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dolph\Desktop\Rudolph\0 - CMU - Portugal PhD Files\0 - Research\Wind Energy\Dynamic Positioning\"/>
    </mc:Choice>
  </mc:AlternateContent>
  <xr:revisionPtr revIDLastSave="0" documentId="8_{01ABD019-E9F2-44C1-9550-417D06594FE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hruster Types" sheetId="25" r:id="rId1"/>
    <sheet name="3.3MW - Class 08" sheetId="4" r:id="rId2"/>
    <sheet name="3.3MW - Class 14" sheetId="5" r:id="rId3"/>
    <sheet name="3.3MW - Class PT" sheetId="6" r:id="rId4"/>
    <sheet name="5MW - Class 08" sheetId="13" r:id="rId5"/>
    <sheet name="5MW - Class 14" sheetId="14" r:id="rId6"/>
    <sheet name="5MW - Class PT" sheetId="15" r:id="rId7"/>
    <sheet name="8MW - Class 08" sheetId="16" r:id="rId8"/>
    <sheet name="8MW - Class 14" sheetId="17" r:id="rId9"/>
    <sheet name="8MW - Class PT" sheetId="18" r:id="rId10"/>
    <sheet name="10MW - Class 08" sheetId="19" r:id="rId11"/>
    <sheet name="10MW - Class 14" sheetId="20" r:id="rId12"/>
    <sheet name="10MW - Class PT" sheetId="21" r:id="rId13"/>
    <sheet name="15MW - Class 08" sheetId="22" r:id="rId14"/>
    <sheet name="15MW - Class 14" sheetId="23" r:id="rId15"/>
    <sheet name="15MW - Class PT" sheetId="24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F36" i="23" l="1" a="1"/>
  <c r="AF36" i="23" s="1"/>
  <c r="AP38" i="24" a="1"/>
  <c r="AP38" i="24" s="1"/>
  <c r="AF38" i="24" a="1"/>
  <c r="AF38" i="24" s="1"/>
  <c r="V38" i="24" a="1"/>
  <c r="V38" i="24" s="1"/>
  <c r="L38" i="24" a="1"/>
  <c r="L38" i="24" s="1"/>
  <c r="B38" i="24" a="1"/>
  <c r="B38" i="24" s="1"/>
  <c r="AP38" i="23"/>
  <c r="AP38" i="23" a="1"/>
  <c r="AF38" i="23"/>
  <c r="AF38" i="23" a="1"/>
  <c r="V38" i="23" a="1"/>
  <c r="V38" i="23" s="1"/>
  <c r="L38" i="23" a="1"/>
  <c r="L38" i="23" s="1"/>
  <c r="B38" i="23"/>
  <c r="B38" i="23" a="1"/>
  <c r="AP38" i="22"/>
  <c r="AP38" i="22" a="1"/>
  <c r="AF38" i="22" a="1"/>
  <c r="AF38" i="22" s="1"/>
  <c r="V38" i="22" a="1"/>
  <c r="V38" i="22" s="1"/>
  <c r="L38" i="22" a="1"/>
  <c r="L38" i="22" s="1"/>
  <c r="B38" i="22"/>
  <c r="B38" i="22" a="1"/>
  <c r="AP38" i="21" a="1"/>
  <c r="AP38" i="21" s="1"/>
  <c r="AF38" i="21" a="1"/>
  <c r="AF38" i="21" s="1"/>
  <c r="V38" i="21" a="1"/>
  <c r="V38" i="21" s="1"/>
  <c r="L38" i="21" a="1"/>
  <c r="L38" i="21" s="1"/>
  <c r="B38" i="21" a="1"/>
  <c r="B38" i="21" s="1"/>
  <c r="AP38" i="20" a="1"/>
  <c r="AP38" i="20" s="1"/>
  <c r="AF38" i="20" a="1"/>
  <c r="AF38" i="20" s="1"/>
  <c r="V38" i="20" a="1"/>
  <c r="V38" i="20" s="1"/>
  <c r="L38" i="20" a="1"/>
  <c r="L38" i="20" s="1"/>
  <c r="B38" i="20" a="1"/>
  <c r="B38" i="20" s="1"/>
  <c r="AP38" i="19"/>
  <c r="AP38" i="19" a="1"/>
  <c r="AF38" i="19"/>
  <c r="AF38" i="19" a="1"/>
  <c r="V38" i="19" a="1"/>
  <c r="V38" i="19" s="1"/>
  <c r="L38" i="19" a="1"/>
  <c r="L38" i="19" s="1"/>
  <c r="B38" i="19"/>
  <c r="B38" i="19" a="1"/>
  <c r="AP38" i="18" a="1"/>
  <c r="AP38" i="18" s="1"/>
  <c r="AF38" i="18" a="1"/>
  <c r="AF38" i="18" s="1"/>
  <c r="V38" i="18" a="1"/>
  <c r="V38" i="18" s="1"/>
  <c r="L38" i="18" a="1"/>
  <c r="L38" i="18" s="1"/>
  <c r="B38" i="18" a="1"/>
  <c r="B38" i="18" s="1"/>
  <c r="AP38" i="17"/>
  <c r="AP38" i="17" a="1"/>
  <c r="AF38" i="17" a="1"/>
  <c r="AF38" i="17" s="1"/>
  <c r="V38" i="17"/>
  <c r="V38" i="17" a="1"/>
  <c r="L38" i="17" a="1"/>
  <c r="L38" i="17" s="1"/>
  <c r="B38" i="17"/>
  <c r="B38" i="17" a="1"/>
  <c r="AP38" i="16" a="1"/>
  <c r="AP38" i="16" s="1"/>
  <c r="AF38" i="16" a="1"/>
  <c r="AF38" i="16" s="1"/>
  <c r="V38" i="16" a="1"/>
  <c r="V38" i="16" s="1"/>
  <c r="L38" i="16" a="1"/>
  <c r="L38" i="16" s="1"/>
  <c r="B38" i="16" a="1"/>
  <c r="B38" i="16" s="1"/>
  <c r="AP38" i="15" a="1"/>
  <c r="AP38" i="15" s="1"/>
  <c r="AF38" i="15" a="1"/>
  <c r="AF38" i="15" s="1"/>
  <c r="V38" i="15" a="1"/>
  <c r="V38" i="15" s="1"/>
  <c r="L38" i="15" a="1"/>
  <c r="L38" i="15" s="1"/>
  <c r="B38" i="15" a="1"/>
  <c r="B38" i="15" s="1"/>
  <c r="AP38" i="14" a="1"/>
  <c r="AP38" i="14" s="1"/>
  <c r="AF38" i="14" a="1"/>
  <c r="AF38" i="14" s="1"/>
  <c r="V38" i="14" a="1"/>
  <c r="V38" i="14" s="1"/>
  <c r="L38" i="14" a="1"/>
  <c r="L38" i="14" s="1"/>
  <c r="B38" i="14" a="1"/>
  <c r="B38" i="14" s="1"/>
  <c r="AP38" i="13"/>
  <c r="AP38" i="13" a="1"/>
  <c r="AF38" i="13" a="1"/>
  <c r="AF38" i="13" s="1"/>
  <c r="V38" i="13"/>
  <c r="V38" i="13" a="1"/>
  <c r="L38" i="13" a="1"/>
  <c r="L38" i="13" s="1"/>
  <c r="B38" i="13"/>
  <c r="B38" i="13" a="1"/>
  <c r="AP38" i="6" a="1"/>
  <c r="AP38" i="6" s="1"/>
  <c r="AF38" i="6" a="1"/>
  <c r="AF38" i="6" s="1"/>
  <c r="V38" i="6" a="1"/>
  <c r="V38" i="6" s="1"/>
  <c r="L38" i="6" a="1"/>
  <c r="L38" i="6" s="1"/>
  <c r="B38" i="6" a="1"/>
  <c r="B38" i="6" s="1"/>
  <c r="AP38" i="5" a="1"/>
  <c r="AP38" i="5" s="1"/>
  <c r="AF38" i="5"/>
  <c r="AF38" i="5" a="1"/>
  <c r="V38" i="5" a="1"/>
  <c r="V38" i="5" s="1"/>
  <c r="L38" i="5" a="1"/>
  <c r="L38" i="5" s="1"/>
  <c r="B38" i="5" a="1"/>
  <c r="B38" i="5" s="1"/>
  <c r="AP38" i="4"/>
  <c r="AP38" i="4" a="1"/>
  <c r="AF38" i="4"/>
  <c r="AF38" i="4" a="1"/>
  <c r="V38" i="4" a="1"/>
  <c r="V38" i="4" s="1"/>
  <c r="L38" i="4" a="1"/>
  <c r="L38" i="4" s="1"/>
  <c r="B38" i="4"/>
  <c r="B38" i="4" a="1"/>
  <c r="G27" i="25"/>
  <c r="J27" i="25" s="1"/>
  <c r="G26" i="25"/>
  <c r="J26" i="25" s="1"/>
  <c r="G25" i="25"/>
  <c r="J25" i="25" s="1"/>
  <c r="G24" i="25"/>
  <c r="J24" i="25" s="1"/>
  <c r="G23" i="25"/>
  <c r="J23" i="25" s="1"/>
  <c r="F27" i="25"/>
  <c r="K27" i="25" s="1"/>
  <c r="F26" i="25"/>
  <c r="K26" i="25" s="1"/>
  <c r="F25" i="25"/>
  <c r="K25" i="25" s="1"/>
  <c r="F24" i="25"/>
  <c r="K24" i="25" s="1"/>
  <c r="F23" i="25"/>
  <c r="K23" i="25" s="1"/>
  <c r="F15" i="25"/>
  <c r="K15" i="25" s="1"/>
  <c r="G19" i="25"/>
  <c r="J19" i="25" s="1"/>
  <c r="G18" i="25"/>
  <c r="J18" i="25" s="1"/>
  <c r="G16" i="25"/>
  <c r="J16" i="25" s="1"/>
  <c r="G17" i="25"/>
  <c r="J17" i="25" s="1"/>
  <c r="G15" i="25"/>
  <c r="J15" i="25" s="1"/>
  <c r="F19" i="25"/>
  <c r="K19" i="25" s="1"/>
  <c r="F18" i="25"/>
  <c r="K18" i="25" s="1"/>
  <c r="F17" i="25"/>
  <c r="K17" i="25" s="1"/>
  <c r="F16" i="25"/>
  <c r="K16" i="25" s="1"/>
  <c r="AP37" i="24" a="1"/>
  <c r="AP37" i="24" s="1"/>
  <c r="AF37" i="24" a="1"/>
  <c r="AF37" i="24" s="1"/>
  <c r="AP36" i="24" a="1"/>
  <c r="AP36" i="24" s="1"/>
  <c r="AF36" i="24" a="1"/>
  <c r="AF36" i="24" s="1"/>
  <c r="AP33" i="24" a="1"/>
  <c r="AP33" i="24" s="1"/>
  <c r="AF33" i="24" a="1"/>
  <c r="AF33" i="24" s="1"/>
  <c r="AP37" i="23" a="1"/>
  <c r="AP37" i="23" s="1"/>
  <c r="AF37" i="23"/>
  <c r="AF37" i="23" a="1"/>
  <c r="AP36" i="23" a="1"/>
  <c r="AP36" i="23" s="1"/>
  <c r="AP33" i="23" a="1"/>
  <c r="AP33" i="23" s="1"/>
  <c r="AF33" i="23" a="1"/>
  <c r="AF33" i="23" s="1"/>
  <c r="AP37" i="22" a="1"/>
  <c r="AP37" i="22" s="1"/>
  <c r="AF37" i="22" a="1"/>
  <c r="AF37" i="22" s="1"/>
  <c r="AP36" i="22" a="1"/>
  <c r="AP36" i="22" s="1"/>
  <c r="AF36" i="22" a="1"/>
  <c r="AF36" i="22" s="1"/>
  <c r="AP33" i="22" a="1"/>
  <c r="AP33" i="22" s="1"/>
  <c r="AF33" i="22" a="1"/>
  <c r="AF33" i="22" s="1"/>
  <c r="AP37" i="21" a="1"/>
  <c r="AP37" i="21" s="1"/>
  <c r="AF37" i="21" a="1"/>
  <c r="AF37" i="21" s="1"/>
  <c r="AP36" i="21" a="1"/>
  <c r="AP36" i="21" s="1"/>
  <c r="AF36" i="21" a="1"/>
  <c r="AF36" i="21" s="1"/>
  <c r="AP33" i="21" a="1"/>
  <c r="AP33" i="21" s="1"/>
  <c r="AF33" i="21" a="1"/>
  <c r="AF33" i="21" s="1"/>
  <c r="AP37" i="20" a="1"/>
  <c r="AP37" i="20" s="1"/>
  <c r="AF37" i="20" a="1"/>
  <c r="AF37" i="20" s="1"/>
  <c r="AP36" i="20" a="1"/>
  <c r="AP36" i="20" s="1"/>
  <c r="AF36" i="20" a="1"/>
  <c r="AF36" i="20" s="1"/>
  <c r="AP33" i="20" a="1"/>
  <c r="AP33" i="20" s="1"/>
  <c r="AF33" i="20" a="1"/>
  <c r="AF33" i="20" s="1"/>
  <c r="AP37" i="19" a="1"/>
  <c r="AP37" i="19" s="1"/>
  <c r="AF37" i="19"/>
  <c r="AF37" i="19" a="1"/>
  <c r="AP36" i="19" a="1"/>
  <c r="AP36" i="19" s="1"/>
  <c r="AF36" i="19" a="1"/>
  <c r="AF36" i="19" s="1"/>
  <c r="AP33" i="19" a="1"/>
  <c r="AP33" i="19" s="1"/>
  <c r="AF33" i="19" a="1"/>
  <c r="AF33" i="19" s="1"/>
  <c r="AP37" i="18" a="1"/>
  <c r="AP37" i="18" s="1"/>
  <c r="AF37" i="18" a="1"/>
  <c r="AF37" i="18" s="1"/>
  <c r="AP36" i="18" a="1"/>
  <c r="AP36" i="18" s="1"/>
  <c r="AF36" i="18" a="1"/>
  <c r="AF36" i="18" s="1"/>
  <c r="AP33" i="18" a="1"/>
  <c r="AP33" i="18" s="1"/>
  <c r="AF33" i="18" a="1"/>
  <c r="AF33" i="18" s="1"/>
  <c r="AP37" i="17" a="1"/>
  <c r="AP37" i="17" s="1"/>
  <c r="AF37" i="17" a="1"/>
  <c r="AF37" i="17" s="1"/>
  <c r="AP36" i="17" a="1"/>
  <c r="AP36" i="17" s="1"/>
  <c r="AF36" i="17" a="1"/>
  <c r="AF36" i="17" s="1"/>
  <c r="AP33" i="17" a="1"/>
  <c r="AP33" i="17" s="1"/>
  <c r="AF33" i="17" a="1"/>
  <c r="AF33" i="17" s="1"/>
  <c r="AP37" i="16" a="1"/>
  <c r="AP37" i="16" s="1"/>
  <c r="AF37" i="16" a="1"/>
  <c r="AF37" i="16" s="1"/>
  <c r="AP36" i="16" a="1"/>
  <c r="AP36" i="16" s="1"/>
  <c r="AF36" i="16" a="1"/>
  <c r="AF36" i="16" s="1"/>
  <c r="AP33" i="16" a="1"/>
  <c r="AP33" i="16" s="1"/>
  <c r="AF33" i="16" a="1"/>
  <c r="AF33" i="16" s="1"/>
  <c r="AP37" i="15"/>
  <c r="AP37" i="15" a="1"/>
  <c r="AF37" i="15" a="1"/>
  <c r="AF37" i="15" s="1"/>
  <c r="AP36" i="15" a="1"/>
  <c r="AP36" i="15" s="1"/>
  <c r="AF36" i="15" a="1"/>
  <c r="AF36" i="15" s="1"/>
  <c r="AP33" i="15" a="1"/>
  <c r="AP33" i="15" s="1"/>
  <c r="AF33" i="15" a="1"/>
  <c r="AF33" i="15" s="1"/>
  <c r="AP37" i="6" a="1"/>
  <c r="AP37" i="6" s="1"/>
  <c r="AF37" i="6" a="1"/>
  <c r="AF37" i="6" s="1"/>
  <c r="AP36" i="6" a="1"/>
  <c r="AP36" i="6" s="1"/>
  <c r="AF36" i="6" a="1"/>
  <c r="AF36" i="6" s="1"/>
  <c r="AP33" i="6" a="1"/>
  <c r="AP33" i="6" s="1"/>
  <c r="AF33" i="6" a="1"/>
  <c r="AF33" i="6" s="1"/>
  <c r="AP36" i="14" a="1"/>
  <c r="AP36" i="14" s="1"/>
  <c r="AF36" i="14" a="1"/>
  <c r="AF36" i="14" s="1"/>
  <c r="AP33" i="14" a="1"/>
  <c r="AP33" i="14" s="1"/>
  <c r="AF33" i="14" a="1"/>
  <c r="AF33" i="14" s="1"/>
  <c r="AP36" i="13" a="1"/>
  <c r="AP36" i="13" s="1"/>
  <c r="AF36" i="13" a="1"/>
  <c r="AF36" i="13" s="1"/>
  <c r="AP33" i="13" a="1"/>
  <c r="AP33" i="13" s="1"/>
  <c r="AF33" i="13" a="1"/>
  <c r="AF33" i="13" s="1"/>
  <c r="AP37" i="5" a="1"/>
  <c r="AP37" i="5" s="1"/>
  <c r="AF37" i="5" a="1"/>
  <c r="AF37" i="5" s="1"/>
  <c r="AP36" i="5" a="1"/>
  <c r="AP36" i="5" s="1"/>
  <c r="AF36" i="5" a="1"/>
  <c r="AF36" i="5" s="1"/>
  <c r="AP33" i="5" a="1"/>
  <c r="AP33" i="5" s="1"/>
  <c r="AF33" i="5" a="1"/>
  <c r="AF33" i="5" s="1"/>
  <c r="AP37" i="4" a="1"/>
  <c r="AP37" i="4" s="1"/>
  <c r="AF37" i="4" a="1"/>
  <c r="AF37" i="4" s="1"/>
  <c r="AP36" i="4" a="1"/>
  <c r="AP36" i="4" s="1"/>
  <c r="AF36" i="4" a="1"/>
  <c r="AF36" i="4" s="1"/>
  <c r="AP33" i="4" a="1"/>
  <c r="AP33" i="4" s="1"/>
  <c r="AF33" i="4" a="1"/>
  <c r="AF33" i="4" s="1"/>
  <c r="AT34" i="24" l="1"/>
  <c r="AY29" i="24"/>
  <c r="AY25" i="24"/>
  <c r="AY21" i="24"/>
  <c r="AY17" i="24"/>
  <c r="AY13" i="24"/>
  <c r="AY9" i="24"/>
  <c r="AY5" i="24"/>
  <c r="AS34" i="24"/>
  <c r="AR34" i="24"/>
  <c r="AY32" i="24"/>
  <c r="AY28" i="24"/>
  <c r="AY24" i="24"/>
  <c r="AY20" i="24"/>
  <c r="AY16" i="24"/>
  <c r="AY12" i="24"/>
  <c r="AY8" i="24"/>
  <c r="AY4" i="24"/>
  <c r="AY31" i="24"/>
  <c r="AY23" i="24"/>
  <c r="AY15" i="24"/>
  <c r="AY7" i="24"/>
  <c r="AQ34" i="24"/>
  <c r="AX34" i="24"/>
  <c r="AP34" i="24"/>
  <c r="AY27" i="24"/>
  <c r="AY19" i="24"/>
  <c r="AY11" i="24"/>
  <c r="AY3" i="24"/>
  <c r="AW34" i="24"/>
  <c r="AV34" i="24"/>
  <c r="AY30" i="24"/>
  <c r="AY26" i="24"/>
  <c r="AY22" i="24"/>
  <c r="AY18" i="24"/>
  <c r="AY14" i="24"/>
  <c r="AY10" i="24"/>
  <c r="AY6" i="24"/>
  <c r="AU34" i="24"/>
  <c r="AK34" i="24"/>
  <c r="AO29" i="24"/>
  <c r="AO25" i="24"/>
  <c r="AO21" i="24"/>
  <c r="AO17" i="24"/>
  <c r="AO13" i="24"/>
  <c r="AO9" i="24"/>
  <c r="AO5" i="24"/>
  <c r="AJ34" i="24"/>
  <c r="AI34" i="24"/>
  <c r="AO19" i="24"/>
  <c r="AO11" i="24"/>
  <c r="AO3" i="24"/>
  <c r="AO26" i="24"/>
  <c r="AO18" i="24"/>
  <c r="AO10" i="24"/>
  <c r="AH34" i="24"/>
  <c r="AO32" i="24"/>
  <c r="AO28" i="24"/>
  <c r="AO24" i="24"/>
  <c r="AO20" i="24"/>
  <c r="AO16" i="24"/>
  <c r="AO12" i="24"/>
  <c r="AO8" i="24"/>
  <c r="AO4" i="24"/>
  <c r="AG34" i="24"/>
  <c r="AN34" i="24"/>
  <c r="AF34" i="24"/>
  <c r="AO31" i="24"/>
  <c r="AO27" i="24"/>
  <c r="AO23" i="24"/>
  <c r="AO15" i="24"/>
  <c r="AO7" i="24"/>
  <c r="AO30" i="24"/>
  <c r="AO22" i="24"/>
  <c r="AO14" i="24"/>
  <c r="AO6" i="24"/>
  <c r="AM34" i="24"/>
  <c r="AL34" i="24"/>
  <c r="AT34" i="23"/>
  <c r="AY29" i="23"/>
  <c r="AY25" i="23"/>
  <c r="AY21" i="23"/>
  <c r="AY17" i="23"/>
  <c r="AY13" i="23"/>
  <c r="AY9" i="23"/>
  <c r="AY5" i="23"/>
  <c r="AY28" i="23"/>
  <c r="AY16" i="23"/>
  <c r="AY8" i="23"/>
  <c r="AQ34" i="23"/>
  <c r="AU34" i="23"/>
  <c r="AS34" i="23"/>
  <c r="AY20" i="23"/>
  <c r="AX34" i="23"/>
  <c r="AP34" i="23"/>
  <c r="AY31" i="23"/>
  <c r="AY27" i="23"/>
  <c r="AY23" i="23"/>
  <c r="AY19" i="23"/>
  <c r="AY15" i="23"/>
  <c r="AY11" i="23"/>
  <c r="AY7" i="23"/>
  <c r="AY3" i="23"/>
  <c r="AW34" i="23"/>
  <c r="AR34" i="23"/>
  <c r="AY32" i="23"/>
  <c r="AY24" i="23"/>
  <c r="AY12" i="23"/>
  <c r="AY4" i="23"/>
  <c r="AV34" i="23"/>
  <c r="AY30" i="23"/>
  <c r="AY26" i="23"/>
  <c r="AY22" i="23"/>
  <c r="AY18" i="23"/>
  <c r="AY14" i="23"/>
  <c r="AY10" i="23"/>
  <c r="AY6" i="23"/>
  <c r="AK34" i="23"/>
  <c r="AO21" i="23"/>
  <c r="AO9" i="23"/>
  <c r="AI34" i="23"/>
  <c r="AH34" i="23"/>
  <c r="AO32" i="23"/>
  <c r="AO28" i="23"/>
  <c r="AO24" i="23"/>
  <c r="AO20" i="23"/>
  <c r="AO16" i="23"/>
  <c r="AO12" i="23"/>
  <c r="AO8" i="23"/>
  <c r="AO4" i="23"/>
  <c r="AO26" i="23"/>
  <c r="AO18" i="23"/>
  <c r="AO10" i="23"/>
  <c r="AO25" i="23"/>
  <c r="AO13" i="23"/>
  <c r="AG34" i="23"/>
  <c r="AN34" i="23"/>
  <c r="AF34" i="23"/>
  <c r="AO31" i="23"/>
  <c r="AO27" i="23"/>
  <c r="AO23" i="23"/>
  <c r="AO19" i="23"/>
  <c r="AO15" i="23"/>
  <c r="AO7" i="23"/>
  <c r="AO3" i="23"/>
  <c r="AO22" i="23"/>
  <c r="AO14" i="23"/>
  <c r="AJ34" i="23"/>
  <c r="AO29" i="23"/>
  <c r="AO17" i="23"/>
  <c r="AO5" i="23"/>
  <c r="AO11" i="23"/>
  <c r="AO30" i="23"/>
  <c r="AO6" i="23"/>
  <c r="AM34" i="23"/>
  <c r="AL34" i="23"/>
  <c r="AK34" i="22"/>
  <c r="AO29" i="22"/>
  <c r="AO25" i="22"/>
  <c r="AO21" i="22"/>
  <c r="AO17" i="22"/>
  <c r="AO13" i="22"/>
  <c r="AO9" i="22"/>
  <c r="AO5" i="22"/>
  <c r="AL34" i="22"/>
  <c r="AJ34" i="22"/>
  <c r="AI34" i="22"/>
  <c r="AH34" i="22"/>
  <c r="AO12" i="22"/>
  <c r="AO22" i="22"/>
  <c r="AO10" i="22"/>
  <c r="AO32" i="22"/>
  <c r="AO28" i="22"/>
  <c r="AO24" i="22"/>
  <c r="AO20" i="22"/>
  <c r="AO16" i="22"/>
  <c r="AO8" i="22"/>
  <c r="AO4" i="22"/>
  <c r="AO30" i="22"/>
  <c r="AG34" i="22"/>
  <c r="AO26" i="22"/>
  <c r="AO18" i="22"/>
  <c r="AO14" i="22"/>
  <c r="AO6" i="22"/>
  <c r="AN34" i="22"/>
  <c r="AF34" i="22"/>
  <c r="AO31" i="22"/>
  <c r="AO27" i="22"/>
  <c r="AO23" i="22"/>
  <c r="AO19" i="22"/>
  <c r="AO15" i="22"/>
  <c r="AO11" i="22"/>
  <c r="AO7" i="22"/>
  <c r="AO3" i="22"/>
  <c r="AM34" i="22"/>
  <c r="AT34" i="22"/>
  <c r="AY29" i="22"/>
  <c r="AY25" i="22"/>
  <c r="AY21" i="22"/>
  <c r="AY17" i="22"/>
  <c r="AY13" i="22"/>
  <c r="AY9" i="22"/>
  <c r="AY5" i="22"/>
  <c r="AS34" i="22"/>
  <c r="AR34" i="22"/>
  <c r="AY32" i="22"/>
  <c r="AY28" i="22"/>
  <c r="AY24" i="22"/>
  <c r="AY20" i="22"/>
  <c r="AY16" i="22"/>
  <c r="AY12" i="22"/>
  <c r="AY8" i="22"/>
  <c r="AY4" i="22"/>
  <c r="AQ34" i="22"/>
  <c r="AX34" i="22"/>
  <c r="AP34" i="22"/>
  <c r="AY31" i="22"/>
  <c r="AY27" i="22"/>
  <c r="AY23" i="22"/>
  <c r="AY19" i="22"/>
  <c r="AY15" i="22"/>
  <c r="AY11" i="22"/>
  <c r="AY7" i="22"/>
  <c r="AY3" i="22"/>
  <c r="AV34" i="22"/>
  <c r="AY26" i="22"/>
  <c r="AY18" i="22"/>
  <c r="AY10" i="22"/>
  <c r="AY6" i="22"/>
  <c r="AU34" i="22"/>
  <c r="AW34" i="22"/>
  <c r="AY30" i="22"/>
  <c r="AY22" i="22"/>
  <c r="AY14" i="22"/>
  <c r="AK34" i="21"/>
  <c r="AO29" i="21"/>
  <c r="AO25" i="21"/>
  <c r="AO21" i="21"/>
  <c r="AO17" i="21"/>
  <c r="AO13" i="21"/>
  <c r="AO9" i="21"/>
  <c r="AO5" i="21"/>
  <c r="AO11" i="21"/>
  <c r="AM34" i="21"/>
  <c r="AJ34" i="21"/>
  <c r="AI34" i="21"/>
  <c r="AO3" i="21"/>
  <c r="AL34" i="21"/>
  <c r="AH34" i="21"/>
  <c r="AO32" i="21"/>
  <c r="AO28" i="21"/>
  <c r="AO24" i="21"/>
  <c r="AO20" i="21"/>
  <c r="AO16" i="21"/>
  <c r="AO12" i="21"/>
  <c r="AO8" i="21"/>
  <c r="AO4" i="21"/>
  <c r="AN34" i="21"/>
  <c r="AF34" i="21"/>
  <c r="AO31" i="21"/>
  <c r="AO27" i="21"/>
  <c r="AO23" i="21"/>
  <c r="AO19" i="21"/>
  <c r="AO15" i="21"/>
  <c r="AO7" i="21"/>
  <c r="AO26" i="21"/>
  <c r="AO10" i="21"/>
  <c r="AG34" i="21"/>
  <c r="AO30" i="21"/>
  <c r="AO22" i="21"/>
  <c r="AO18" i="21"/>
  <c r="AO14" i="21"/>
  <c r="AO6" i="21"/>
  <c r="AT34" i="21"/>
  <c r="AY29" i="21"/>
  <c r="AY25" i="21"/>
  <c r="AY21" i="21"/>
  <c r="AY17" i="21"/>
  <c r="AY13" i="21"/>
  <c r="AY9" i="21"/>
  <c r="AY5" i="21"/>
  <c r="AV34" i="21"/>
  <c r="AY26" i="21"/>
  <c r="AY18" i="21"/>
  <c r="AY6" i="21"/>
  <c r="AS34" i="21"/>
  <c r="AR34" i="21"/>
  <c r="AY32" i="21"/>
  <c r="AY28" i="21"/>
  <c r="AY24" i="21"/>
  <c r="AY20" i="21"/>
  <c r="AY16" i="21"/>
  <c r="AY12" i="21"/>
  <c r="AY8" i="21"/>
  <c r="AY4" i="21"/>
  <c r="AY30" i="21"/>
  <c r="AQ34" i="21"/>
  <c r="AW34" i="21"/>
  <c r="AY22" i="21"/>
  <c r="AY10" i="21"/>
  <c r="AU34" i="21"/>
  <c r="AX34" i="21"/>
  <c r="AP34" i="21"/>
  <c r="AY31" i="21"/>
  <c r="AY27" i="21"/>
  <c r="AY23" i="21"/>
  <c r="AY19" i="21"/>
  <c r="AY15" i="21"/>
  <c r="AY11" i="21"/>
  <c r="AY7" i="21"/>
  <c r="AY3" i="21"/>
  <c r="AY14" i="21"/>
  <c r="AK34" i="20"/>
  <c r="AO29" i="20"/>
  <c r="AO25" i="20"/>
  <c r="AO21" i="20"/>
  <c r="AO17" i="20"/>
  <c r="AO13" i="20"/>
  <c r="AO9" i="20"/>
  <c r="AO5" i="20"/>
  <c r="AJ34" i="20"/>
  <c r="AI34" i="20"/>
  <c r="AO11" i="20"/>
  <c r="AH34" i="20"/>
  <c r="AO32" i="20"/>
  <c r="AO28" i="20"/>
  <c r="AO24" i="20"/>
  <c r="AO20" i="20"/>
  <c r="AO16" i="20"/>
  <c r="AO12" i="20"/>
  <c r="AO8" i="20"/>
  <c r="AO4" i="20"/>
  <c r="AO19" i="20"/>
  <c r="AO3" i="20"/>
  <c r="AG34" i="20"/>
  <c r="AN34" i="20"/>
  <c r="AF34" i="20"/>
  <c r="AO31" i="20"/>
  <c r="AO27" i="20"/>
  <c r="AO23" i="20"/>
  <c r="AO15" i="20"/>
  <c r="AO7" i="20"/>
  <c r="AM34" i="20"/>
  <c r="AO30" i="20"/>
  <c r="AO26" i="20"/>
  <c r="AO22" i="20"/>
  <c r="AO18" i="20"/>
  <c r="AO14" i="20"/>
  <c r="AO10" i="20"/>
  <c r="AO6" i="20"/>
  <c r="AL34" i="20"/>
  <c r="AT34" i="20"/>
  <c r="AY29" i="20"/>
  <c r="AY25" i="20"/>
  <c r="AY21" i="20"/>
  <c r="AY17" i="20"/>
  <c r="AY13" i="20"/>
  <c r="AY9" i="20"/>
  <c r="AY5" i="20"/>
  <c r="AS34" i="20"/>
  <c r="AR34" i="20"/>
  <c r="AY32" i="20"/>
  <c r="AY28" i="20"/>
  <c r="AY24" i="20"/>
  <c r="AY20" i="20"/>
  <c r="AY16" i="20"/>
  <c r="AY12" i="20"/>
  <c r="AY8" i="20"/>
  <c r="AY4" i="20"/>
  <c r="AQ34" i="20"/>
  <c r="AX34" i="20"/>
  <c r="AP34" i="20"/>
  <c r="AY31" i="20"/>
  <c r="AY27" i="20"/>
  <c r="AY23" i="20"/>
  <c r="AY19" i="20"/>
  <c r="AY15" i="20"/>
  <c r="AY11" i="20"/>
  <c r="AY7" i="20"/>
  <c r="AY3" i="20"/>
  <c r="AW34" i="20"/>
  <c r="AV34" i="20"/>
  <c r="AY30" i="20"/>
  <c r="AY26" i="20"/>
  <c r="AY22" i="20"/>
  <c r="AY18" i="20"/>
  <c r="AY14" i="20"/>
  <c r="AY10" i="20"/>
  <c r="AY6" i="20"/>
  <c r="AU34" i="20"/>
  <c r="AK34" i="19"/>
  <c r="AO29" i="19"/>
  <c r="AO25" i="19"/>
  <c r="AO21" i="19"/>
  <c r="AO17" i="19"/>
  <c r="AO13" i="19"/>
  <c r="AO9" i="19"/>
  <c r="AO5" i="19"/>
  <c r="AM34" i="19"/>
  <c r="AO30" i="19"/>
  <c r="AO22" i="19"/>
  <c r="AO14" i="19"/>
  <c r="AO6" i="19"/>
  <c r="AJ34" i="19"/>
  <c r="AI34" i="19"/>
  <c r="AL34" i="19"/>
  <c r="AO26" i="19"/>
  <c r="AO18" i="19"/>
  <c r="AO10" i="19"/>
  <c r="AH34" i="19"/>
  <c r="AO32" i="19"/>
  <c r="AO28" i="19"/>
  <c r="AO24" i="19"/>
  <c r="AO20" i="19"/>
  <c r="AO16" i="19"/>
  <c r="AO12" i="19"/>
  <c r="AO8" i="19"/>
  <c r="AO4" i="19"/>
  <c r="AN34" i="19"/>
  <c r="AF34" i="19"/>
  <c r="AO27" i="19"/>
  <c r="AO23" i="19"/>
  <c r="AO15" i="19"/>
  <c r="AO7" i="19"/>
  <c r="AG34" i="19"/>
  <c r="AO31" i="19"/>
  <c r="AO19" i="19"/>
  <c r="AO11" i="19"/>
  <c r="AO3" i="19"/>
  <c r="AT34" i="19"/>
  <c r="AY29" i="19"/>
  <c r="AY25" i="19"/>
  <c r="AY21" i="19"/>
  <c r="AY17" i="19"/>
  <c r="AY13" i="19"/>
  <c r="AY9" i="19"/>
  <c r="AY5" i="19"/>
  <c r="AR34" i="19"/>
  <c r="AY32" i="19"/>
  <c r="AY28" i="19"/>
  <c r="AY24" i="19"/>
  <c r="AY16" i="19"/>
  <c r="AY12" i="19"/>
  <c r="AY8" i="19"/>
  <c r="AY30" i="19"/>
  <c r="AY14" i="19"/>
  <c r="AY6" i="19"/>
  <c r="AS34" i="19"/>
  <c r="AY20" i="19"/>
  <c r="AY4" i="19"/>
  <c r="AY26" i="19"/>
  <c r="AQ34" i="19"/>
  <c r="AW34" i="19"/>
  <c r="AY18" i="19"/>
  <c r="AX34" i="19"/>
  <c r="AP34" i="19"/>
  <c r="AY31" i="19"/>
  <c r="AY27" i="19"/>
  <c r="AY23" i="19"/>
  <c r="AY19" i="19"/>
  <c r="AY15" i="19"/>
  <c r="AY11" i="19"/>
  <c r="AY7" i="19"/>
  <c r="AY3" i="19"/>
  <c r="AV34" i="19"/>
  <c r="AY22" i="19"/>
  <c r="AY10" i="19"/>
  <c r="AU34" i="19"/>
  <c r="AT34" i="18"/>
  <c r="AY29" i="18"/>
  <c r="AY25" i="18"/>
  <c r="AY21" i="18"/>
  <c r="AY17" i="18"/>
  <c r="AY13" i="18"/>
  <c r="AY9" i="18"/>
  <c r="AY5" i="18"/>
  <c r="AS34" i="18"/>
  <c r="AR34" i="18"/>
  <c r="AY32" i="18"/>
  <c r="AY28" i="18"/>
  <c r="AY24" i="18"/>
  <c r="AY20" i="18"/>
  <c r="AY16" i="18"/>
  <c r="AY12" i="18"/>
  <c r="AY8" i="18"/>
  <c r="AY4" i="18"/>
  <c r="AY27" i="18"/>
  <c r="AY15" i="18"/>
  <c r="AY7" i="18"/>
  <c r="AW34" i="18"/>
  <c r="AU34" i="18"/>
  <c r="AQ34" i="18"/>
  <c r="AX34" i="18"/>
  <c r="AP34" i="18"/>
  <c r="AY31" i="18"/>
  <c r="AY23" i="18"/>
  <c r="AY19" i="18"/>
  <c r="AY11" i="18"/>
  <c r="AY3" i="18"/>
  <c r="AV34" i="18"/>
  <c r="AY30" i="18"/>
  <c r="AY26" i="18"/>
  <c r="AY22" i="18"/>
  <c r="AY18" i="18"/>
  <c r="AY14" i="18"/>
  <c r="AY10" i="18"/>
  <c r="AY6" i="18"/>
  <c r="AK34" i="18"/>
  <c r="AO29" i="18"/>
  <c r="AO25" i="18"/>
  <c r="AO21" i="18"/>
  <c r="AO17" i="18"/>
  <c r="AO13" i="18"/>
  <c r="AO9" i="18"/>
  <c r="AO5" i="18"/>
  <c r="AO27" i="18"/>
  <c r="AO15" i="18"/>
  <c r="AO3" i="18"/>
  <c r="AJ34" i="18"/>
  <c r="AI34" i="18"/>
  <c r="AN34" i="18"/>
  <c r="AF34" i="18"/>
  <c r="AO31" i="18"/>
  <c r="AO23" i="18"/>
  <c r="AO19" i="18"/>
  <c r="AO11" i="18"/>
  <c r="AO7" i="18"/>
  <c r="AO18" i="18"/>
  <c r="AH34" i="18"/>
  <c r="AO32" i="18"/>
  <c r="AO28" i="18"/>
  <c r="AO24" i="18"/>
  <c r="AO20" i="18"/>
  <c r="AO16" i="18"/>
  <c r="AO12" i="18"/>
  <c r="AO8" i="18"/>
  <c r="AO4" i="18"/>
  <c r="AG34" i="18"/>
  <c r="AL34" i="18"/>
  <c r="AO14" i="18"/>
  <c r="AM34" i="18"/>
  <c r="AO30" i="18"/>
  <c r="AO26" i="18"/>
  <c r="AO22" i="18"/>
  <c r="AO10" i="18"/>
  <c r="AO6" i="18"/>
  <c r="AK34" i="17"/>
  <c r="AO21" i="17"/>
  <c r="AO5" i="17"/>
  <c r="AJ34" i="17"/>
  <c r="AI34" i="17"/>
  <c r="AN34" i="17"/>
  <c r="AF34" i="17"/>
  <c r="AO27" i="17"/>
  <c r="AO19" i="17"/>
  <c r="AO11" i="17"/>
  <c r="AO3" i="17"/>
  <c r="AH34" i="17"/>
  <c r="AO32" i="17"/>
  <c r="AO28" i="17"/>
  <c r="AO24" i="17"/>
  <c r="AO20" i="17"/>
  <c r="AO16" i="17"/>
  <c r="AO12" i="17"/>
  <c r="AO8" i="17"/>
  <c r="AO4" i="17"/>
  <c r="AO31" i="17"/>
  <c r="AO23" i="17"/>
  <c r="AO15" i="17"/>
  <c r="AO7" i="17"/>
  <c r="AO30" i="17"/>
  <c r="AO22" i="17"/>
  <c r="AO14" i="17"/>
  <c r="AO6" i="17"/>
  <c r="AO25" i="17"/>
  <c r="AG34" i="17"/>
  <c r="AO13" i="17"/>
  <c r="AM34" i="17"/>
  <c r="AL34" i="17"/>
  <c r="AO26" i="17"/>
  <c r="AO18" i="17"/>
  <c r="AO10" i="17"/>
  <c r="AO29" i="17"/>
  <c r="AO17" i="17"/>
  <c r="AO9" i="17"/>
  <c r="AS34" i="17"/>
  <c r="AR34" i="17"/>
  <c r="AY32" i="17"/>
  <c r="AY28" i="17"/>
  <c r="AY24" i="17"/>
  <c r="AY20" i="17"/>
  <c r="AY16" i="17"/>
  <c r="AY12" i="17"/>
  <c r="AY8" i="17"/>
  <c r="AY4" i="17"/>
  <c r="AQ34" i="17"/>
  <c r="AW34" i="17"/>
  <c r="AU34" i="17"/>
  <c r="AY29" i="17"/>
  <c r="AY17" i="17"/>
  <c r="AY9" i="17"/>
  <c r="AX34" i="17"/>
  <c r="AP34" i="17"/>
  <c r="AY31" i="17"/>
  <c r="AY27" i="17"/>
  <c r="AY23" i="17"/>
  <c r="AY19" i="17"/>
  <c r="AY15" i="17"/>
  <c r="AY11" i="17"/>
  <c r="AY7" i="17"/>
  <c r="AY3" i="17"/>
  <c r="AV34" i="17"/>
  <c r="AY30" i="17"/>
  <c r="AY26" i="17"/>
  <c r="AY22" i="17"/>
  <c r="AY18" i="17"/>
  <c r="AY14" i="17"/>
  <c r="AY10" i="17"/>
  <c r="AY6" i="17"/>
  <c r="AT34" i="17"/>
  <c r="AY25" i="17"/>
  <c r="AY21" i="17"/>
  <c r="AY13" i="17"/>
  <c r="AY5" i="17"/>
  <c r="AT34" i="16"/>
  <c r="AY29" i="16"/>
  <c r="AY25" i="16"/>
  <c r="AY21" i="16"/>
  <c r="AY17" i="16"/>
  <c r="AY13" i="16"/>
  <c r="AY9" i="16"/>
  <c r="AY5" i="16"/>
  <c r="AW34" i="16"/>
  <c r="AY26" i="16"/>
  <c r="AY6" i="16"/>
  <c r="AS34" i="16"/>
  <c r="AR34" i="16"/>
  <c r="AY32" i="16"/>
  <c r="AY28" i="16"/>
  <c r="AY24" i="16"/>
  <c r="AY20" i="16"/>
  <c r="AY16" i="16"/>
  <c r="AY12" i="16"/>
  <c r="AY8" i="16"/>
  <c r="AY4" i="16"/>
  <c r="AP34" i="16"/>
  <c r="AY27" i="16"/>
  <c r="AY19" i="16"/>
  <c r="AY15" i="16"/>
  <c r="AY7" i="16"/>
  <c r="AV34" i="16"/>
  <c r="AY30" i="16"/>
  <c r="AY18" i="16"/>
  <c r="AY14" i="16"/>
  <c r="AU34" i="16"/>
  <c r="AQ34" i="16"/>
  <c r="AX34" i="16"/>
  <c r="AY31" i="16"/>
  <c r="AY23" i="16"/>
  <c r="AY11" i="16"/>
  <c r="AY3" i="16"/>
  <c r="AY22" i="16"/>
  <c r="AY10" i="16"/>
  <c r="AK34" i="16"/>
  <c r="AO29" i="16"/>
  <c r="AO25" i="16"/>
  <c r="AO21" i="16"/>
  <c r="AO17" i="16"/>
  <c r="AO13" i="16"/>
  <c r="AO9" i="16"/>
  <c r="AO5" i="16"/>
  <c r="AF34" i="16"/>
  <c r="AF35" i="16" s="1"/>
  <c r="AO27" i="16"/>
  <c r="AO19" i="16"/>
  <c r="AO11" i="16"/>
  <c r="AJ34" i="16"/>
  <c r="AI34" i="16"/>
  <c r="AN34" i="16"/>
  <c r="AO31" i="16"/>
  <c r="AO23" i="16"/>
  <c r="AO7" i="16"/>
  <c r="AM34" i="16"/>
  <c r="AL34" i="16"/>
  <c r="AO30" i="16"/>
  <c r="AO26" i="16"/>
  <c r="AO22" i="16"/>
  <c r="AO18" i="16"/>
  <c r="AO14" i="16"/>
  <c r="AO10" i="16"/>
  <c r="AO6" i="16"/>
  <c r="AH34" i="16"/>
  <c r="AO32" i="16"/>
  <c r="AO28" i="16"/>
  <c r="AO24" i="16"/>
  <c r="AO20" i="16"/>
  <c r="AO16" i="16"/>
  <c r="AO12" i="16"/>
  <c r="AO8" i="16"/>
  <c r="AO4" i="16"/>
  <c r="AG34" i="16"/>
  <c r="AO15" i="16"/>
  <c r="AO3" i="16"/>
  <c r="AS34" i="15"/>
  <c r="AR34" i="15"/>
  <c r="AY32" i="15"/>
  <c r="AY28" i="15"/>
  <c r="AY24" i="15"/>
  <c r="AY20" i="15"/>
  <c r="AY16" i="15"/>
  <c r="AY12" i="15"/>
  <c r="AY8" i="15"/>
  <c r="AY4" i="15"/>
  <c r="AQ34" i="15"/>
  <c r="AX34" i="15"/>
  <c r="AP34" i="15"/>
  <c r="AY31" i="15"/>
  <c r="AY27" i="15"/>
  <c r="AY23" i="15"/>
  <c r="AY19" i="15"/>
  <c r="AY15" i="15"/>
  <c r="AY11" i="15"/>
  <c r="AY7" i="15"/>
  <c r="AY3" i="15"/>
  <c r="AY26" i="15"/>
  <c r="AU34" i="15"/>
  <c r="AW34" i="15"/>
  <c r="AY22" i="15"/>
  <c r="AY6" i="15"/>
  <c r="AT34" i="15"/>
  <c r="AY29" i="15"/>
  <c r="AY25" i="15"/>
  <c r="AY21" i="15"/>
  <c r="AY13" i="15"/>
  <c r="AY9" i="15"/>
  <c r="AY5" i="15"/>
  <c r="AV34" i="15"/>
  <c r="AY30" i="15"/>
  <c r="AY18" i="15"/>
  <c r="AY14" i="15"/>
  <c r="AY10" i="15"/>
  <c r="AY17" i="15"/>
  <c r="AJ34" i="15"/>
  <c r="AI34" i="15"/>
  <c r="AH34" i="15"/>
  <c r="AO32" i="15"/>
  <c r="AO28" i="15"/>
  <c r="AO24" i="15"/>
  <c r="AO20" i="15"/>
  <c r="AO16" i="15"/>
  <c r="AO12" i="15"/>
  <c r="AO8" i="15"/>
  <c r="AO4" i="15"/>
  <c r="AG34" i="15"/>
  <c r="AL34" i="15"/>
  <c r="AN34" i="15"/>
  <c r="AF34" i="15"/>
  <c r="AO31" i="15"/>
  <c r="AO27" i="15"/>
  <c r="AO23" i="15"/>
  <c r="AO19" i="15"/>
  <c r="AO15" i="15"/>
  <c r="AO11" i="15"/>
  <c r="AO7" i="15"/>
  <c r="AO3" i="15"/>
  <c r="AO26" i="15"/>
  <c r="AO22" i="15"/>
  <c r="AO18" i="15"/>
  <c r="AO10" i="15"/>
  <c r="AK34" i="15"/>
  <c r="AO29" i="15"/>
  <c r="AO17" i="15"/>
  <c r="AO9" i="15"/>
  <c r="AO5" i="15"/>
  <c r="AM34" i="15"/>
  <c r="AO30" i="15"/>
  <c r="AO14" i="15"/>
  <c r="AO6" i="15"/>
  <c r="AO25" i="15"/>
  <c r="AO21" i="15"/>
  <c r="AO13" i="15"/>
  <c r="AO29" i="6"/>
  <c r="AO21" i="6"/>
  <c r="AO17" i="6"/>
  <c r="AO9" i="6"/>
  <c r="AI34" i="6"/>
  <c r="AH34" i="6"/>
  <c r="AO32" i="6"/>
  <c r="AO28" i="6"/>
  <c r="AO24" i="6"/>
  <c r="AO20" i="6"/>
  <c r="AO12" i="6"/>
  <c r="AO8" i="6"/>
  <c r="AO4" i="6"/>
  <c r="AG34" i="6"/>
  <c r="AO23" i="6"/>
  <c r="AO7" i="6"/>
  <c r="AO26" i="6"/>
  <c r="AO18" i="6"/>
  <c r="AO10" i="6"/>
  <c r="AK34" i="6"/>
  <c r="AO16" i="6"/>
  <c r="AN34" i="6"/>
  <c r="AF34" i="6"/>
  <c r="AO31" i="6"/>
  <c r="AO27" i="6"/>
  <c r="AO19" i="6"/>
  <c r="AO15" i="6"/>
  <c r="AO11" i="6"/>
  <c r="AO3" i="6"/>
  <c r="AO30" i="6"/>
  <c r="AO22" i="6"/>
  <c r="AO14" i="6"/>
  <c r="AO6" i="6"/>
  <c r="AJ34" i="6"/>
  <c r="AO25" i="6"/>
  <c r="AO13" i="6"/>
  <c r="AO5" i="6"/>
  <c r="AM34" i="6"/>
  <c r="AL34" i="6"/>
  <c r="AR34" i="6"/>
  <c r="AY32" i="6"/>
  <c r="AY28" i="6"/>
  <c r="AY24" i="6"/>
  <c r="AY20" i="6"/>
  <c r="AY16" i="6"/>
  <c r="AY12" i="6"/>
  <c r="AY8" i="6"/>
  <c r="AY4" i="6"/>
  <c r="AQ34" i="6"/>
  <c r="AX34" i="6"/>
  <c r="AP34" i="6"/>
  <c r="AY31" i="6"/>
  <c r="AY27" i="6"/>
  <c r="AY23" i="6"/>
  <c r="AY19" i="6"/>
  <c r="AY15" i="6"/>
  <c r="AY11" i="6"/>
  <c r="AY7" i="6"/>
  <c r="AY3" i="6"/>
  <c r="AY29" i="6"/>
  <c r="AY21" i="6"/>
  <c r="AY17" i="6"/>
  <c r="AY9" i="6"/>
  <c r="AW34" i="6"/>
  <c r="AT34" i="6"/>
  <c r="AY25" i="6"/>
  <c r="AY13" i="6"/>
  <c r="AY5" i="6"/>
  <c r="AS34" i="6"/>
  <c r="AV34" i="6"/>
  <c r="AY30" i="6"/>
  <c r="AY26" i="6"/>
  <c r="AY22" i="6"/>
  <c r="AY18" i="6"/>
  <c r="AY14" i="6"/>
  <c r="AY10" i="6"/>
  <c r="AY6" i="6"/>
  <c r="AU34" i="6"/>
  <c r="AK34" i="14"/>
  <c r="AO29" i="14"/>
  <c r="AO25" i="14"/>
  <c r="AO17" i="14"/>
  <c r="AO5" i="14"/>
  <c r="AJ34" i="14"/>
  <c r="AI34" i="14"/>
  <c r="AG34" i="14"/>
  <c r="AO22" i="14"/>
  <c r="AO10" i="14"/>
  <c r="AO21" i="14"/>
  <c r="AH34" i="14"/>
  <c r="AO32" i="14"/>
  <c r="AO28" i="14"/>
  <c r="AO24" i="14"/>
  <c r="AO20" i="14"/>
  <c r="AO16" i="14"/>
  <c r="AO12" i="14"/>
  <c r="AO8" i="14"/>
  <c r="AO4" i="14"/>
  <c r="AN34" i="14"/>
  <c r="AF34" i="14"/>
  <c r="AO31" i="14"/>
  <c r="AO27" i="14"/>
  <c r="AO23" i="14"/>
  <c r="AO19" i="14"/>
  <c r="AO11" i="14"/>
  <c r="AO7" i="14"/>
  <c r="AO3" i="14"/>
  <c r="AO26" i="14"/>
  <c r="AO14" i="14"/>
  <c r="AO13" i="14"/>
  <c r="AO15" i="14"/>
  <c r="AO30" i="14"/>
  <c r="AO18" i="14"/>
  <c r="AO6" i="14"/>
  <c r="AO9" i="14"/>
  <c r="AM34" i="14"/>
  <c r="AL34" i="14"/>
  <c r="AT34" i="14"/>
  <c r="AY29" i="14"/>
  <c r="AY25" i="14"/>
  <c r="AY21" i="14"/>
  <c r="AY17" i="14"/>
  <c r="AY13" i="14"/>
  <c r="AY9" i="14"/>
  <c r="AY5" i="14"/>
  <c r="AS34" i="14"/>
  <c r="AR34" i="14"/>
  <c r="AY32" i="14"/>
  <c r="AY28" i="14"/>
  <c r="AY24" i="14"/>
  <c r="AY20" i="14"/>
  <c r="AY16" i="14"/>
  <c r="AY12" i="14"/>
  <c r="AY8" i="14"/>
  <c r="AY4" i="14"/>
  <c r="AX34" i="14"/>
  <c r="AP34" i="14"/>
  <c r="AY31" i="14"/>
  <c r="AY27" i="14"/>
  <c r="AY23" i="14"/>
  <c r="AY19" i="14"/>
  <c r="AY11" i="14"/>
  <c r="AY7" i="14"/>
  <c r="AY3" i="14"/>
  <c r="AQ34" i="14"/>
  <c r="AW34" i="14"/>
  <c r="AY15" i="14"/>
  <c r="AV34" i="14"/>
  <c r="AY30" i="14"/>
  <c r="AY26" i="14"/>
  <c r="AY22" i="14"/>
  <c r="AY18" i="14"/>
  <c r="AY14" i="14"/>
  <c r="AY10" i="14"/>
  <c r="AY6" i="14"/>
  <c r="AU34" i="14"/>
  <c r="AJ34" i="13"/>
  <c r="AI34" i="13"/>
  <c r="AG34" i="13"/>
  <c r="AO25" i="13"/>
  <c r="AO17" i="13"/>
  <c r="AO5" i="13"/>
  <c r="AH34" i="13"/>
  <c r="AO32" i="13"/>
  <c r="AO28" i="13"/>
  <c r="AO24" i="13"/>
  <c r="AO20" i="13"/>
  <c r="AO16" i="13"/>
  <c r="AO12" i="13"/>
  <c r="AO8" i="13"/>
  <c r="AO4" i="13"/>
  <c r="AN34" i="13"/>
  <c r="AF34" i="13"/>
  <c r="AO31" i="13"/>
  <c r="AO27" i="13"/>
  <c r="AO23" i="13"/>
  <c r="AO19" i="13"/>
  <c r="AO15" i="13"/>
  <c r="AO11" i="13"/>
  <c r="AO7" i="13"/>
  <c r="AO3" i="13"/>
  <c r="AM34" i="13"/>
  <c r="AL34" i="13"/>
  <c r="AO30" i="13"/>
  <c r="AO26" i="13"/>
  <c r="AO22" i="13"/>
  <c r="AO18" i="13"/>
  <c r="AO14" i="13"/>
  <c r="AO10" i="13"/>
  <c r="AO6" i="13"/>
  <c r="AK34" i="13"/>
  <c r="AO29" i="13"/>
  <c r="AO21" i="13"/>
  <c r="AO13" i="13"/>
  <c r="AO9" i="13"/>
  <c r="AS34" i="13"/>
  <c r="AR34" i="13"/>
  <c r="AY32" i="13"/>
  <c r="AY28" i="13"/>
  <c r="AY24" i="13"/>
  <c r="AY20" i="13"/>
  <c r="AY16" i="13"/>
  <c r="AY12" i="13"/>
  <c r="AY8" i="13"/>
  <c r="AY4" i="13"/>
  <c r="AX34" i="13"/>
  <c r="AY27" i="13"/>
  <c r="AY23" i="13"/>
  <c r="AY15" i="13"/>
  <c r="AY7" i="13"/>
  <c r="AQ34" i="13"/>
  <c r="AP34" i="13"/>
  <c r="AY31" i="13"/>
  <c r="AY19" i="13"/>
  <c r="AY11" i="13"/>
  <c r="AY3" i="13"/>
  <c r="AW34" i="13"/>
  <c r="AV34" i="13"/>
  <c r="AY30" i="13"/>
  <c r="AY26" i="13"/>
  <c r="AY22" i="13"/>
  <c r="AY18" i="13"/>
  <c r="AY14" i="13"/>
  <c r="AY10" i="13"/>
  <c r="AY6" i="13"/>
  <c r="AU34" i="13"/>
  <c r="AT34" i="13"/>
  <c r="AY29" i="13"/>
  <c r="AY25" i="13"/>
  <c r="AY21" i="13"/>
  <c r="AY17" i="13"/>
  <c r="AY13" i="13"/>
  <c r="AY9" i="13"/>
  <c r="AY5" i="13"/>
  <c r="AT34" i="5"/>
  <c r="AY29" i="5"/>
  <c r="AY25" i="5"/>
  <c r="AY21" i="5"/>
  <c r="AY17" i="5"/>
  <c r="AY13" i="5"/>
  <c r="AY9" i="5"/>
  <c r="AY5" i="5"/>
  <c r="AS34" i="5"/>
  <c r="AR34" i="5"/>
  <c r="AY32" i="5"/>
  <c r="AY28" i="5"/>
  <c r="AY24" i="5"/>
  <c r="AY20" i="5"/>
  <c r="AY16" i="5"/>
  <c r="AY12" i="5"/>
  <c r="AY8" i="5"/>
  <c r="AY4" i="5"/>
  <c r="AX34" i="5"/>
  <c r="AP34" i="5"/>
  <c r="AY27" i="5"/>
  <c r="AY23" i="5"/>
  <c r="AY19" i="5"/>
  <c r="AY11" i="5"/>
  <c r="AY7" i="5"/>
  <c r="AY10" i="5"/>
  <c r="AQ34" i="5"/>
  <c r="AY31" i="5"/>
  <c r="AY15" i="5"/>
  <c r="AY3" i="5"/>
  <c r="AR35" i="5" s="1"/>
  <c r="AQ35" i="5" s="1" a="1"/>
  <c r="AQ35" i="5" s="1"/>
  <c r="AW34" i="5"/>
  <c r="AV34" i="5"/>
  <c r="AY30" i="5"/>
  <c r="AY26" i="5"/>
  <c r="AY22" i="5"/>
  <c r="AY18" i="5"/>
  <c r="AY14" i="5"/>
  <c r="AY6" i="5"/>
  <c r="AU34" i="5"/>
  <c r="AK34" i="5"/>
  <c r="AJ34" i="5"/>
  <c r="AO9" i="5"/>
  <c r="AI34" i="5"/>
  <c r="AG34" i="5"/>
  <c r="AO5" i="5"/>
  <c r="AH34" i="5"/>
  <c r="AO32" i="5"/>
  <c r="AO28" i="5"/>
  <c r="AO24" i="5"/>
  <c r="AO20" i="5"/>
  <c r="AO16" i="5"/>
  <c r="AO12" i="5"/>
  <c r="AO8" i="5"/>
  <c r="AO4" i="5"/>
  <c r="AN34" i="5"/>
  <c r="AF34" i="5"/>
  <c r="AO31" i="5"/>
  <c r="AO27" i="5"/>
  <c r="AO23" i="5"/>
  <c r="AO19" i="5"/>
  <c r="AO15" i="5"/>
  <c r="AO11" i="5"/>
  <c r="AO7" i="5"/>
  <c r="AO3" i="5"/>
  <c r="AM34" i="5"/>
  <c r="AL34" i="5"/>
  <c r="AO30" i="5"/>
  <c r="AO26" i="5"/>
  <c r="AO22" i="5"/>
  <c r="AO18" i="5"/>
  <c r="AO14" i="5"/>
  <c r="AO10" i="5"/>
  <c r="AO6" i="5"/>
  <c r="AO29" i="5"/>
  <c r="AO25" i="5"/>
  <c r="AO21" i="5"/>
  <c r="AO17" i="5"/>
  <c r="AO13" i="5"/>
  <c r="AT34" i="4"/>
  <c r="AY29" i="4"/>
  <c r="AY25" i="4"/>
  <c r="AY21" i="4"/>
  <c r="AY17" i="4"/>
  <c r="AY13" i="4"/>
  <c r="AY9" i="4"/>
  <c r="AY5" i="4"/>
  <c r="AS34" i="4"/>
  <c r="AR34" i="4"/>
  <c r="AY32" i="4"/>
  <c r="AY28" i="4"/>
  <c r="AY24" i="4"/>
  <c r="AY20" i="4"/>
  <c r="AY16" i="4"/>
  <c r="AY12" i="4"/>
  <c r="AY8" i="4"/>
  <c r="AY4" i="4"/>
  <c r="AQ34" i="4"/>
  <c r="AX34" i="4"/>
  <c r="AP34" i="4"/>
  <c r="AY31" i="4"/>
  <c r="AY23" i="4"/>
  <c r="AY19" i="4"/>
  <c r="AY11" i="4"/>
  <c r="AY3" i="4"/>
  <c r="AW34" i="4"/>
  <c r="AY27" i="4"/>
  <c r="AY15" i="4"/>
  <c r="AY7" i="4"/>
  <c r="AV34" i="4"/>
  <c r="AY30" i="4"/>
  <c r="AY26" i="4"/>
  <c r="AY22" i="4"/>
  <c r="AY18" i="4"/>
  <c r="AY14" i="4"/>
  <c r="AY10" i="4"/>
  <c r="AY6" i="4"/>
  <c r="AU34" i="4"/>
  <c r="AK34" i="4"/>
  <c r="AJ34" i="4"/>
  <c r="AI34" i="4"/>
  <c r="AH34" i="4"/>
  <c r="AO32" i="4"/>
  <c r="AO28" i="4"/>
  <c r="AO24" i="4"/>
  <c r="AO20" i="4"/>
  <c r="AO12" i="4"/>
  <c r="AO8" i="4"/>
  <c r="AO4" i="4"/>
  <c r="AG34" i="4"/>
  <c r="AN34" i="4"/>
  <c r="AF34" i="4"/>
  <c r="AO27" i="4"/>
  <c r="AO23" i="4"/>
  <c r="AO15" i="4"/>
  <c r="AO7" i="4"/>
  <c r="AO26" i="4"/>
  <c r="AO18" i="4"/>
  <c r="AO14" i="4"/>
  <c r="AO6" i="4"/>
  <c r="AO25" i="4"/>
  <c r="AO9" i="4"/>
  <c r="AO16" i="4"/>
  <c r="AO31" i="4"/>
  <c r="AO19" i="4"/>
  <c r="AO11" i="4"/>
  <c r="AO3" i="4"/>
  <c r="AO30" i="4"/>
  <c r="AO22" i="4"/>
  <c r="AO10" i="4"/>
  <c r="AO29" i="4"/>
  <c r="AO21" i="4"/>
  <c r="AO17" i="4"/>
  <c r="AO13" i="4"/>
  <c r="AO5" i="4"/>
  <c r="AM34" i="4"/>
  <c r="AL34" i="4"/>
  <c r="AF35" i="19" l="1"/>
  <c r="AR35" i="24"/>
  <c r="AQ35" i="24" s="1" a="1"/>
  <c r="AQ35" i="24" s="1"/>
  <c r="AH35" i="24"/>
  <c r="AG35" i="24" s="1" a="1"/>
  <c r="AG35" i="24" s="1"/>
  <c r="AF35" i="24"/>
  <c r="AP35" i="24"/>
  <c r="AF35" i="23"/>
  <c r="AH35" i="23"/>
  <c r="AG35" i="23" s="1" a="1"/>
  <c r="AG35" i="23" s="1"/>
  <c r="AR35" i="23"/>
  <c r="AQ35" i="23" s="1" a="1"/>
  <c r="AQ35" i="23" s="1"/>
  <c r="AP35" i="23"/>
  <c r="AH35" i="22"/>
  <c r="AG35" i="22" s="1" a="1"/>
  <c r="AG35" i="22" s="1"/>
  <c r="AF35" i="22"/>
  <c r="AR35" i="22"/>
  <c r="AQ35" i="22" s="1" a="1"/>
  <c r="AQ35" i="22" s="1"/>
  <c r="AP35" i="22"/>
  <c r="AR35" i="21"/>
  <c r="AQ35" i="21" s="1" a="1"/>
  <c r="AQ35" i="21" s="1"/>
  <c r="AP35" i="21"/>
  <c r="AH35" i="21"/>
  <c r="AG35" i="21" s="1" a="1"/>
  <c r="AG35" i="21" s="1"/>
  <c r="AF35" i="21"/>
  <c r="AH35" i="20"/>
  <c r="AG35" i="20" s="1" a="1"/>
  <c r="AG35" i="20" s="1"/>
  <c r="AR35" i="20"/>
  <c r="AQ35" i="20" s="1" a="1"/>
  <c r="AQ35" i="20" s="1"/>
  <c r="AP35" i="20"/>
  <c r="AF35" i="20"/>
  <c r="AH35" i="19"/>
  <c r="AG35" i="19" s="1" a="1"/>
  <c r="AG35" i="19" s="1"/>
  <c r="AR35" i="19"/>
  <c r="AQ35" i="19" s="1" a="1"/>
  <c r="AQ35" i="19" s="1"/>
  <c r="AP35" i="19"/>
  <c r="AR35" i="18"/>
  <c r="AQ35" i="18" s="1" a="1"/>
  <c r="AQ35" i="18" s="1"/>
  <c r="AF35" i="18"/>
  <c r="AH35" i="18"/>
  <c r="AG35" i="18" s="1" a="1"/>
  <c r="AG35" i="18" s="1"/>
  <c r="AP35" i="18"/>
  <c r="AF35" i="17"/>
  <c r="AH35" i="17"/>
  <c r="AG35" i="17" s="1" a="1"/>
  <c r="AG35" i="17" s="1"/>
  <c r="AR35" i="17"/>
  <c r="AQ35" i="17" s="1" a="1"/>
  <c r="AQ35" i="17" s="1"/>
  <c r="AP35" i="17"/>
  <c r="AR35" i="16"/>
  <c r="AQ35" i="16" s="1" a="1"/>
  <c r="AQ35" i="16" s="1"/>
  <c r="AH35" i="16"/>
  <c r="AG35" i="16" s="1" a="1"/>
  <c r="AG35" i="16" s="1"/>
  <c r="AP35" i="16"/>
  <c r="AH35" i="15"/>
  <c r="AG35" i="15" s="1" a="1"/>
  <c r="AG35" i="15" s="1"/>
  <c r="AF35" i="15"/>
  <c r="AR35" i="15"/>
  <c r="AQ35" i="15" s="1" a="1"/>
  <c r="AQ35" i="15" s="1"/>
  <c r="AP35" i="15"/>
  <c r="AF35" i="6"/>
  <c r="AH35" i="6"/>
  <c r="AG35" i="6" s="1" a="1"/>
  <c r="AG35" i="6" s="1"/>
  <c r="AR35" i="6"/>
  <c r="AQ35" i="6" s="1" a="1"/>
  <c r="AQ35" i="6" s="1"/>
  <c r="AP35" i="6"/>
  <c r="AF35" i="14"/>
  <c r="AP35" i="14"/>
  <c r="AR35" i="14"/>
  <c r="AQ35" i="14" s="1" a="1"/>
  <c r="AQ35" i="14" s="1"/>
  <c r="AH35" i="14"/>
  <c r="AG35" i="14" s="1" a="1"/>
  <c r="AG35" i="14" s="1"/>
  <c r="AP35" i="13"/>
  <c r="AR35" i="13"/>
  <c r="AQ35" i="13" s="1" a="1"/>
  <c r="AQ35" i="13" s="1"/>
  <c r="AH35" i="13"/>
  <c r="AG35" i="13" s="1" a="1"/>
  <c r="AG35" i="13" s="1"/>
  <c r="AF35" i="13"/>
  <c r="AH35" i="5"/>
  <c r="AG35" i="5" s="1" a="1"/>
  <c r="AG35" i="5" s="1"/>
  <c r="AF35" i="5"/>
  <c r="AP35" i="5"/>
  <c r="AU35" i="5"/>
  <c r="AS35" i="5"/>
  <c r="AF35" i="4"/>
  <c r="AP35" i="4"/>
  <c r="AH35" i="4"/>
  <c r="AG35" i="4" s="1" a="1"/>
  <c r="AG35" i="4" s="1"/>
  <c r="AR35" i="4"/>
  <c r="AQ35" i="4" s="1" a="1"/>
  <c r="AQ35" i="4" s="1"/>
  <c r="AK35" i="24" l="1"/>
  <c r="AI35" i="24"/>
  <c r="AU35" i="24"/>
  <c r="AS35" i="24"/>
  <c r="AU35" i="23"/>
  <c r="AS35" i="23"/>
  <c r="AI35" i="23"/>
  <c r="AK35" i="23"/>
  <c r="AI35" i="22"/>
  <c r="AK35" i="22"/>
  <c r="AU35" i="22"/>
  <c r="AS35" i="22"/>
  <c r="AK35" i="21"/>
  <c r="AI35" i="21"/>
  <c r="AU35" i="21"/>
  <c r="AS35" i="21"/>
  <c r="AK35" i="20"/>
  <c r="AI35" i="20"/>
  <c r="AU35" i="20"/>
  <c r="AS35" i="20"/>
  <c r="AU35" i="19"/>
  <c r="AS35" i="19"/>
  <c r="AI35" i="19"/>
  <c r="AK35" i="19"/>
  <c r="AK35" i="18"/>
  <c r="AI35" i="18"/>
  <c r="AU35" i="18"/>
  <c r="AS35" i="18"/>
  <c r="AS35" i="17"/>
  <c r="AU35" i="17"/>
  <c r="AI35" i="17"/>
  <c r="AK35" i="17"/>
  <c r="AU35" i="16"/>
  <c r="AS35" i="16"/>
  <c r="AK35" i="16"/>
  <c r="AI35" i="16"/>
  <c r="AS35" i="15"/>
  <c r="AU35" i="15"/>
  <c r="AI35" i="15"/>
  <c r="AK35" i="15"/>
  <c r="AU35" i="6"/>
  <c r="AS35" i="6"/>
  <c r="AK35" i="6"/>
  <c r="AI35" i="6"/>
  <c r="AK35" i="14"/>
  <c r="AI35" i="14"/>
  <c r="AU35" i="14"/>
  <c r="AS35" i="14"/>
  <c r="AS35" i="13"/>
  <c r="AU35" i="13"/>
  <c r="AI35" i="13"/>
  <c r="AK35" i="13"/>
  <c r="AI35" i="5"/>
  <c r="AK35" i="5"/>
  <c r="AU35" i="4"/>
  <c r="AS35" i="4"/>
  <c r="AK35" i="4"/>
  <c r="AI35" i="4"/>
  <c r="V33" i="24" l="1" a="1"/>
  <c r="V33" i="24" s="1"/>
  <c r="X34" i="24" s="1"/>
  <c r="L33" i="24" a="1"/>
  <c r="L33" i="24" s="1"/>
  <c r="O34" i="24" s="1"/>
  <c r="B33" i="24" a="1"/>
  <c r="B33" i="24" s="1"/>
  <c r="F34" i="24" s="1"/>
  <c r="V33" i="23" a="1"/>
  <c r="V33" i="23" s="1"/>
  <c r="Z34" i="23" s="1"/>
  <c r="L33" i="23" a="1"/>
  <c r="L33" i="23" s="1"/>
  <c r="Q34" i="23" s="1"/>
  <c r="B33" i="23" a="1"/>
  <c r="B33" i="23" s="1"/>
  <c r="H34" i="23" s="1"/>
  <c r="V33" i="22" a="1"/>
  <c r="V33" i="22" s="1"/>
  <c r="W34" i="22" s="1"/>
  <c r="L33" i="22" a="1"/>
  <c r="L33" i="22" s="1"/>
  <c r="P34" i="22" s="1"/>
  <c r="B33" i="22" a="1"/>
  <c r="B33" i="22" s="1"/>
  <c r="J34" i="22" s="1"/>
  <c r="V33" i="21" a="1"/>
  <c r="V33" i="21" s="1"/>
  <c r="AC34" i="21" s="1"/>
  <c r="L33" i="21" a="1"/>
  <c r="L33" i="21" s="1"/>
  <c r="T34" i="21" s="1"/>
  <c r="B33" i="21" a="1"/>
  <c r="B33" i="21" s="1"/>
  <c r="E34" i="21" s="1"/>
  <c r="V33" i="20" a="1"/>
  <c r="V33" i="20" s="1"/>
  <c r="AD34" i="20" s="1"/>
  <c r="L33" i="20" a="1"/>
  <c r="L33" i="20" s="1"/>
  <c r="B33" i="20" a="1"/>
  <c r="B33" i="20" s="1"/>
  <c r="G34" i="20" s="1"/>
  <c r="V33" i="19" a="1"/>
  <c r="V33" i="19" s="1"/>
  <c r="AE20" i="19" s="1"/>
  <c r="L33" i="19" a="1"/>
  <c r="L33" i="19" s="1"/>
  <c r="B33" i="19" a="1"/>
  <c r="B33" i="19" s="1"/>
  <c r="K28" i="19" s="1"/>
  <c r="V33" i="18" a="1"/>
  <c r="V33" i="18" s="1"/>
  <c r="AC34" i="18" s="1"/>
  <c r="L33" i="18" a="1"/>
  <c r="L33" i="18" s="1"/>
  <c r="T34" i="18" s="1"/>
  <c r="B33" i="18" a="1"/>
  <c r="B33" i="18" s="1"/>
  <c r="H34" i="18" s="1"/>
  <c r="V33" i="17" a="1"/>
  <c r="V33" i="17" s="1"/>
  <c r="AC34" i="17" s="1"/>
  <c r="L33" i="17" a="1"/>
  <c r="L33" i="17" s="1"/>
  <c r="T34" i="17" s="1"/>
  <c r="B33" i="17" a="1"/>
  <c r="B33" i="17" s="1"/>
  <c r="I34" i="17" s="1"/>
  <c r="V33" i="16" a="1"/>
  <c r="V33" i="16" s="1"/>
  <c r="X34" i="16" s="1"/>
  <c r="L33" i="16" a="1"/>
  <c r="L33" i="16" s="1"/>
  <c r="R34" i="16" s="1"/>
  <c r="B33" i="16" a="1"/>
  <c r="B33" i="16" s="1"/>
  <c r="G34" i="16" s="1"/>
  <c r="V33" i="15" a="1"/>
  <c r="V33" i="15" s="1"/>
  <c r="Z34" i="15" s="1"/>
  <c r="L33" i="15" a="1"/>
  <c r="L33" i="15" s="1"/>
  <c r="Q34" i="15" s="1"/>
  <c r="B33" i="15" a="1"/>
  <c r="B33" i="15" s="1"/>
  <c r="I34" i="15" s="1"/>
  <c r="V33" i="14" a="1"/>
  <c r="V33" i="14" s="1"/>
  <c r="AE32" i="14" s="1"/>
  <c r="L33" i="14" a="1"/>
  <c r="L33" i="14" s="1"/>
  <c r="P34" i="14" s="1"/>
  <c r="B33" i="14" a="1"/>
  <c r="B33" i="14" s="1"/>
  <c r="F34" i="14" s="1"/>
  <c r="V33" i="13" a="1"/>
  <c r="V33" i="13" s="1"/>
  <c r="W34" i="13" s="1"/>
  <c r="L33" i="13" a="1"/>
  <c r="L33" i="13" s="1"/>
  <c r="O34" i="13" s="1"/>
  <c r="B33" i="13" a="1"/>
  <c r="B33" i="13" s="1"/>
  <c r="D34" i="13" s="1"/>
  <c r="V33" i="6" a="1"/>
  <c r="V33" i="6" s="1"/>
  <c r="AC34" i="6" s="1"/>
  <c r="L33" i="6" a="1"/>
  <c r="L33" i="6" s="1"/>
  <c r="R34" i="6" s="1"/>
  <c r="B33" i="6" a="1"/>
  <c r="B33" i="6" s="1"/>
  <c r="H34" i="6" s="1"/>
  <c r="V33" i="5" a="1"/>
  <c r="V33" i="5" s="1"/>
  <c r="AA34" i="5" s="1"/>
  <c r="L33" i="5" a="1"/>
  <c r="L33" i="5" s="1"/>
  <c r="R34" i="5" s="1"/>
  <c r="B33" i="5" a="1"/>
  <c r="B33" i="5" s="1"/>
  <c r="E34" i="5" s="1"/>
  <c r="V33" i="4" a="1"/>
  <c r="V33" i="4" s="1"/>
  <c r="X34" i="4" s="1"/>
  <c r="L33" i="4" a="1"/>
  <c r="L33" i="4" s="1"/>
  <c r="U30" i="4" s="1"/>
  <c r="B33" i="4" a="1"/>
  <c r="B33" i="4" s="1"/>
  <c r="D34" i="4" s="1"/>
  <c r="AE6" i="18" l="1"/>
  <c r="AE23" i="18"/>
  <c r="AE7" i="18"/>
  <c r="AE27" i="18"/>
  <c r="AE30" i="18"/>
  <c r="AE11" i="18"/>
  <c r="AE31" i="18"/>
  <c r="AE14" i="18"/>
  <c r="W34" i="18"/>
  <c r="AE8" i="18"/>
  <c r="AE15" i="18"/>
  <c r="Z34" i="18"/>
  <c r="AE19" i="18"/>
  <c r="AA34" i="18"/>
  <c r="AE3" i="18"/>
  <c r="AE22" i="18"/>
  <c r="U6" i="15"/>
  <c r="U14" i="15"/>
  <c r="U22" i="15"/>
  <c r="U30" i="15"/>
  <c r="AE8" i="15"/>
  <c r="AE16" i="15"/>
  <c r="AE24" i="15"/>
  <c r="AE32" i="15"/>
  <c r="S34" i="15"/>
  <c r="AB34" i="15"/>
  <c r="U7" i="15"/>
  <c r="U15" i="15"/>
  <c r="U23" i="15"/>
  <c r="U31" i="15"/>
  <c r="AE9" i="15"/>
  <c r="AE17" i="15"/>
  <c r="AE25" i="15"/>
  <c r="L34" i="15"/>
  <c r="T34" i="15"/>
  <c r="AC34" i="15"/>
  <c r="U8" i="15"/>
  <c r="U16" i="15"/>
  <c r="U24" i="15"/>
  <c r="U32" i="15"/>
  <c r="AE10" i="15"/>
  <c r="AE18" i="15"/>
  <c r="AE26" i="15"/>
  <c r="M34" i="15"/>
  <c r="V34" i="15"/>
  <c r="AD34" i="15"/>
  <c r="U5" i="15"/>
  <c r="U21" i="15"/>
  <c r="AE7" i="15"/>
  <c r="AE23" i="15"/>
  <c r="AE31" i="15"/>
  <c r="AA34" i="15"/>
  <c r="U9" i="15"/>
  <c r="U17" i="15"/>
  <c r="U25" i="15"/>
  <c r="AE3" i="15"/>
  <c r="X35" i="15" s="1"/>
  <c r="W35" i="15" s="1" a="1"/>
  <c r="W35" i="15" s="1"/>
  <c r="AA35" i="15" s="1"/>
  <c r="AE11" i="15"/>
  <c r="AE19" i="15"/>
  <c r="AE27" i="15"/>
  <c r="N34" i="15"/>
  <c r="W34" i="15"/>
  <c r="U10" i="15"/>
  <c r="U18" i="15"/>
  <c r="U26" i="15"/>
  <c r="AE4" i="15"/>
  <c r="AE12" i="15"/>
  <c r="AE20" i="15"/>
  <c r="AE28" i="15"/>
  <c r="O34" i="15"/>
  <c r="X34" i="15"/>
  <c r="U13" i="15"/>
  <c r="U29" i="15"/>
  <c r="AE15" i="15"/>
  <c r="R34" i="15"/>
  <c r="U3" i="15"/>
  <c r="U11" i="15"/>
  <c r="U19" i="15"/>
  <c r="U27" i="15"/>
  <c r="AE5" i="15"/>
  <c r="AE13" i="15"/>
  <c r="AE21" i="15"/>
  <c r="AE29" i="15"/>
  <c r="P34" i="15"/>
  <c r="Y34" i="15"/>
  <c r="U4" i="15"/>
  <c r="U12" i="15"/>
  <c r="U20" i="15"/>
  <c r="U28" i="15"/>
  <c r="AE6" i="15"/>
  <c r="AE14" i="15"/>
  <c r="AE22" i="15"/>
  <c r="AE30" i="15"/>
  <c r="U6" i="6"/>
  <c r="U22" i="6"/>
  <c r="U30" i="6"/>
  <c r="U8" i="6"/>
  <c r="U16" i="6"/>
  <c r="U24" i="6"/>
  <c r="U32" i="6"/>
  <c r="S34" i="6"/>
  <c r="U10" i="6"/>
  <c r="U18" i="6"/>
  <c r="U26" i="6"/>
  <c r="M34" i="6"/>
  <c r="U3" i="6"/>
  <c r="U11" i="6"/>
  <c r="U19" i="6"/>
  <c r="U27" i="6"/>
  <c r="N34" i="6"/>
  <c r="U4" i="6"/>
  <c r="U12" i="6"/>
  <c r="U20" i="6"/>
  <c r="U28" i="6"/>
  <c r="O34" i="6"/>
  <c r="U9" i="6"/>
  <c r="U17" i="6"/>
  <c r="U25" i="6"/>
  <c r="L34" i="6"/>
  <c r="T34" i="6"/>
  <c r="U5" i="6"/>
  <c r="U13" i="6"/>
  <c r="U21" i="6"/>
  <c r="U29" i="6"/>
  <c r="P34" i="6"/>
  <c r="U14" i="6"/>
  <c r="Q34" i="6"/>
  <c r="U7" i="6"/>
  <c r="U15" i="6"/>
  <c r="U23" i="6"/>
  <c r="U31" i="6"/>
  <c r="U7" i="23"/>
  <c r="U15" i="23"/>
  <c r="U31" i="23"/>
  <c r="AE17" i="23"/>
  <c r="AE25" i="23"/>
  <c r="T34" i="23"/>
  <c r="U16" i="23"/>
  <c r="U24" i="23"/>
  <c r="AE10" i="23"/>
  <c r="AE26" i="23"/>
  <c r="M34" i="23"/>
  <c r="AD34" i="23"/>
  <c r="U3" i="23"/>
  <c r="U19" i="23"/>
  <c r="U27" i="23"/>
  <c r="AE5" i="23"/>
  <c r="AE21" i="23"/>
  <c r="P34" i="23"/>
  <c r="Y34" i="23"/>
  <c r="U12" i="23"/>
  <c r="U5" i="23"/>
  <c r="U13" i="23"/>
  <c r="U21" i="23"/>
  <c r="U29" i="23"/>
  <c r="AE7" i="23"/>
  <c r="AE15" i="23"/>
  <c r="AE23" i="23"/>
  <c r="R34" i="23"/>
  <c r="AA34" i="23"/>
  <c r="U23" i="23"/>
  <c r="AE9" i="23"/>
  <c r="L34" i="23"/>
  <c r="AC34" i="23"/>
  <c r="U8" i="23"/>
  <c r="U32" i="23"/>
  <c r="AE18" i="23"/>
  <c r="V34" i="23"/>
  <c r="U11" i="23"/>
  <c r="AE13" i="23"/>
  <c r="AE30" i="23"/>
  <c r="AE31" i="23"/>
  <c r="U6" i="23"/>
  <c r="U14" i="23"/>
  <c r="U22" i="23"/>
  <c r="U30" i="23"/>
  <c r="AE8" i="23"/>
  <c r="AE16" i="23"/>
  <c r="AE24" i="23"/>
  <c r="AE32" i="23"/>
  <c r="S34" i="23"/>
  <c r="AB34" i="23"/>
  <c r="U9" i="23"/>
  <c r="U17" i="23"/>
  <c r="U25" i="23"/>
  <c r="AE3" i="23"/>
  <c r="AE11" i="23"/>
  <c r="AE19" i="23"/>
  <c r="AE27" i="23"/>
  <c r="N34" i="23"/>
  <c r="W34" i="23"/>
  <c r="U10" i="23"/>
  <c r="U18" i="23"/>
  <c r="U26" i="23"/>
  <c r="AE4" i="23"/>
  <c r="AE12" i="23"/>
  <c r="AE20" i="23"/>
  <c r="AE28" i="23"/>
  <c r="O34" i="23"/>
  <c r="X34" i="23"/>
  <c r="AE29" i="23"/>
  <c r="U4" i="23"/>
  <c r="U20" i="23"/>
  <c r="U28" i="23"/>
  <c r="AE6" i="23"/>
  <c r="AE14" i="23"/>
  <c r="AE22" i="23"/>
  <c r="U5" i="24"/>
  <c r="U13" i="24"/>
  <c r="U21" i="24"/>
  <c r="U29" i="24"/>
  <c r="AE7" i="24"/>
  <c r="AE15" i="24"/>
  <c r="AE23" i="24"/>
  <c r="AE31" i="24"/>
  <c r="R34" i="24"/>
  <c r="AA34" i="24"/>
  <c r="U3" i="24"/>
  <c r="U19" i="24"/>
  <c r="U27" i="24"/>
  <c r="AE13" i="24"/>
  <c r="AE21" i="24"/>
  <c r="AE29" i="24"/>
  <c r="Y34" i="24"/>
  <c r="U28" i="24"/>
  <c r="AE32" i="24"/>
  <c r="T34" i="24"/>
  <c r="U8" i="24"/>
  <c r="U16" i="24"/>
  <c r="U24" i="24"/>
  <c r="U32" i="24"/>
  <c r="AE10" i="24"/>
  <c r="AE18" i="24"/>
  <c r="AE26" i="24"/>
  <c r="M34" i="24"/>
  <c r="V34" i="24"/>
  <c r="V35" i="24" s="1"/>
  <c r="AD34" i="24"/>
  <c r="U11" i="24"/>
  <c r="AE5" i="24"/>
  <c r="P34" i="24"/>
  <c r="U4" i="24"/>
  <c r="U20" i="24"/>
  <c r="AE14" i="24"/>
  <c r="AE22" i="24"/>
  <c r="Q34" i="24"/>
  <c r="U6" i="24"/>
  <c r="U22" i="24"/>
  <c r="AE8" i="24"/>
  <c r="AE24" i="24"/>
  <c r="S34" i="24"/>
  <c r="U7" i="24"/>
  <c r="U23" i="24"/>
  <c r="U31" i="24"/>
  <c r="AE17" i="24"/>
  <c r="L34" i="24"/>
  <c r="U9" i="24"/>
  <c r="U17" i="24"/>
  <c r="U25" i="24"/>
  <c r="AE3" i="24"/>
  <c r="AE11" i="24"/>
  <c r="AE19" i="24"/>
  <c r="AE27" i="24"/>
  <c r="N34" i="24"/>
  <c r="W34" i="24"/>
  <c r="U12" i="24"/>
  <c r="AE6" i="24"/>
  <c r="AE30" i="24"/>
  <c r="Z34" i="24"/>
  <c r="U14" i="24"/>
  <c r="U30" i="24"/>
  <c r="AE16" i="24"/>
  <c r="AB34" i="24"/>
  <c r="U15" i="24"/>
  <c r="AE9" i="24"/>
  <c r="AE25" i="24"/>
  <c r="AC34" i="24"/>
  <c r="U10" i="24"/>
  <c r="U18" i="24"/>
  <c r="U26" i="24"/>
  <c r="AE4" i="24"/>
  <c r="AE12" i="24"/>
  <c r="AE20" i="24"/>
  <c r="AE28" i="24"/>
  <c r="U7" i="22"/>
  <c r="U15" i="22"/>
  <c r="U23" i="22"/>
  <c r="U31" i="22"/>
  <c r="R34" i="22"/>
  <c r="U8" i="22"/>
  <c r="U16" i="22"/>
  <c r="U24" i="22"/>
  <c r="U32" i="22"/>
  <c r="S34" i="22"/>
  <c r="U9" i="22"/>
  <c r="U17" i="22"/>
  <c r="U25" i="22"/>
  <c r="L34" i="22"/>
  <c r="T34" i="22"/>
  <c r="U22" i="22"/>
  <c r="U30" i="22"/>
  <c r="U10" i="22"/>
  <c r="U18" i="22"/>
  <c r="U26" i="22"/>
  <c r="M34" i="22"/>
  <c r="U14" i="22"/>
  <c r="Q34" i="22"/>
  <c r="U3" i="22"/>
  <c r="U11" i="22"/>
  <c r="U19" i="22"/>
  <c r="U27" i="22"/>
  <c r="N34" i="22"/>
  <c r="U4" i="22"/>
  <c r="U12" i="22"/>
  <c r="U20" i="22"/>
  <c r="U28" i="22"/>
  <c r="O34" i="22"/>
  <c r="U6" i="22"/>
  <c r="U5" i="22"/>
  <c r="U13" i="22"/>
  <c r="U21" i="22"/>
  <c r="U29" i="22"/>
  <c r="U8" i="21"/>
  <c r="U24" i="21"/>
  <c r="AE10" i="21"/>
  <c r="AE26" i="21"/>
  <c r="V34" i="21"/>
  <c r="U9" i="21"/>
  <c r="U17" i="21"/>
  <c r="U25" i="21"/>
  <c r="AE3" i="21"/>
  <c r="AE11" i="21"/>
  <c r="AE19" i="21"/>
  <c r="AE27" i="21"/>
  <c r="N34" i="21"/>
  <c r="W34" i="21"/>
  <c r="U10" i="21"/>
  <c r="U18" i="21"/>
  <c r="U26" i="21"/>
  <c r="AE4" i="21"/>
  <c r="AE12" i="21"/>
  <c r="AE20" i="21"/>
  <c r="AE28" i="21"/>
  <c r="O34" i="21"/>
  <c r="X34" i="21"/>
  <c r="U3" i="21"/>
  <c r="N35" i="21" s="1"/>
  <c r="M35" i="21" s="1" a="1"/>
  <c r="M35" i="21" s="1"/>
  <c r="Q35" i="21" s="1"/>
  <c r="U11" i="21"/>
  <c r="U19" i="21"/>
  <c r="U27" i="21"/>
  <c r="AE5" i="21"/>
  <c r="AE13" i="21"/>
  <c r="AE21" i="21"/>
  <c r="AE29" i="21"/>
  <c r="P34" i="21"/>
  <c r="Y34" i="21"/>
  <c r="U4" i="21"/>
  <c r="U12" i="21"/>
  <c r="U20" i="21"/>
  <c r="U28" i="21"/>
  <c r="AE6" i="21"/>
  <c r="AE14" i="21"/>
  <c r="AE22" i="21"/>
  <c r="AE30" i="21"/>
  <c r="Q34" i="21"/>
  <c r="Z34" i="21"/>
  <c r="U5" i="21"/>
  <c r="U13" i="21"/>
  <c r="U21" i="21"/>
  <c r="U29" i="21"/>
  <c r="AE7" i="21"/>
  <c r="AE15" i="21"/>
  <c r="AE23" i="21"/>
  <c r="AE31" i="21"/>
  <c r="AA34" i="21"/>
  <c r="U16" i="21"/>
  <c r="U32" i="21"/>
  <c r="AE18" i="21"/>
  <c r="M34" i="21"/>
  <c r="AD34" i="21"/>
  <c r="R34" i="21"/>
  <c r="U6" i="21"/>
  <c r="U14" i="21"/>
  <c r="U22" i="21"/>
  <c r="U30" i="21"/>
  <c r="AE8" i="21"/>
  <c r="AE16" i="21"/>
  <c r="AE24" i="21"/>
  <c r="AE32" i="21"/>
  <c r="S34" i="21"/>
  <c r="AB34" i="21"/>
  <c r="U7" i="21"/>
  <c r="U15" i="21"/>
  <c r="U23" i="21"/>
  <c r="U31" i="21"/>
  <c r="AE9" i="21"/>
  <c r="AE17" i="21"/>
  <c r="AE25" i="21"/>
  <c r="L34" i="21"/>
  <c r="M34" i="20"/>
  <c r="U32" i="20"/>
  <c r="U24" i="20"/>
  <c r="U16" i="20"/>
  <c r="U8" i="20"/>
  <c r="T34" i="20"/>
  <c r="L34" i="20"/>
  <c r="U31" i="20"/>
  <c r="U23" i="20"/>
  <c r="U15" i="20"/>
  <c r="U7" i="20"/>
  <c r="S34" i="20"/>
  <c r="U30" i="20"/>
  <c r="U22" i="20"/>
  <c r="U14" i="20"/>
  <c r="U6" i="20"/>
  <c r="R34" i="20"/>
  <c r="U29" i="20"/>
  <c r="U21" i="20"/>
  <c r="U13" i="20"/>
  <c r="U5" i="20"/>
  <c r="Q34" i="20"/>
  <c r="U28" i="20"/>
  <c r="U20" i="20"/>
  <c r="U12" i="20"/>
  <c r="U4" i="20"/>
  <c r="P34" i="20"/>
  <c r="U27" i="20"/>
  <c r="U19" i="20"/>
  <c r="U11" i="20"/>
  <c r="U3" i="20"/>
  <c r="O34" i="20"/>
  <c r="U26" i="20"/>
  <c r="U18" i="20"/>
  <c r="U10" i="20"/>
  <c r="N34" i="20"/>
  <c r="U25" i="20"/>
  <c r="U17" i="20"/>
  <c r="U9" i="20"/>
  <c r="AE3" i="20"/>
  <c r="AE11" i="20"/>
  <c r="AE19" i="20"/>
  <c r="AE27" i="20"/>
  <c r="W34" i="20"/>
  <c r="AE4" i="20"/>
  <c r="AE12" i="20"/>
  <c r="AE20" i="20"/>
  <c r="AE28" i="20"/>
  <c r="X34" i="20"/>
  <c r="AE5" i="20"/>
  <c r="AE13" i="20"/>
  <c r="AE21" i="20"/>
  <c r="AE29" i="20"/>
  <c r="Y34" i="20"/>
  <c r="AE6" i="20"/>
  <c r="AE14" i="20"/>
  <c r="AE22" i="20"/>
  <c r="AE30" i="20"/>
  <c r="Z34" i="20"/>
  <c r="AE7" i="20"/>
  <c r="AE15" i="20"/>
  <c r="AE23" i="20"/>
  <c r="AE31" i="20"/>
  <c r="AA34" i="20"/>
  <c r="AE8" i="20"/>
  <c r="AE16" i="20"/>
  <c r="AE24" i="20"/>
  <c r="AE32" i="20"/>
  <c r="AB34" i="20"/>
  <c r="AE9" i="20"/>
  <c r="AE17" i="20"/>
  <c r="AE25" i="20"/>
  <c r="AC34" i="20"/>
  <c r="AE10" i="20"/>
  <c r="AE18" i="20"/>
  <c r="AE26" i="20"/>
  <c r="V34" i="20"/>
  <c r="U25" i="19"/>
  <c r="U17" i="19"/>
  <c r="U9" i="19"/>
  <c r="T34" i="19"/>
  <c r="L34" i="19"/>
  <c r="U32" i="19"/>
  <c r="U24" i="19"/>
  <c r="U16" i="19"/>
  <c r="U8" i="19"/>
  <c r="S34" i="19"/>
  <c r="U31" i="19"/>
  <c r="U23" i="19"/>
  <c r="U15" i="19"/>
  <c r="U7" i="19"/>
  <c r="R34" i="19"/>
  <c r="U20" i="19"/>
  <c r="U4" i="19"/>
  <c r="O34" i="19"/>
  <c r="U27" i="19"/>
  <c r="U19" i="19"/>
  <c r="U11" i="19"/>
  <c r="U3" i="19"/>
  <c r="N34" i="19"/>
  <c r="U26" i="19"/>
  <c r="U18" i="19"/>
  <c r="U10" i="19"/>
  <c r="M34" i="19"/>
  <c r="U30" i="19"/>
  <c r="U22" i="19"/>
  <c r="U14" i="19"/>
  <c r="U6" i="19"/>
  <c r="Q34" i="19"/>
  <c r="U29" i="19"/>
  <c r="U21" i="19"/>
  <c r="U13" i="19"/>
  <c r="U5" i="19"/>
  <c r="P34" i="19"/>
  <c r="U28" i="19"/>
  <c r="U12" i="19"/>
  <c r="X34" i="19"/>
  <c r="AE6" i="19"/>
  <c r="AE22" i="19"/>
  <c r="Y34" i="19"/>
  <c r="AE7" i="19"/>
  <c r="AE15" i="19"/>
  <c r="AE23" i="19"/>
  <c r="AE31" i="19"/>
  <c r="Z34" i="19"/>
  <c r="AE8" i="19"/>
  <c r="AE16" i="19"/>
  <c r="AE24" i="19"/>
  <c r="AE32" i="19"/>
  <c r="V34" i="19"/>
  <c r="AD34" i="19"/>
  <c r="AE4" i="19"/>
  <c r="AE12" i="19"/>
  <c r="AE28" i="19"/>
  <c r="W34" i="19"/>
  <c r="AE5" i="19"/>
  <c r="AE13" i="19"/>
  <c r="AE21" i="19"/>
  <c r="AE29" i="19"/>
  <c r="AE14" i="19"/>
  <c r="AE30" i="19"/>
  <c r="AA34" i="19"/>
  <c r="AE9" i="19"/>
  <c r="AE17" i="19"/>
  <c r="AE25" i="19"/>
  <c r="AB34" i="19"/>
  <c r="AE10" i="19"/>
  <c r="AE18" i="19"/>
  <c r="AE26" i="19"/>
  <c r="AC34" i="19"/>
  <c r="AE3" i="19"/>
  <c r="AE11" i="19"/>
  <c r="AE19" i="19"/>
  <c r="AE27" i="19"/>
  <c r="U4" i="18"/>
  <c r="U28" i="18"/>
  <c r="U5" i="18"/>
  <c r="U13" i="18"/>
  <c r="U21" i="18"/>
  <c r="U29" i="18"/>
  <c r="R34" i="18"/>
  <c r="U8" i="18"/>
  <c r="U16" i="18"/>
  <c r="U24" i="18"/>
  <c r="U32" i="18"/>
  <c r="AE10" i="18"/>
  <c r="AE18" i="18"/>
  <c r="AE26" i="18"/>
  <c r="M34" i="18"/>
  <c r="V34" i="18"/>
  <c r="AD34" i="18"/>
  <c r="U9" i="18"/>
  <c r="U25" i="18"/>
  <c r="U17" i="18"/>
  <c r="N34" i="18"/>
  <c r="U10" i="18"/>
  <c r="U18" i="18"/>
  <c r="U26" i="18"/>
  <c r="AE4" i="18"/>
  <c r="AE12" i="18"/>
  <c r="AE20" i="18"/>
  <c r="AE28" i="18"/>
  <c r="O34" i="18"/>
  <c r="X34" i="18"/>
  <c r="U3" i="18"/>
  <c r="U11" i="18"/>
  <c r="U19" i="18"/>
  <c r="U27" i="18"/>
  <c r="AE5" i="18"/>
  <c r="AE13" i="18"/>
  <c r="AE21" i="18"/>
  <c r="AE29" i="18"/>
  <c r="P34" i="18"/>
  <c r="Y34" i="18"/>
  <c r="U20" i="18"/>
  <c r="Q34" i="18"/>
  <c r="U12" i="18"/>
  <c r="U6" i="18"/>
  <c r="U14" i="18"/>
  <c r="U22" i="18"/>
  <c r="U30" i="18"/>
  <c r="AE16" i="18"/>
  <c r="AE24" i="18"/>
  <c r="AE32" i="18"/>
  <c r="S34" i="18"/>
  <c r="AB34" i="18"/>
  <c r="U7" i="18"/>
  <c r="U15" i="18"/>
  <c r="U23" i="18"/>
  <c r="U31" i="18"/>
  <c r="AE9" i="18"/>
  <c r="AE17" i="18"/>
  <c r="AE25" i="18"/>
  <c r="L34" i="18"/>
  <c r="U8" i="17"/>
  <c r="U16" i="17"/>
  <c r="U24" i="17"/>
  <c r="U32" i="17"/>
  <c r="AE10" i="17"/>
  <c r="AE18" i="17"/>
  <c r="AE26" i="17"/>
  <c r="M34" i="17"/>
  <c r="V34" i="17"/>
  <c r="AD34" i="17"/>
  <c r="U9" i="17"/>
  <c r="U17" i="17"/>
  <c r="U25" i="17"/>
  <c r="AE3" i="17"/>
  <c r="AE11" i="17"/>
  <c r="AE19" i="17"/>
  <c r="AE27" i="17"/>
  <c r="N34" i="17"/>
  <c r="W34" i="17"/>
  <c r="U10" i="17"/>
  <c r="U18" i="17"/>
  <c r="U26" i="17"/>
  <c r="AE4" i="17"/>
  <c r="AE12" i="17"/>
  <c r="AE20" i="17"/>
  <c r="AE28" i="17"/>
  <c r="O34" i="17"/>
  <c r="X34" i="17"/>
  <c r="U3" i="17"/>
  <c r="U11" i="17"/>
  <c r="U19" i="17"/>
  <c r="U27" i="17"/>
  <c r="AE5" i="17"/>
  <c r="AE13" i="17"/>
  <c r="AE21" i="17"/>
  <c r="AE29" i="17"/>
  <c r="P34" i="17"/>
  <c r="Y34" i="17"/>
  <c r="U4" i="17"/>
  <c r="U12" i="17"/>
  <c r="U20" i="17"/>
  <c r="U28" i="17"/>
  <c r="AE6" i="17"/>
  <c r="AE14" i="17"/>
  <c r="AE22" i="17"/>
  <c r="AE30" i="17"/>
  <c r="Q34" i="17"/>
  <c r="Z34" i="17"/>
  <c r="U5" i="17"/>
  <c r="U13" i="17"/>
  <c r="U21" i="17"/>
  <c r="U29" i="17"/>
  <c r="AE7" i="17"/>
  <c r="AE15" i="17"/>
  <c r="AE23" i="17"/>
  <c r="AE31" i="17"/>
  <c r="R34" i="17"/>
  <c r="AA34" i="17"/>
  <c r="V35" i="17" s="1"/>
  <c r="U6" i="17"/>
  <c r="U14" i="17"/>
  <c r="U22" i="17"/>
  <c r="U30" i="17"/>
  <c r="AE8" i="17"/>
  <c r="AE16" i="17"/>
  <c r="AE24" i="17"/>
  <c r="AE32" i="17"/>
  <c r="S34" i="17"/>
  <c r="AB34" i="17"/>
  <c r="U7" i="17"/>
  <c r="U15" i="17"/>
  <c r="U23" i="17"/>
  <c r="U31" i="17"/>
  <c r="AE9" i="17"/>
  <c r="AE17" i="17"/>
  <c r="AE25" i="17"/>
  <c r="L34" i="17"/>
  <c r="U16" i="16"/>
  <c r="U24" i="16"/>
  <c r="U9" i="16"/>
  <c r="U17" i="16"/>
  <c r="U25" i="16"/>
  <c r="L34" i="16"/>
  <c r="T34" i="16"/>
  <c r="S34" i="16"/>
  <c r="U4" i="16"/>
  <c r="U12" i="16"/>
  <c r="U20" i="16"/>
  <c r="U28" i="16"/>
  <c r="O34" i="16"/>
  <c r="U11" i="16"/>
  <c r="U19" i="16"/>
  <c r="U5" i="16"/>
  <c r="U13" i="16"/>
  <c r="U21" i="16"/>
  <c r="U29" i="16"/>
  <c r="P34" i="16"/>
  <c r="U18" i="16"/>
  <c r="U27" i="16"/>
  <c r="U6" i="16"/>
  <c r="U14" i="16"/>
  <c r="U22" i="16"/>
  <c r="U30" i="16"/>
  <c r="Q34" i="16"/>
  <c r="U8" i="16"/>
  <c r="U32" i="16"/>
  <c r="U10" i="16"/>
  <c r="U26" i="16"/>
  <c r="M34" i="16"/>
  <c r="U3" i="16"/>
  <c r="N34" i="16"/>
  <c r="U7" i="16"/>
  <c r="U15" i="16"/>
  <c r="U23" i="16"/>
  <c r="U31" i="16"/>
  <c r="U6" i="14"/>
  <c r="U14" i="14"/>
  <c r="U22" i="14"/>
  <c r="U30" i="14"/>
  <c r="Q34" i="14"/>
  <c r="Z34" i="14"/>
  <c r="U7" i="14"/>
  <c r="U15" i="14"/>
  <c r="U23" i="14"/>
  <c r="U31" i="14"/>
  <c r="R34" i="14"/>
  <c r="AA34" i="14"/>
  <c r="U8" i="14"/>
  <c r="U16" i="14"/>
  <c r="U24" i="14"/>
  <c r="U32" i="14"/>
  <c r="S34" i="14"/>
  <c r="AB34" i="14"/>
  <c r="U18" i="14"/>
  <c r="V34" i="14"/>
  <c r="N34" i="14"/>
  <c r="U9" i="14"/>
  <c r="U17" i="14"/>
  <c r="U25" i="14"/>
  <c r="L34" i="14"/>
  <c r="T34" i="14"/>
  <c r="AC34" i="14"/>
  <c r="U10" i="14"/>
  <c r="M34" i="14"/>
  <c r="U3" i="14"/>
  <c r="U11" i="14"/>
  <c r="U27" i="14"/>
  <c r="W34" i="14"/>
  <c r="U4" i="14"/>
  <c r="U12" i="14"/>
  <c r="U20" i="14"/>
  <c r="U28" i="14"/>
  <c r="O34" i="14"/>
  <c r="X34" i="14"/>
  <c r="U26" i="14"/>
  <c r="AD34" i="14"/>
  <c r="U19" i="14"/>
  <c r="U5" i="14"/>
  <c r="U13" i="14"/>
  <c r="U21" i="14"/>
  <c r="U29" i="14"/>
  <c r="Y34" i="14"/>
  <c r="U22" i="5"/>
  <c r="S34" i="5"/>
  <c r="AE25" i="5"/>
  <c r="U30" i="5"/>
  <c r="AE16" i="5"/>
  <c r="U15" i="5"/>
  <c r="T34" i="5"/>
  <c r="U8" i="5"/>
  <c r="U16" i="5"/>
  <c r="U24" i="5"/>
  <c r="U32" i="5"/>
  <c r="AE10" i="5"/>
  <c r="AE18" i="5"/>
  <c r="AE26" i="5"/>
  <c r="M34" i="5"/>
  <c r="V34" i="5"/>
  <c r="AD34" i="5"/>
  <c r="U6" i="5"/>
  <c r="AE24" i="5"/>
  <c r="U31" i="5"/>
  <c r="AC34" i="5"/>
  <c r="U9" i="5"/>
  <c r="U17" i="5"/>
  <c r="U25" i="5"/>
  <c r="AE3" i="5"/>
  <c r="AE11" i="5"/>
  <c r="AE19" i="5"/>
  <c r="AE27" i="5"/>
  <c r="N34" i="5"/>
  <c r="W34" i="5"/>
  <c r="U14" i="5"/>
  <c r="AE32" i="5"/>
  <c r="U7" i="5"/>
  <c r="AE17" i="5"/>
  <c r="U10" i="5"/>
  <c r="U18" i="5"/>
  <c r="U26" i="5"/>
  <c r="AE4" i="5"/>
  <c r="AE12" i="5"/>
  <c r="AE20" i="5"/>
  <c r="AE28" i="5"/>
  <c r="O34" i="5"/>
  <c r="X34" i="5"/>
  <c r="AE9" i="5"/>
  <c r="U3" i="5"/>
  <c r="U11" i="5"/>
  <c r="U19" i="5"/>
  <c r="U27" i="5"/>
  <c r="AE5" i="5"/>
  <c r="AE13" i="5"/>
  <c r="AE21" i="5"/>
  <c r="AE29" i="5"/>
  <c r="P34" i="5"/>
  <c r="Y34" i="5"/>
  <c r="AE8" i="5"/>
  <c r="AB34" i="5"/>
  <c r="U23" i="5"/>
  <c r="L34" i="5"/>
  <c r="U4" i="5"/>
  <c r="U12" i="5"/>
  <c r="U20" i="5"/>
  <c r="U28" i="5"/>
  <c r="AE6" i="5"/>
  <c r="AE14" i="5"/>
  <c r="AE22" i="5"/>
  <c r="AE30" i="5"/>
  <c r="Q34" i="5"/>
  <c r="Z34" i="5"/>
  <c r="U5" i="5"/>
  <c r="U13" i="5"/>
  <c r="U21" i="5"/>
  <c r="U29" i="5"/>
  <c r="AE7" i="5"/>
  <c r="AE15" i="5"/>
  <c r="AE23" i="5"/>
  <c r="AE31" i="5"/>
  <c r="AE10" i="4"/>
  <c r="AE18" i="4"/>
  <c r="AE26" i="4"/>
  <c r="T34" i="4"/>
  <c r="V34" i="4"/>
  <c r="W34" i="4"/>
  <c r="AE3" i="4"/>
  <c r="AE11" i="4"/>
  <c r="AE19" i="4"/>
  <c r="AE27" i="4"/>
  <c r="S34" i="4"/>
  <c r="AD34" i="4"/>
  <c r="AE4" i="4"/>
  <c r="AE12" i="4"/>
  <c r="AE20" i="4"/>
  <c r="AE28" i="4"/>
  <c r="R34" i="4"/>
  <c r="AC34" i="4"/>
  <c r="AE5" i="4"/>
  <c r="AE13" i="4"/>
  <c r="AE21" i="4"/>
  <c r="AE29" i="4"/>
  <c r="Q34" i="4"/>
  <c r="AB34" i="4"/>
  <c r="V35" i="4" s="1"/>
  <c r="AE6" i="4"/>
  <c r="AE14" i="4"/>
  <c r="AE22" i="4"/>
  <c r="AE30" i="4"/>
  <c r="P34" i="4"/>
  <c r="AA34" i="4"/>
  <c r="AE7" i="4"/>
  <c r="AE15" i="4"/>
  <c r="AE23" i="4"/>
  <c r="AE31" i="4"/>
  <c r="O34" i="4"/>
  <c r="Z34" i="4"/>
  <c r="AE8" i="4"/>
  <c r="AE16" i="4"/>
  <c r="AE24" i="4"/>
  <c r="AE32" i="4"/>
  <c r="N34" i="4"/>
  <c r="Y34" i="4"/>
  <c r="AE9" i="4"/>
  <c r="AE17" i="4"/>
  <c r="AE25" i="4"/>
  <c r="L34" i="4"/>
  <c r="M34" i="4"/>
  <c r="L35" i="4" s="1"/>
  <c r="AE5" i="22"/>
  <c r="AE13" i="22"/>
  <c r="AE21" i="22"/>
  <c r="AE29" i="22"/>
  <c r="Y34" i="22"/>
  <c r="AE6" i="22"/>
  <c r="AE14" i="22"/>
  <c r="AE22" i="22"/>
  <c r="AE30" i="22"/>
  <c r="Z34" i="22"/>
  <c r="AE7" i="22"/>
  <c r="AE15" i="22"/>
  <c r="AE23" i="22"/>
  <c r="AE31" i="22"/>
  <c r="AA34" i="22"/>
  <c r="AE8" i="22"/>
  <c r="AE16" i="22"/>
  <c r="AE24" i="22"/>
  <c r="AE32" i="22"/>
  <c r="AB34" i="22"/>
  <c r="AE12" i="22"/>
  <c r="AE9" i="22"/>
  <c r="AE17" i="22"/>
  <c r="AE25" i="22"/>
  <c r="AC34" i="22"/>
  <c r="AE28" i="22"/>
  <c r="AE10" i="22"/>
  <c r="AE18" i="22"/>
  <c r="AE26" i="22"/>
  <c r="V34" i="22"/>
  <c r="AD34" i="22"/>
  <c r="AE4" i="22"/>
  <c r="AE20" i="22"/>
  <c r="X34" i="22"/>
  <c r="AE3" i="22"/>
  <c r="AE11" i="22"/>
  <c r="AE19" i="22"/>
  <c r="AE27" i="22"/>
  <c r="AE3" i="13"/>
  <c r="X34" i="13"/>
  <c r="AE4" i="13"/>
  <c r="AE12" i="13"/>
  <c r="AE20" i="13"/>
  <c r="AE28" i="13"/>
  <c r="Y34" i="13"/>
  <c r="AE5" i="13"/>
  <c r="AE13" i="13"/>
  <c r="AE21" i="13"/>
  <c r="AE29" i="13"/>
  <c r="Z34" i="13"/>
  <c r="AE6" i="13"/>
  <c r="AE14" i="13"/>
  <c r="AE22" i="13"/>
  <c r="AE30" i="13"/>
  <c r="AA34" i="13"/>
  <c r="AE11" i="13"/>
  <c r="AE27" i="13"/>
  <c r="AE7" i="13"/>
  <c r="AE15" i="13"/>
  <c r="AE23" i="13"/>
  <c r="AE31" i="13"/>
  <c r="AB34" i="13"/>
  <c r="AE8" i="13"/>
  <c r="AE16" i="13"/>
  <c r="AE24" i="13"/>
  <c r="AE32" i="13"/>
  <c r="AC34" i="13"/>
  <c r="AE9" i="13"/>
  <c r="AE17" i="13"/>
  <c r="AE25" i="13"/>
  <c r="V34" i="13"/>
  <c r="AD34" i="13"/>
  <c r="AE19" i="13"/>
  <c r="AE10" i="13"/>
  <c r="AE18" i="13"/>
  <c r="AE26" i="13"/>
  <c r="U3" i="13"/>
  <c r="U11" i="13"/>
  <c r="U19" i="13"/>
  <c r="U27" i="13"/>
  <c r="P34" i="13"/>
  <c r="U4" i="13"/>
  <c r="U12" i="13"/>
  <c r="U20" i="13"/>
  <c r="U28" i="13"/>
  <c r="Q34" i="13"/>
  <c r="R34" i="13"/>
  <c r="U5" i="13"/>
  <c r="U13" i="13"/>
  <c r="U21" i="13"/>
  <c r="U29" i="13"/>
  <c r="U6" i="13"/>
  <c r="U14" i="13"/>
  <c r="U22" i="13"/>
  <c r="U30" i="13"/>
  <c r="S34" i="13"/>
  <c r="U7" i="13"/>
  <c r="U15" i="13"/>
  <c r="U23" i="13"/>
  <c r="U31" i="13"/>
  <c r="L34" i="13"/>
  <c r="T34" i="13"/>
  <c r="M34" i="13"/>
  <c r="U8" i="13"/>
  <c r="U16" i="13"/>
  <c r="U24" i="13"/>
  <c r="U32" i="13"/>
  <c r="U9" i="13"/>
  <c r="U17" i="13"/>
  <c r="U25" i="13"/>
  <c r="N34" i="13"/>
  <c r="U10" i="13"/>
  <c r="U18" i="13"/>
  <c r="U26" i="13"/>
  <c r="K4" i="24"/>
  <c r="K12" i="24"/>
  <c r="K20" i="24"/>
  <c r="K28" i="24"/>
  <c r="I34" i="24"/>
  <c r="K13" i="24"/>
  <c r="J34" i="24"/>
  <c r="K6" i="24"/>
  <c r="K14" i="24"/>
  <c r="K22" i="24"/>
  <c r="K30" i="24"/>
  <c r="C34" i="24"/>
  <c r="K7" i="24"/>
  <c r="K15" i="24"/>
  <c r="K23" i="24"/>
  <c r="K31" i="24"/>
  <c r="D34" i="24"/>
  <c r="K18" i="24"/>
  <c r="K11" i="24"/>
  <c r="K27" i="24"/>
  <c r="K21" i="24"/>
  <c r="B34" i="24"/>
  <c r="K8" i="24"/>
  <c r="K16" i="24"/>
  <c r="K24" i="24"/>
  <c r="K32" i="24"/>
  <c r="E34" i="24"/>
  <c r="K10" i="24"/>
  <c r="K26" i="24"/>
  <c r="G34" i="24"/>
  <c r="K3" i="24"/>
  <c r="K19" i="24"/>
  <c r="H34" i="24"/>
  <c r="K5" i="24"/>
  <c r="K29" i="24"/>
  <c r="K9" i="24"/>
  <c r="K17" i="24"/>
  <c r="K25" i="24"/>
  <c r="K28" i="23"/>
  <c r="K5" i="23"/>
  <c r="K13" i="23"/>
  <c r="K21" i="23"/>
  <c r="K29" i="23"/>
  <c r="B34" i="23"/>
  <c r="J34" i="23"/>
  <c r="K20" i="23"/>
  <c r="I34" i="23"/>
  <c r="K6" i="23"/>
  <c r="K14" i="23"/>
  <c r="K22" i="23"/>
  <c r="K30" i="23"/>
  <c r="C34" i="23"/>
  <c r="K7" i="23"/>
  <c r="K15" i="23"/>
  <c r="K23" i="23"/>
  <c r="K31" i="23"/>
  <c r="D34" i="23"/>
  <c r="K8" i="23"/>
  <c r="K16" i="23"/>
  <c r="K24" i="23"/>
  <c r="K32" i="23"/>
  <c r="E34" i="23"/>
  <c r="K4" i="23"/>
  <c r="K9" i="23"/>
  <c r="K17" i="23"/>
  <c r="K25" i="23"/>
  <c r="F34" i="23"/>
  <c r="K10" i="23"/>
  <c r="K18" i="23"/>
  <c r="K26" i="23"/>
  <c r="G34" i="23"/>
  <c r="K12" i="23"/>
  <c r="K3" i="23"/>
  <c r="K11" i="23"/>
  <c r="K19" i="23"/>
  <c r="K27" i="23"/>
  <c r="K30" i="22"/>
  <c r="K7" i="22"/>
  <c r="K15" i="22"/>
  <c r="K23" i="22"/>
  <c r="K31" i="22"/>
  <c r="D34" i="22"/>
  <c r="K8" i="22"/>
  <c r="K16" i="22"/>
  <c r="K24" i="22"/>
  <c r="K32" i="22"/>
  <c r="E34" i="22"/>
  <c r="K14" i="22"/>
  <c r="K9" i="22"/>
  <c r="K17" i="22"/>
  <c r="K25" i="22"/>
  <c r="F34" i="22"/>
  <c r="K6" i="22"/>
  <c r="K10" i="22"/>
  <c r="K18" i="22"/>
  <c r="K26" i="22"/>
  <c r="G34" i="22"/>
  <c r="K22" i="22"/>
  <c r="C34" i="22"/>
  <c r="K3" i="22"/>
  <c r="K11" i="22"/>
  <c r="K19" i="22"/>
  <c r="K27" i="22"/>
  <c r="H34" i="22"/>
  <c r="K4" i="22"/>
  <c r="K12" i="22"/>
  <c r="K20" i="22"/>
  <c r="K28" i="22"/>
  <c r="I34" i="22"/>
  <c r="K5" i="22"/>
  <c r="K13" i="22"/>
  <c r="K21" i="22"/>
  <c r="K29" i="22"/>
  <c r="B34" i="22"/>
  <c r="K9" i="21"/>
  <c r="K17" i="21"/>
  <c r="K25" i="21"/>
  <c r="F34" i="21"/>
  <c r="K26" i="21"/>
  <c r="K3" i="21"/>
  <c r="K11" i="21"/>
  <c r="K19" i="21"/>
  <c r="K27" i="21"/>
  <c r="H34" i="21"/>
  <c r="K10" i="21"/>
  <c r="K18" i="21"/>
  <c r="G34" i="21"/>
  <c r="K4" i="21"/>
  <c r="K12" i="21"/>
  <c r="K20" i="21"/>
  <c r="K28" i="21"/>
  <c r="I34" i="21"/>
  <c r="K5" i="21"/>
  <c r="K13" i="21"/>
  <c r="K21" i="21"/>
  <c r="K29" i="21"/>
  <c r="B34" i="21"/>
  <c r="B35" i="21" s="1"/>
  <c r="J34" i="21"/>
  <c r="K6" i="21"/>
  <c r="K14" i="21"/>
  <c r="K22" i="21"/>
  <c r="K30" i="21"/>
  <c r="C34" i="21"/>
  <c r="K7" i="21"/>
  <c r="K15" i="21"/>
  <c r="K23" i="21"/>
  <c r="K31" i="21"/>
  <c r="D34" i="21"/>
  <c r="K8" i="21"/>
  <c r="K16" i="21"/>
  <c r="K24" i="21"/>
  <c r="K32" i="21"/>
  <c r="K12" i="20"/>
  <c r="K3" i="20"/>
  <c r="K11" i="20"/>
  <c r="K19" i="20"/>
  <c r="K27" i="20"/>
  <c r="H34" i="20"/>
  <c r="K28" i="20"/>
  <c r="K5" i="20"/>
  <c r="K13" i="20"/>
  <c r="K21" i="20"/>
  <c r="K29" i="20"/>
  <c r="B34" i="20"/>
  <c r="J34" i="20"/>
  <c r="K6" i="20"/>
  <c r="K14" i="20"/>
  <c r="K22" i="20"/>
  <c r="K30" i="20"/>
  <c r="C34" i="20"/>
  <c r="K7" i="20"/>
  <c r="K15" i="20"/>
  <c r="K23" i="20"/>
  <c r="K31" i="20"/>
  <c r="D34" i="20"/>
  <c r="K20" i="20"/>
  <c r="K8" i="20"/>
  <c r="K16" i="20"/>
  <c r="K24" i="20"/>
  <c r="K32" i="20"/>
  <c r="E34" i="20"/>
  <c r="K9" i="20"/>
  <c r="K17" i="20"/>
  <c r="K25" i="20"/>
  <c r="F34" i="20"/>
  <c r="K4" i="20"/>
  <c r="I34" i="20"/>
  <c r="K10" i="20"/>
  <c r="K18" i="20"/>
  <c r="K26" i="20"/>
  <c r="G34" i="19"/>
  <c r="K5" i="19"/>
  <c r="K13" i="19"/>
  <c r="K21" i="19"/>
  <c r="K29" i="19"/>
  <c r="H34" i="19"/>
  <c r="K14" i="19"/>
  <c r="K30" i="19"/>
  <c r="I34" i="19"/>
  <c r="K7" i="19"/>
  <c r="K15" i="19"/>
  <c r="K23" i="19"/>
  <c r="K31" i="19"/>
  <c r="K6" i="19"/>
  <c r="K22" i="19"/>
  <c r="B34" i="19"/>
  <c r="J34" i="19"/>
  <c r="K8" i="19"/>
  <c r="K16" i="19"/>
  <c r="K24" i="19"/>
  <c r="K32" i="19"/>
  <c r="C34" i="19"/>
  <c r="K9" i="19"/>
  <c r="K17" i="19"/>
  <c r="K25" i="19"/>
  <c r="D34" i="19"/>
  <c r="K10" i="19"/>
  <c r="K18" i="19"/>
  <c r="K26" i="19"/>
  <c r="E34" i="19"/>
  <c r="K3" i="19"/>
  <c r="K11" i="19"/>
  <c r="K19" i="19"/>
  <c r="K27" i="19"/>
  <c r="F34" i="19"/>
  <c r="K4" i="19"/>
  <c r="K12" i="19"/>
  <c r="K20" i="19"/>
  <c r="K4" i="18"/>
  <c r="K12" i="18"/>
  <c r="K20" i="18"/>
  <c r="K28" i="18"/>
  <c r="I34" i="18"/>
  <c r="J34" i="18"/>
  <c r="K14" i="18"/>
  <c r="K7" i="18"/>
  <c r="K15" i="18"/>
  <c r="K23" i="18"/>
  <c r="K31" i="18"/>
  <c r="D34" i="18"/>
  <c r="K21" i="18"/>
  <c r="K6" i="18"/>
  <c r="K8" i="18"/>
  <c r="K16" i="18"/>
  <c r="K24" i="18"/>
  <c r="K32" i="18"/>
  <c r="E34" i="18"/>
  <c r="K5" i="18"/>
  <c r="K9" i="18"/>
  <c r="K17" i="18"/>
  <c r="K25" i="18"/>
  <c r="F34" i="18"/>
  <c r="K13" i="18"/>
  <c r="B34" i="18"/>
  <c r="K22" i="18"/>
  <c r="K10" i="18"/>
  <c r="K18" i="18"/>
  <c r="K26" i="18"/>
  <c r="G34" i="18"/>
  <c r="K29" i="18"/>
  <c r="K30" i="18"/>
  <c r="C34" i="18"/>
  <c r="K3" i="18"/>
  <c r="K11" i="18"/>
  <c r="K19" i="18"/>
  <c r="K27" i="18"/>
  <c r="K14" i="17"/>
  <c r="K5" i="17"/>
  <c r="K13" i="17"/>
  <c r="K21" i="17"/>
  <c r="K29" i="17"/>
  <c r="B34" i="17"/>
  <c r="J34" i="17"/>
  <c r="K7" i="17"/>
  <c r="K15" i="17"/>
  <c r="K23" i="17"/>
  <c r="K31" i="17"/>
  <c r="D34" i="17"/>
  <c r="K8" i="17"/>
  <c r="K16" i="17"/>
  <c r="K24" i="17"/>
  <c r="K32" i="17"/>
  <c r="E34" i="17"/>
  <c r="K9" i="17"/>
  <c r="K17" i="17"/>
  <c r="K25" i="17"/>
  <c r="F34" i="17"/>
  <c r="K6" i="17"/>
  <c r="K22" i="17"/>
  <c r="K10" i="17"/>
  <c r="K18" i="17"/>
  <c r="K26" i="17"/>
  <c r="G34" i="17"/>
  <c r="K3" i="17"/>
  <c r="K11" i="17"/>
  <c r="K19" i="17"/>
  <c r="K27" i="17"/>
  <c r="H34" i="17"/>
  <c r="K30" i="17"/>
  <c r="C34" i="17"/>
  <c r="K4" i="17"/>
  <c r="K12" i="17"/>
  <c r="K20" i="17"/>
  <c r="K28" i="17"/>
  <c r="K6" i="16"/>
  <c r="K14" i="16"/>
  <c r="K22" i="16"/>
  <c r="K30" i="16"/>
  <c r="I34" i="16"/>
  <c r="K7" i="16"/>
  <c r="K15" i="16"/>
  <c r="K23" i="16"/>
  <c r="K31" i="16"/>
  <c r="B34" i="16"/>
  <c r="J34" i="16"/>
  <c r="K13" i="16"/>
  <c r="K8" i="16"/>
  <c r="K16" i="16"/>
  <c r="K24" i="16"/>
  <c r="K32" i="16"/>
  <c r="C34" i="16"/>
  <c r="K5" i="16"/>
  <c r="K9" i="16"/>
  <c r="K17" i="16"/>
  <c r="K25" i="16"/>
  <c r="D34" i="16"/>
  <c r="K21" i="16"/>
  <c r="K10" i="16"/>
  <c r="K18" i="16"/>
  <c r="K26" i="16"/>
  <c r="E34" i="16"/>
  <c r="H34" i="16"/>
  <c r="K3" i="16"/>
  <c r="K11" i="16"/>
  <c r="K19" i="16"/>
  <c r="K27" i="16"/>
  <c r="F34" i="16"/>
  <c r="K29" i="16"/>
  <c r="K4" i="16"/>
  <c r="K12" i="16"/>
  <c r="K20" i="16"/>
  <c r="K28" i="16"/>
  <c r="K8" i="15"/>
  <c r="K32" i="15"/>
  <c r="K9" i="15"/>
  <c r="K17" i="15"/>
  <c r="K25" i="15"/>
  <c r="G34" i="15"/>
  <c r="K10" i="15"/>
  <c r="K18" i="15"/>
  <c r="K26" i="15"/>
  <c r="F34" i="15"/>
  <c r="K24" i="15"/>
  <c r="K3" i="15"/>
  <c r="K11" i="15"/>
  <c r="K19" i="15"/>
  <c r="K27" i="15"/>
  <c r="E34" i="15"/>
  <c r="K16" i="15"/>
  <c r="H34" i="15"/>
  <c r="K4" i="15"/>
  <c r="K12" i="15"/>
  <c r="K20" i="15"/>
  <c r="K28" i="15"/>
  <c r="D34" i="15"/>
  <c r="K5" i="15"/>
  <c r="K13" i="15"/>
  <c r="K21" i="15"/>
  <c r="K29" i="15"/>
  <c r="B34" i="15"/>
  <c r="C34" i="15"/>
  <c r="K6" i="15"/>
  <c r="K14" i="15"/>
  <c r="K22" i="15"/>
  <c r="K30" i="15"/>
  <c r="J34" i="15"/>
  <c r="K7" i="15"/>
  <c r="K15" i="15"/>
  <c r="K23" i="15"/>
  <c r="K31" i="15"/>
  <c r="K13" i="14"/>
  <c r="K4" i="14"/>
  <c r="K12" i="14"/>
  <c r="K20" i="14"/>
  <c r="K28" i="14"/>
  <c r="G34" i="14"/>
  <c r="K6" i="14"/>
  <c r="K14" i="14"/>
  <c r="K22" i="14"/>
  <c r="K30" i="14"/>
  <c r="I34" i="14"/>
  <c r="K7" i="14"/>
  <c r="K15" i="14"/>
  <c r="K23" i="14"/>
  <c r="K31" i="14"/>
  <c r="B34" i="14"/>
  <c r="J34" i="14"/>
  <c r="K5" i="14"/>
  <c r="K8" i="14"/>
  <c r="K16" i="14"/>
  <c r="K24" i="14"/>
  <c r="K32" i="14"/>
  <c r="C34" i="14"/>
  <c r="K29" i="14"/>
  <c r="K9" i="14"/>
  <c r="K17" i="14"/>
  <c r="K25" i="14"/>
  <c r="D34" i="14"/>
  <c r="K21" i="14"/>
  <c r="K10" i="14"/>
  <c r="K18" i="14"/>
  <c r="K26" i="14"/>
  <c r="E34" i="14"/>
  <c r="H34" i="14"/>
  <c r="K3" i="14"/>
  <c r="K11" i="14"/>
  <c r="K19" i="14"/>
  <c r="K27" i="14"/>
  <c r="K8" i="13"/>
  <c r="K16" i="13"/>
  <c r="K24" i="13"/>
  <c r="K32" i="13"/>
  <c r="E34" i="13"/>
  <c r="K9" i="13"/>
  <c r="K17" i="13"/>
  <c r="K25" i="13"/>
  <c r="F34" i="13"/>
  <c r="K18" i="13"/>
  <c r="G34" i="13"/>
  <c r="K3" i="13"/>
  <c r="K11" i="13"/>
  <c r="K19" i="13"/>
  <c r="K27" i="13"/>
  <c r="H34" i="13"/>
  <c r="K4" i="13"/>
  <c r="K12" i="13"/>
  <c r="K20" i="13"/>
  <c r="K28" i="13"/>
  <c r="I34" i="13"/>
  <c r="K10" i="13"/>
  <c r="K5" i="13"/>
  <c r="K13" i="13"/>
  <c r="K21" i="13"/>
  <c r="K29" i="13"/>
  <c r="B34" i="13"/>
  <c r="J34" i="13"/>
  <c r="K6" i="13"/>
  <c r="K14" i="13"/>
  <c r="K22" i="13"/>
  <c r="K30" i="13"/>
  <c r="C34" i="13"/>
  <c r="K26" i="13"/>
  <c r="K7" i="13"/>
  <c r="K15" i="13"/>
  <c r="K23" i="13"/>
  <c r="K31" i="13"/>
  <c r="K7" i="6"/>
  <c r="K15" i="6"/>
  <c r="K23" i="6"/>
  <c r="K31" i="6"/>
  <c r="B34" i="6"/>
  <c r="J34" i="6"/>
  <c r="K8" i="6"/>
  <c r="K16" i="6"/>
  <c r="K24" i="6"/>
  <c r="K32" i="6"/>
  <c r="C34" i="6"/>
  <c r="K9" i="6"/>
  <c r="K17" i="6"/>
  <c r="K25" i="6"/>
  <c r="D34" i="6"/>
  <c r="K6" i="6"/>
  <c r="K22" i="6"/>
  <c r="I34" i="6"/>
  <c r="K10" i="6"/>
  <c r="K18" i="6"/>
  <c r="K26" i="6"/>
  <c r="E34" i="6"/>
  <c r="K3" i="6"/>
  <c r="K11" i="6"/>
  <c r="K19" i="6"/>
  <c r="K27" i="6"/>
  <c r="F34" i="6"/>
  <c r="K4" i="6"/>
  <c r="K12" i="6"/>
  <c r="K20" i="6"/>
  <c r="K28" i="6"/>
  <c r="G34" i="6"/>
  <c r="K14" i="6"/>
  <c r="K30" i="6"/>
  <c r="K5" i="6"/>
  <c r="K13" i="6"/>
  <c r="K21" i="6"/>
  <c r="K29" i="6"/>
  <c r="K3" i="5"/>
  <c r="K11" i="5"/>
  <c r="K19" i="5"/>
  <c r="K27" i="5"/>
  <c r="F34" i="5"/>
  <c r="K12" i="5"/>
  <c r="K28" i="5"/>
  <c r="G34" i="5"/>
  <c r="K5" i="5"/>
  <c r="K13" i="5"/>
  <c r="K21" i="5"/>
  <c r="K29" i="5"/>
  <c r="H34" i="5"/>
  <c r="K6" i="5"/>
  <c r="K14" i="5"/>
  <c r="K22" i="5"/>
  <c r="K30" i="5"/>
  <c r="I34" i="5"/>
  <c r="K7" i="5"/>
  <c r="K15" i="5"/>
  <c r="K23" i="5"/>
  <c r="K31" i="5"/>
  <c r="B34" i="5"/>
  <c r="J34" i="5"/>
  <c r="K8" i="5"/>
  <c r="K16" i="5"/>
  <c r="K24" i="5"/>
  <c r="K32" i="5"/>
  <c r="C34" i="5"/>
  <c r="K4" i="5"/>
  <c r="K20" i="5"/>
  <c r="K9" i="5"/>
  <c r="K17" i="5"/>
  <c r="K25" i="5"/>
  <c r="D34" i="5"/>
  <c r="K10" i="5"/>
  <c r="K18" i="5"/>
  <c r="K26" i="5"/>
  <c r="K7" i="4"/>
  <c r="K15" i="4"/>
  <c r="K23" i="4"/>
  <c r="K31" i="4"/>
  <c r="J34" i="4"/>
  <c r="B34" i="4"/>
  <c r="K6" i="4"/>
  <c r="C34" i="4"/>
  <c r="K8" i="4"/>
  <c r="K16" i="4"/>
  <c r="K24" i="4"/>
  <c r="K32" i="4"/>
  <c r="I34" i="4"/>
  <c r="K9" i="4"/>
  <c r="K17" i="4"/>
  <c r="K25" i="4"/>
  <c r="H34" i="4"/>
  <c r="K22" i="4"/>
  <c r="K10" i="4"/>
  <c r="K18" i="4"/>
  <c r="K26" i="4"/>
  <c r="G34" i="4"/>
  <c r="K3" i="4"/>
  <c r="K11" i="4"/>
  <c r="K19" i="4"/>
  <c r="K27" i="4"/>
  <c r="F34" i="4"/>
  <c r="K30" i="4"/>
  <c r="K4" i="4"/>
  <c r="K12" i="4"/>
  <c r="K20" i="4"/>
  <c r="K28" i="4"/>
  <c r="E34" i="4"/>
  <c r="K14" i="4"/>
  <c r="K5" i="4"/>
  <c r="K13" i="4"/>
  <c r="K21" i="4"/>
  <c r="K29" i="4"/>
  <c r="AE6" i="16"/>
  <c r="AE14" i="16"/>
  <c r="AE22" i="16"/>
  <c r="AE30" i="16"/>
  <c r="Y34" i="16"/>
  <c r="AE7" i="16"/>
  <c r="AE15" i="16"/>
  <c r="AE23" i="16"/>
  <c r="AE31" i="16"/>
  <c r="Z34" i="16"/>
  <c r="AE8" i="16"/>
  <c r="AE16" i="16"/>
  <c r="AE24" i="16"/>
  <c r="AE32" i="16"/>
  <c r="AA34" i="16"/>
  <c r="AE17" i="16"/>
  <c r="AE10" i="16"/>
  <c r="AE18" i="16"/>
  <c r="AE26" i="16"/>
  <c r="AC34" i="16"/>
  <c r="AE3" i="16"/>
  <c r="AE11" i="16"/>
  <c r="AE19" i="16"/>
  <c r="AE27" i="16"/>
  <c r="V34" i="16"/>
  <c r="AD34" i="16"/>
  <c r="AE9" i="16"/>
  <c r="AE25" i="16"/>
  <c r="AB34" i="16"/>
  <c r="AE4" i="16"/>
  <c r="AE12" i="16"/>
  <c r="AE20" i="16"/>
  <c r="AE28" i="16"/>
  <c r="W34" i="16"/>
  <c r="AE5" i="16"/>
  <c r="AE13" i="16"/>
  <c r="AE21" i="16"/>
  <c r="AE29" i="16"/>
  <c r="V35" i="15"/>
  <c r="L35" i="15"/>
  <c r="L37" i="15" a="1"/>
  <c r="L37" i="15" s="1"/>
  <c r="AE10" i="14"/>
  <c r="AE18" i="14"/>
  <c r="AE26" i="14"/>
  <c r="AE25" i="14"/>
  <c r="AE27" i="14"/>
  <c r="AE4" i="14"/>
  <c r="AE12" i="14"/>
  <c r="AE20" i="14"/>
  <c r="AE28" i="14"/>
  <c r="AE5" i="14"/>
  <c r="AE13" i="14"/>
  <c r="AE21" i="14"/>
  <c r="AE29" i="14"/>
  <c r="AE9" i="14"/>
  <c r="AE11" i="14"/>
  <c r="AE22" i="14"/>
  <c r="AE7" i="14"/>
  <c r="AE15" i="14"/>
  <c r="AE23" i="14"/>
  <c r="AE31" i="14"/>
  <c r="AE17" i="14"/>
  <c r="AE3" i="14"/>
  <c r="AE19" i="14"/>
  <c r="AE6" i="14"/>
  <c r="AE14" i="14"/>
  <c r="AE30" i="14"/>
  <c r="AE8" i="14"/>
  <c r="AE16" i="14"/>
  <c r="AE24" i="14"/>
  <c r="AE4" i="6"/>
  <c r="AE12" i="6"/>
  <c r="AE20" i="6"/>
  <c r="AE28" i="6"/>
  <c r="W34" i="6"/>
  <c r="AE11" i="6"/>
  <c r="AE27" i="6"/>
  <c r="AD34" i="6"/>
  <c r="X34" i="6"/>
  <c r="V34" i="6"/>
  <c r="AE19" i="6"/>
  <c r="AE5" i="6"/>
  <c r="AE13" i="6"/>
  <c r="AE21" i="6"/>
  <c r="AE29" i="6"/>
  <c r="AE6" i="6"/>
  <c r="AE14" i="6"/>
  <c r="AE22" i="6"/>
  <c r="AE30" i="6"/>
  <c r="Y34" i="6"/>
  <c r="AE7" i="6"/>
  <c r="AE15" i="6"/>
  <c r="AE23" i="6"/>
  <c r="AE31" i="6"/>
  <c r="Z34" i="6"/>
  <c r="AE8" i="6"/>
  <c r="AE16" i="6"/>
  <c r="AE24" i="6"/>
  <c r="AE32" i="6"/>
  <c r="AA34" i="6"/>
  <c r="AE3" i="6"/>
  <c r="AE9" i="6"/>
  <c r="AE17" i="6"/>
  <c r="AE25" i="6"/>
  <c r="AB34" i="6"/>
  <c r="AE10" i="6"/>
  <c r="AE18" i="6"/>
  <c r="AE26" i="6"/>
  <c r="V35" i="5"/>
  <c r="B35" i="5"/>
  <c r="U7" i="4"/>
  <c r="U15" i="4"/>
  <c r="U23" i="4"/>
  <c r="U31" i="4"/>
  <c r="U8" i="4"/>
  <c r="U16" i="4"/>
  <c r="U24" i="4"/>
  <c r="U32" i="4"/>
  <c r="U17" i="4"/>
  <c r="U10" i="4"/>
  <c r="U26" i="4"/>
  <c r="U3" i="4"/>
  <c r="U11" i="4"/>
  <c r="U19" i="4"/>
  <c r="U27" i="4"/>
  <c r="U9" i="4"/>
  <c r="U25" i="4"/>
  <c r="U18" i="4"/>
  <c r="U4" i="4"/>
  <c r="U12" i="4"/>
  <c r="U20" i="4"/>
  <c r="U28" i="4"/>
  <c r="U5" i="4"/>
  <c r="U13" i="4"/>
  <c r="U21" i="4"/>
  <c r="U29" i="4"/>
  <c r="U6" i="4"/>
  <c r="U14" i="4"/>
  <c r="U22" i="4"/>
  <c r="X35" i="18" l="1"/>
  <c r="W35" i="18" s="1" a="1"/>
  <c r="W35" i="18" s="1"/>
  <c r="Y35" i="15"/>
  <c r="B35" i="15"/>
  <c r="N35" i="15"/>
  <c r="M35" i="15" s="1" a="1"/>
  <c r="M35" i="15" s="1"/>
  <c r="B37" i="15" a="1"/>
  <c r="B37" i="15" s="1"/>
  <c r="C32" i="25" s="1"/>
  <c r="V37" i="15" a="1"/>
  <c r="V37" i="15" s="1"/>
  <c r="E32" i="25" s="1"/>
  <c r="D35" i="6"/>
  <c r="C35" i="6" s="1" a="1"/>
  <c r="C35" i="6" s="1"/>
  <c r="G35" i="6" s="1"/>
  <c r="N35" i="6"/>
  <c r="M35" i="6" s="1" a="1"/>
  <c r="M35" i="6" s="1"/>
  <c r="L35" i="6"/>
  <c r="L35" i="23"/>
  <c r="X35" i="23"/>
  <c r="W35" i="23" s="1" a="1"/>
  <c r="W35" i="23" s="1"/>
  <c r="V35" i="23"/>
  <c r="N35" i="23"/>
  <c r="M35" i="23" s="1" a="1"/>
  <c r="M35" i="23" s="1"/>
  <c r="L37" i="24" a="1"/>
  <c r="L37" i="24" s="1"/>
  <c r="V37" i="24" a="1"/>
  <c r="V37" i="24" s="1"/>
  <c r="E35" i="25" s="1"/>
  <c r="X35" i="24"/>
  <c r="W35" i="24" s="1" a="1"/>
  <c r="W35" i="24" s="1"/>
  <c r="N35" i="24"/>
  <c r="M35" i="24" s="1" a="1"/>
  <c r="M35" i="24" s="1"/>
  <c r="L35" i="24"/>
  <c r="N35" i="22"/>
  <c r="M35" i="22" s="1" a="1"/>
  <c r="M35" i="22" s="1"/>
  <c r="L35" i="22"/>
  <c r="V35" i="21"/>
  <c r="O35" i="21"/>
  <c r="L35" i="21"/>
  <c r="X35" i="21"/>
  <c r="W35" i="21" s="1" a="1"/>
  <c r="W35" i="21" s="1"/>
  <c r="X35" i="20"/>
  <c r="W35" i="20" s="1" a="1"/>
  <c r="W35" i="20" s="1"/>
  <c r="N35" i="20"/>
  <c r="M35" i="20" s="1" a="1"/>
  <c r="M35" i="20" s="1"/>
  <c r="L35" i="20"/>
  <c r="V35" i="20"/>
  <c r="L35" i="19"/>
  <c r="N35" i="19"/>
  <c r="M35" i="19" s="1" a="1"/>
  <c r="M35" i="19" s="1"/>
  <c r="V35" i="19"/>
  <c r="X35" i="19"/>
  <c r="W35" i="19" s="1" a="1"/>
  <c r="W35" i="19" s="1"/>
  <c r="AA35" i="18"/>
  <c r="Y35" i="18"/>
  <c r="N35" i="18"/>
  <c r="M35" i="18" s="1" a="1"/>
  <c r="M35" i="18" s="1"/>
  <c r="L35" i="18"/>
  <c r="V35" i="18"/>
  <c r="X35" i="17"/>
  <c r="N35" i="17"/>
  <c r="M35" i="17" s="1" a="1"/>
  <c r="M35" i="17" s="1"/>
  <c r="L35" i="17"/>
  <c r="L35" i="16"/>
  <c r="V35" i="16"/>
  <c r="N35" i="16"/>
  <c r="M35" i="16" s="1" a="1"/>
  <c r="M35" i="16" s="1"/>
  <c r="N35" i="14"/>
  <c r="M35" i="14" s="1" a="1"/>
  <c r="M35" i="14" s="1"/>
  <c r="V35" i="14"/>
  <c r="X35" i="14"/>
  <c r="W35" i="14" s="1" a="1"/>
  <c r="W35" i="14" s="1"/>
  <c r="L35" i="14"/>
  <c r="N35" i="5"/>
  <c r="M35" i="5" s="1" a="1"/>
  <c r="M35" i="5" s="1"/>
  <c r="L35" i="5"/>
  <c r="X35" i="5"/>
  <c r="W35" i="5" s="1" a="1"/>
  <c r="W35" i="5" s="1"/>
  <c r="N35" i="4"/>
  <c r="M35" i="4" s="1" a="1"/>
  <c r="M35" i="4" s="1"/>
  <c r="X35" i="4"/>
  <c r="W35" i="4" s="1" a="1"/>
  <c r="W35" i="4" s="1"/>
  <c r="B35" i="4"/>
  <c r="V35" i="22"/>
  <c r="X35" i="22"/>
  <c r="W35" i="22" s="1" a="1"/>
  <c r="W35" i="22" s="1"/>
  <c r="V35" i="13"/>
  <c r="X35" i="13"/>
  <c r="W35" i="13" s="1" a="1"/>
  <c r="W35" i="13" s="1"/>
  <c r="L35" i="13"/>
  <c r="N35" i="13"/>
  <c r="M35" i="13" s="1" a="1"/>
  <c r="M35" i="13" s="1"/>
  <c r="B35" i="24"/>
  <c r="D35" i="24"/>
  <c r="C35" i="24" s="1" a="1"/>
  <c r="C35" i="24" s="1"/>
  <c r="B35" i="23"/>
  <c r="D35" i="23"/>
  <c r="C35" i="23" s="1" a="1"/>
  <c r="C35" i="23" s="1"/>
  <c r="D35" i="22"/>
  <c r="C35" i="22" s="1" a="1"/>
  <c r="C35" i="22" s="1"/>
  <c r="B35" i="22"/>
  <c r="D35" i="21"/>
  <c r="C35" i="21" s="1" a="1"/>
  <c r="C35" i="21" s="1"/>
  <c r="B35" i="20"/>
  <c r="D35" i="20"/>
  <c r="C35" i="20" s="1" a="1"/>
  <c r="C35" i="20" s="1"/>
  <c r="B35" i="19"/>
  <c r="D35" i="19"/>
  <c r="C35" i="19" s="1" a="1"/>
  <c r="C35" i="19" s="1"/>
  <c r="D35" i="18"/>
  <c r="C35" i="18" s="1" a="1"/>
  <c r="C35" i="18" s="1"/>
  <c r="B35" i="18"/>
  <c r="B35" i="17"/>
  <c r="D35" i="17"/>
  <c r="C35" i="17" s="1" a="1"/>
  <c r="C35" i="17" s="1"/>
  <c r="D35" i="16"/>
  <c r="C35" i="16" s="1" a="1"/>
  <c r="C35" i="16" s="1"/>
  <c r="B35" i="16"/>
  <c r="D35" i="15"/>
  <c r="C35" i="15" s="1" a="1"/>
  <c r="C35" i="15" s="1"/>
  <c r="B35" i="14"/>
  <c r="D35" i="14"/>
  <c r="C35" i="14" s="1" a="1"/>
  <c r="C35" i="14" s="1"/>
  <c r="D35" i="13"/>
  <c r="C35" i="13" s="1" a="1"/>
  <c r="C35" i="13" s="1"/>
  <c r="B35" i="13"/>
  <c r="B35" i="6"/>
  <c r="D35" i="5"/>
  <c r="C35" i="5" s="1" a="1"/>
  <c r="C35" i="5" s="1"/>
  <c r="D35" i="4"/>
  <c r="C35" i="4" s="1" a="1"/>
  <c r="C35" i="4" s="1"/>
  <c r="V36" i="4" a="1"/>
  <c r="V36" i="4" s="1"/>
  <c r="D15" i="25" s="1"/>
  <c r="B36" i="4" a="1"/>
  <c r="B36" i="4" s="1"/>
  <c r="B15" i="25" s="1"/>
  <c r="X35" i="16"/>
  <c r="W35" i="16" s="1" a="1"/>
  <c r="W35" i="16" s="1"/>
  <c r="B36" i="15" a="1"/>
  <c r="B36" i="15" s="1"/>
  <c r="B32" i="25" s="1"/>
  <c r="V36" i="15" a="1"/>
  <c r="V36" i="15" s="1"/>
  <c r="D32" i="25" s="1"/>
  <c r="V35" i="6"/>
  <c r="X35" i="6"/>
  <c r="W35" i="6" s="1" a="1"/>
  <c r="W35" i="6" s="1"/>
  <c r="B37" i="5" a="1"/>
  <c r="B37" i="5" s="1"/>
  <c r="L37" i="5" a="1"/>
  <c r="L37" i="5" s="1"/>
  <c r="Q35" i="15" l="1"/>
  <c r="O35" i="15"/>
  <c r="L36" i="15" a="1"/>
  <c r="L36" i="15" s="1"/>
  <c r="E35" i="6"/>
  <c r="V36" i="6" a="1"/>
  <c r="V36" i="6" s="1"/>
  <c r="D31" i="25" s="1"/>
  <c r="B36" i="6" a="1"/>
  <c r="B36" i="6" s="1"/>
  <c r="B31" i="25" s="1"/>
  <c r="L36" i="6" a="1"/>
  <c r="L36" i="6" s="1"/>
  <c r="Q35" i="6"/>
  <c r="O35" i="6"/>
  <c r="Q35" i="23"/>
  <c r="O35" i="23"/>
  <c r="AA35" i="23"/>
  <c r="Y35" i="23"/>
  <c r="V36" i="23" a="1"/>
  <c r="V36" i="23" s="1"/>
  <c r="D27" i="25" s="1"/>
  <c r="B36" i="23" a="1"/>
  <c r="B36" i="23" s="1"/>
  <c r="B27" i="25" s="1"/>
  <c r="L36" i="23" a="1"/>
  <c r="L36" i="23" s="1"/>
  <c r="V37" i="23" a="1"/>
  <c r="V37" i="23" s="1"/>
  <c r="E27" i="25" s="1"/>
  <c r="L37" i="23" a="1"/>
  <c r="L37" i="23" s="1"/>
  <c r="B37" i="23" a="1"/>
  <c r="B37" i="23" s="1"/>
  <c r="L36" i="24" a="1"/>
  <c r="L36" i="24" s="1"/>
  <c r="B36" i="24" a="1"/>
  <c r="B36" i="24" s="1"/>
  <c r="B35" i="25" s="1"/>
  <c r="V36" i="24" a="1"/>
  <c r="V36" i="24" s="1"/>
  <c r="D35" i="25" s="1"/>
  <c r="AA35" i="24"/>
  <c r="Y35" i="24"/>
  <c r="Q35" i="24"/>
  <c r="O35" i="24"/>
  <c r="B37" i="24" a="1"/>
  <c r="B37" i="24" s="1"/>
  <c r="C35" i="25" s="1"/>
  <c r="L36" i="22" a="1"/>
  <c r="L36" i="22" s="1"/>
  <c r="B36" i="22" a="1"/>
  <c r="B36" i="22" s="1"/>
  <c r="B19" i="25" s="1"/>
  <c r="V36" i="22" a="1"/>
  <c r="V36" i="22" s="1"/>
  <c r="D19" i="25" s="1"/>
  <c r="Q35" i="22"/>
  <c r="O35" i="22"/>
  <c r="L37" i="21" a="1"/>
  <c r="L37" i="21" s="1"/>
  <c r="B37" i="21" a="1"/>
  <c r="B37" i="21" s="1"/>
  <c r="C34" i="25" s="1"/>
  <c r="V37" i="21" a="1"/>
  <c r="V37" i="21" s="1"/>
  <c r="E34" i="25" s="1"/>
  <c r="L36" i="21" a="1"/>
  <c r="L36" i="21" s="1"/>
  <c r="B36" i="21" a="1"/>
  <c r="B36" i="21" s="1"/>
  <c r="B34" i="25" s="1"/>
  <c r="V36" i="21" a="1"/>
  <c r="V36" i="21" s="1"/>
  <c r="D34" i="25" s="1"/>
  <c r="AA35" i="21"/>
  <c r="Y35" i="21"/>
  <c r="L37" i="20" a="1"/>
  <c r="L37" i="20" s="1"/>
  <c r="B37" i="20" a="1"/>
  <c r="B37" i="20" s="1"/>
  <c r="V37" i="20" a="1"/>
  <c r="V37" i="20" s="1"/>
  <c r="E26" i="25" s="1"/>
  <c r="L36" i="20" a="1"/>
  <c r="L36" i="20" s="1"/>
  <c r="B36" i="20" a="1"/>
  <c r="B36" i="20" s="1"/>
  <c r="B26" i="25" s="1"/>
  <c r="V36" i="20" a="1"/>
  <c r="V36" i="20" s="1"/>
  <c r="D26" i="25" s="1"/>
  <c r="Q35" i="20"/>
  <c r="O35" i="20"/>
  <c r="AA35" i="20"/>
  <c r="Y35" i="20"/>
  <c r="AA35" i="19"/>
  <c r="Y35" i="19"/>
  <c r="B37" i="19" a="1"/>
  <c r="B37" i="19" s="1"/>
  <c r="V37" i="19" a="1"/>
  <c r="V37" i="19" s="1"/>
  <c r="E18" i="25" s="1"/>
  <c r="L37" i="19" a="1"/>
  <c r="L37" i="19" s="1"/>
  <c r="Q35" i="19"/>
  <c r="O35" i="19"/>
  <c r="L36" i="19" a="1"/>
  <c r="L36" i="19" s="1"/>
  <c r="B36" i="19" a="1"/>
  <c r="B36" i="19" s="1"/>
  <c r="B18" i="25" s="1"/>
  <c r="V36" i="19" a="1"/>
  <c r="V36" i="19" s="1"/>
  <c r="D18" i="25" s="1"/>
  <c r="V37" i="18" a="1"/>
  <c r="V37" i="18" s="1"/>
  <c r="E33" i="25" s="1"/>
  <c r="B37" i="18" a="1"/>
  <c r="B37" i="18" s="1"/>
  <c r="C33" i="25" s="1"/>
  <c r="L37" i="18" a="1"/>
  <c r="L37" i="18" s="1"/>
  <c r="L36" i="18" a="1"/>
  <c r="L36" i="18" s="1"/>
  <c r="B36" i="18" a="1"/>
  <c r="B36" i="18" s="1"/>
  <c r="B33" i="25" s="1"/>
  <c r="V36" i="18" a="1"/>
  <c r="V36" i="18" s="1"/>
  <c r="D33" i="25" s="1"/>
  <c r="O35" i="18"/>
  <c r="Q35" i="18"/>
  <c r="O35" i="17"/>
  <c r="Q35" i="17"/>
  <c r="W35" i="17" a="1"/>
  <c r="W35" i="17" s="1"/>
  <c r="V37" i="17" a="1"/>
  <c r="V37" i="17" s="1"/>
  <c r="E25" i="25" s="1"/>
  <c r="L37" i="17" a="1"/>
  <c r="L37" i="17" s="1"/>
  <c r="B37" i="17" a="1"/>
  <c r="B37" i="17" s="1"/>
  <c r="L36" i="17" a="1"/>
  <c r="L36" i="17" s="1"/>
  <c r="B36" i="17" a="1"/>
  <c r="B36" i="17" s="1"/>
  <c r="B25" i="25" s="1"/>
  <c r="V36" i="17" a="1"/>
  <c r="V36" i="17" s="1"/>
  <c r="D25" i="25" s="1"/>
  <c r="V36" i="16" a="1"/>
  <c r="V36" i="16" s="1"/>
  <c r="D17" i="25" s="1"/>
  <c r="L36" i="16" a="1"/>
  <c r="L36" i="16" s="1"/>
  <c r="B36" i="16" a="1"/>
  <c r="B36" i="16" s="1"/>
  <c r="B17" i="25" s="1"/>
  <c r="O35" i="16"/>
  <c r="Q35" i="16"/>
  <c r="AF37" i="14" a="1"/>
  <c r="AF37" i="14" s="1"/>
  <c r="AP37" i="14" a="1"/>
  <c r="AP37" i="14" s="1"/>
  <c r="L36" i="14" a="1"/>
  <c r="L36" i="14" s="1"/>
  <c r="B36" i="14" a="1"/>
  <c r="B36" i="14" s="1"/>
  <c r="B24" i="25" s="1"/>
  <c r="V36" i="14" a="1"/>
  <c r="V36" i="14" s="1"/>
  <c r="D24" i="25" s="1"/>
  <c r="AA35" i="14"/>
  <c r="Y35" i="14"/>
  <c r="V37" i="14" a="1"/>
  <c r="V37" i="14" s="1"/>
  <c r="E24" i="25" s="1"/>
  <c r="L37" i="14" a="1"/>
  <c r="L37" i="14" s="1"/>
  <c r="B37" i="14" a="1"/>
  <c r="B37" i="14" s="1"/>
  <c r="Q35" i="14"/>
  <c r="O35" i="14"/>
  <c r="AP37" i="13" a="1"/>
  <c r="AP37" i="13" s="1"/>
  <c r="AF37" i="13" a="1"/>
  <c r="AF37" i="13" s="1"/>
  <c r="C23" i="25"/>
  <c r="AA35" i="5"/>
  <c r="Y35" i="5"/>
  <c r="L36" i="5" a="1"/>
  <c r="L36" i="5" s="1"/>
  <c r="V36" i="5" a="1"/>
  <c r="V36" i="5" s="1"/>
  <c r="D23" i="25" s="1"/>
  <c r="B36" i="5" a="1"/>
  <c r="B36" i="5" s="1"/>
  <c r="B23" i="25" s="1"/>
  <c r="O35" i="5"/>
  <c r="Q35" i="5"/>
  <c r="V37" i="5" a="1"/>
  <c r="V37" i="5" s="1"/>
  <c r="E23" i="25" s="1"/>
  <c r="V37" i="4" a="1"/>
  <c r="V37" i="4" s="1"/>
  <c r="E15" i="25" s="1"/>
  <c r="B37" i="4" a="1"/>
  <c r="B37" i="4" s="1"/>
  <c r="Y35" i="4"/>
  <c r="AA35" i="4"/>
  <c r="O35" i="4"/>
  <c r="Q35" i="4"/>
  <c r="L36" i="4" a="1"/>
  <c r="L36" i="4" s="1"/>
  <c r="L37" i="4" a="1"/>
  <c r="L37" i="4" s="1"/>
  <c r="AA35" i="22"/>
  <c r="Y35" i="22"/>
  <c r="B37" i="22" a="1"/>
  <c r="B37" i="22" s="1"/>
  <c r="V37" i="22" a="1"/>
  <c r="V37" i="22" s="1"/>
  <c r="E19" i="25" s="1"/>
  <c r="L37" i="22" a="1"/>
  <c r="L37" i="22" s="1"/>
  <c r="Y35" i="13"/>
  <c r="AA35" i="13"/>
  <c r="V37" i="13" a="1"/>
  <c r="V37" i="13" s="1"/>
  <c r="E16" i="25" s="1"/>
  <c r="L37" i="13" a="1"/>
  <c r="L37" i="13" s="1"/>
  <c r="B37" i="13" a="1"/>
  <c r="B37" i="13" s="1"/>
  <c r="Q35" i="13"/>
  <c r="O35" i="13"/>
  <c r="L36" i="13" a="1"/>
  <c r="L36" i="13" s="1"/>
  <c r="B36" i="13" a="1"/>
  <c r="B36" i="13" s="1"/>
  <c r="B16" i="25" s="1"/>
  <c r="V36" i="13" a="1"/>
  <c r="V36" i="13" s="1"/>
  <c r="D16" i="25" s="1"/>
  <c r="G35" i="24"/>
  <c r="E35" i="24"/>
  <c r="G35" i="23"/>
  <c r="E35" i="23"/>
  <c r="E35" i="22"/>
  <c r="G35" i="22"/>
  <c r="G35" i="21"/>
  <c r="E35" i="21"/>
  <c r="E35" i="20"/>
  <c r="G35" i="20"/>
  <c r="E35" i="19"/>
  <c r="G35" i="19"/>
  <c r="G35" i="18"/>
  <c r="E35" i="18"/>
  <c r="E35" i="17"/>
  <c r="G35" i="17"/>
  <c r="G35" i="16"/>
  <c r="E35" i="16"/>
  <c r="E35" i="15"/>
  <c r="G35" i="15"/>
  <c r="E35" i="14"/>
  <c r="G35" i="14"/>
  <c r="E35" i="13"/>
  <c r="G35" i="13"/>
  <c r="G35" i="5"/>
  <c r="E35" i="5"/>
  <c r="E35" i="4"/>
  <c r="G35" i="4"/>
  <c r="L37" i="16" a="1"/>
  <c r="L37" i="16" s="1"/>
  <c r="AA35" i="16"/>
  <c r="Y35" i="16"/>
  <c r="B37" i="16" a="1"/>
  <c r="B37" i="16" s="1"/>
  <c r="V37" i="16" a="1"/>
  <c r="V37" i="16" s="1"/>
  <c r="E17" i="25" s="1"/>
  <c r="AA35" i="6"/>
  <c r="Y35" i="6"/>
  <c r="V37" i="6" a="1"/>
  <c r="V37" i="6" s="1"/>
  <c r="E31" i="25" s="1"/>
  <c r="L37" i="6" a="1"/>
  <c r="L37" i="6" s="1"/>
  <c r="B37" i="6" a="1"/>
  <c r="B37" i="6" s="1"/>
  <c r="C31" i="25" s="1"/>
  <c r="C27" i="25" l="1"/>
  <c r="C26" i="25"/>
  <c r="C18" i="25"/>
  <c r="C25" i="25"/>
  <c r="Y35" i="17"/>
  <c r="AA35" i="17"/>
  <c r="C17" i="25"/>
  <c r="C24" i="25"/>
  <c r="C16" i="25"/>
  <c r="C15" i="25"/>
  <c r="C19" i="2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3">
    <bk>
      <rc t="2" v="0"/>
    </bk>
    <bk>
      <rc t="2" v="1"/>
    </bk>
    <bk>
      <rc t="2" v="2"/>
    </bk>
  </valueMetadata>
</metadata>
</file>

<file path=xl/sharedStrings.xml><?xml version="1.0" encoding="utf-8"?>
<sst xmlns="http://schemas.openxmlformats.org/spreadsheetml/2006/main" count="1051" uniqueCount="52">
  <si>
    <t>Name</t>
  </si>
  <si>
    <t>Power_kW</t>
  </si>
  <si>
    <t>PropellerD_m</t>
  </si>
  <si>
    <t>MaxBP_kN</t>
  </si>
  <si>
    <t>ComputedBP_kN</t>
  </si>
  <si>
    <t>Price_EUR</t>
  </si>
  <si>
    <t>Price_USD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</si>
  <si>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</si>
  <si>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</si>
  <si>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</si>
  <si>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</si>
  <si>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</si>
  <si>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</si>
  <si>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</si>
  <si>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</si>
  <si>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</si>
  <si>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# Thrusters</t>
  </si>
  <si>
    <t>CAPEX (MUSD)</t>
  </si>
  <si>
    <t>BEST</t>
  </si>
  <si>
    <t>Wind Speed Class 08</t>
  </si>
  <si>
    <t>Turbine Size (MW)</t>
  </si>
  <si>
    <t>Wind Speed Class 14</t>
  </si>
  <si>
    <t>Wind Speed Class Portugal</t>
  </si>
  <si>
    <t>At minimum CAPEX Configuration</t>
  </si>
  <si>
    <t>At minimum LCOE Configuration</t>
  </si>
  <si>
    <t>Thruster Configuration</t>
  </si>
  <si>
    <t>THRUSTER CHECK</t>
  </si>
  <si>
    <t>m</t>
  </si>
  <si>
    <t>kW</t>
  </si>
  <si>
    <t>LTCOE (USD/MWh, 30 years, 5.2%)</t>
  </si>
  <si>
    <t>@ minimum LTCOE Configuration - Class PT</t>
  </si>
  <si>
    <t>@ minimum CAPEX Configuration (USD/MWh) - Class PT</t>
  </si>
  <si>
    <t>@ minimum CAPEX Configuration - Class PT</t>
  </si>
  <si>
    <t>@ minimum CAPEX Configuration - Class 14</t>
  </si>
  <si>
    <t>@ minimum CAPEX Configuration (USD/MWh) - Class 14</t>
  </si>
  <si>
    <t>@ minimum CAPEX Configuration (USD/MWh) - Class 08</t>
  </si>
  <si>
    <t>@ minimum CAPEX Configuration - Class 08</t>
  </si>
  <si>
    <t>@ minimum LTCOE Configuration (USD/MWh) - Class PT</t>
  </si>
  <si>
    <t>@ minimum LTCOE Configuration (USD/MWh) - Class 14</t>
  </si>
  <si>
    <t>@ minimum LTCOE Configuration (USD/MWh) - Class 08</t>
  </si>
  <si>
    <t>@ minimum LTCOE Configuration - Class 08</t>
  </si>
  <si>
    <t>@ minimum LTCOE Configuration - Class 14</t>
  </si>
  <si>
    <t>Thruster Consumption Percent</t>
  </si>
  <si>
    <t>LCOE, High (USD/MWh, 30 years, 5.2%)</t>
  </si>
  <si>
    <t>LCOE, Low (USD/MWh, 30 years, 5.2%)</t>
  </si>
  <si>
    <t>LCOE, High @ Best LCOE Configuration (USD/MWh)</t>
  </si>
  <si>
    <t>LCOE, Low @ Best LCOE Configuration (USD/MWh)</t>
  </si>
  <si>
    <t>NREL ATB LCOE, Low, no GCC (USD/MWh)</t>
  </si>
  <si>
    <t>NREL ATB LCOE, High, no GCC (USD/MWh)</t>
  </si>
  <si>
    <t>LCOE Penalty, Low (USD/MWh)</t>
  </si>
  <si>
    <t>LCOE Penalty, High (USD/MWh)</t>
  </si>
  <si>
    <t>At minimum LCOE (High) Configuration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</si>
</sst>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%"/>
    <numFmt numFmtId="166" formatCode="_(* #,##0_);_(* \(#,##0\);_(* &quot;-&quot;??_);_(@_)"/>
    <numFmt numFmtId="167" formatCode="0.0"/>
  </numFmts>
  <fonts count="15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6"/>
      <color indexed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indexed="8"/>
      <name val="Calibri"/>
      <family val="2"/>
      <scheme val="minor"/>
    </font>
    <font>
      <b/>
      <sz val="18"/>
      <color indexed="8"/>
      <name val="Calibri"/>
      <family val="2"/>
      <scheme val="minor"/>
    </font>
    <font>
      <sz val="16"/>
      <color theme="0"/>
      <name val="Calibri"/>
      <family val="2"/>
      <scheme val="minor"/>
    </font>
    <font>
      <sz val="14"/>
      <color indexed="8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1"/>
      <color theme="2" tint="-0.74999237037263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2" borderId="11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0" fillId="3" borderId="8" xfId="0" applyNumberFormat="1" applyFill="1" applyBorder="1" applyAlignment="1">
      <alignment horizontal="center"/>
    </xf>
    <xf numFmtId="0" fontId="0" fillId="3" borderId="9" xfId="0" applyNumberFormat="1" applyFill="1" applyBorder="1" applyAlignment="1">
      <alignment horizontal="center"/>
    </xf>
    <xf numFmtId="164" fontId="0" fillId="0" borderId="2" xfId="2" applyNumberFormat="1" applyFont="1" applyBorder="1"/>
    <xf numFmtId="164" fontId="0" fillId="0" borderId="0" xfId="2" applyNumberFormat="1" applyFont="1" applyBorder="1"/>
    <xf numFmtId="164" fontId="0" fillId="0" borderId="4" xfId="2" applyNumberFormat="1" applyFont="1" applyBorder="1"/>
    <xf numFmtId="164" fontId="0" fillId="0" borderId="5" xfId="2" applyNumberFormat="1" applyFont="1" applyBorder="1"/>
    <xf numFmtId="43" fontId="0" fillId="0" borderId="2" xfId="1" applyFont="1" applyBorder="1"/>
    <xf numFmtId="43" fontId="0" fillId="0" borderId="0" xfId="1" applyFont="1" applyBorder="1"/>
    <xf numFmtId="43" fontId="0" fillId="0" borderId="3" xfId="1" applyFont="1" applyBorder="1"/>
    <xf numFmtId="43" fontId="0" fillId="0" borderId="4" xfId="1" applyFont="1" applyBorder="1"/>
    <xf numFmtId="43" fontId="0" fillId="0" borderId="5" xfId="1" applyFont="1" applyBorder="1"/>
    <xf numFmtId="43" fontId="0" fillId="0" borderId="6" xfId="1" applyFont="1" applyBorder="1"/>
    <xf numFmtId="0" fontId="2" fillId="3" borderId="11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4" fillId="2" borderId="5" xfId="0" applyFont="1" applyFill="1" applyBorder="1"/>
    <xf numFmtId="0" fontId="2" fillId="2" borderId="0" xfId="0" applyFont="1" applyFill="1" applyBorder="1" applyAlignment="1">
      <alignment horizontal="center"/>
    </xf>
    <xf numFmtId="0" fontId="7" fillId="0" borderId="0" xfId="0" applyFont="1" applyAlignment="1">
      <alignment horizontal="center" wrapText="1"/>
    </xf>
    <xf numFmtId="0" fontId="5" fillId="2" borderId="11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9" fillId="2" borderId="5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166" fontId="2" fillId="0" borderId="13" xfId="1" applyNumberFormat="1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wrapText="1"/>
    </xf>
    <xf numFmtId="0" fontId="7" fillId="3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1" fontId="8" fillId="3" borderId="7" xfId="1" applyNumberFormat="1" applyFont="1" applyFill="1" applyBorder="1" applyAlignment="1">
      <alignment horizontal="center" vertical="center"/>
    </xf>
    <xf numFmtId="167" fontId="8" fillId="3" borderId="14" xfId="1" applyNumberFormat="1" applyFont="1" applyFill="1" applyBorder="1" applyAlignment="1">
      <alignment vertical="center"/>
    </xf>
    <xf numFmtId="167" fontId="8" fillId="3" borderId="15" xfId="1" applyNumberFormat="1" applyFont="1" applyFill="1" applyBorder="1" applyAlignment="1">
      <alignment vertical="center"/>
    </xf>
    <xf numFmtId="1" fontId="8" fillId="3" borderId="14" xfId="1" applyNumberFormat="1" applyFont="1" applyFill="1" applyBorder="1" applyAlignment="1">
      <alignment vertical="center"/>
    </xf>
    <xf numFmtId="1" fontId="8" fillId="3" borderId="15" xfId="1" applyNumberFormat="1" applyFont="1" applyFill="1" applyBorder="1" applyAlignment="1">
      <alignment vertical="center"/>
    </xf>
    <xf numFmtId="0" fontId="7" fillId="3" borderId="7" xfId="0" applyFont="1" applyFill="1" applyBorder="1" applyAlignment="1">
      <alignment horizontal="center" wrapText="1"/>
    </xf>
    <xf numFmtId="0" fontId="7" fillId="3" borderId="0" xfId="0" applyFont="1" applyFill="1" applyAlignment="1">
      <alignment horizontal="center"/>
    </xf>
    <xf numFmtId="0" fontId="10" fillId="0" borderId="0" xfId="0" applyFont="1"/>
    <xf numFmtId="2" fontId="2" fillId="0" borderId="13" xfId="1" applyNumberFormat="1" applyFont="1" applyBorder="1" applyAlignment="1">
      <alignment horizontal="center" vertical="center"/>
    </xf>
    <xf numFmtId="1" fontId="0" fillId="3" borderId="8" xfId="0" applyNumberFormat="1" applyFill="1" applyBorder="1" applyAlignment="1">
      <alignment horizontal="center"/>
    </xf>
    <xf numFmtId="1" fontId="0" fillId="3" borderId="9" xfId="0" applyNumberFormat="1" applyFill="1" applyBorder="1" applyAlignment="1">
      <alignment horizontal="center"/>
    </xf>
    <xf numFmtId="2" fontId="0" fillId="0" borderId="0" xfId="0" applyNumberFormat="1"/>
    <xf numFmtId="1" fontId="0" fillId="3" borderId="8" xfId="1" applyNumberFormat="1" applyFont="1" applyFill="1" applyBorder="1" applyAlignment="1">
      <alignment horizontal="center"/>
    </xf>
    <xf numFmtId="1" fontId="2" fillId="0" borderId="13" xfId="1" applyNumberFormat="1" applyFont="1" applyBorder="1" applyAlignment="1">
      <alignment horizontal="center" vertical="center"/>
    </xf>
    <xf numFmtId="164" fontId="0" fillId="0" borderId="0" xfId="2" applyNumberFormat="1" applyFont="1"/>
    <xf numFmtId="0" fontId="13" fillId="2" borderId="0" xfId="0" applyFont="1" applyFill="1" applyBorder="1" applyAlignment="1">
      <alignment horizontal="center" vertical="center"/>
    </xf>
    <xf numFmtId="1" fontId="8" fillId="3" borderId="15" xfId="1" applyNumberFormat="1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4" fillId="2" borderId="0" xfId="0" applyFont="1" applyFill="1" applyBorder="1"/>
    <xf numFmtId="0" fontId="6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quotePrefix="1" applyAlignment="1">
      <alignment horizontal="center" vertical="center" wrapText="1"/>
    </xf>
    <xf numFmtId="166" fontId="0" fillId="0" borderId="0" xfId="1" applyNumberFormat="1" applyFont="1" applyBorder="1"/>
    <xf numFmtId="166" fontId="0" fillId="0" borderId="5" xfId="1" applyNumberFormat="1" applyFont="1" applyBorder="1"/>
    <xf numFmtId="1" fontId="0" fillId="0" borderId="0" xfId="0" applyNumberFormat="1"/>
    <xf numFmtId="1" fontId="4" fillId="2" borderId="0" xfId="0" applyNumberFormat="1" applyFont="1" applyFill="1" applyBorder="1"/>
    <xf numFmtId="0" fontId="12" fillId="4" borderId="0" xfId="0" applyFont="1" applyFill="1" applyAlignment="1">
      <alignment horizontal="center"/>
    </xf>
    <xf numFmtId="2" fontId="3" fillId="3" borderId="12" xfId="1" applyNumberFormat="1" applyFont="1" applyFill="1" applyBorder="1" applyAlignment="1">
      <alignment horizontal="center" vertical="center"/>
    </xf>
    <xf numFmtId="2" fontId="3" fillId="3" borderId="1" xfId="1" applyNumberFormat="1" applyFont="1" applyFill="1" applyBorder="1" applyAlignment="1">
      <alignment horizontal="center" vertical="center"/>
    </xf>
    <xf numFmtId="2" fontId="3" fillId="3" borderId="10" xfId="1" applyNumberFormat="1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/>
    </xf>
    <xf numFmtId="1" fontId="3" fillId="3" borderId="11" xfId="1" applyNumberFormat="1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/>
    </xf>
    <xf numFmtId="164" fontId="3" fillId="3" borderId="10" xfId="0" applyNumberFormat="1" applyFont="1" applyFill="1" applyBorder="1" applyAlignment="1">
      <alignment horizontal="center"/>
    </xf>
    <xf numFmtId="2" fontId="3" fillId="3" borderId="11" xfId="1" applyNumberFormat="1" applyFont="1" applyFill="1" applyBorder="1" applyAlignment="1">
      <alignment horizontal="center" vertical="center"/>
    </xf>
    <xf numFmtId="164" fontId="3" fillId="3" borderId="10" xfId="2" applyNumberFormat="1" applyFont="1" applyFill="1" applyBorder="1" applyAlignment="1">
      <alignment horizontal="center" vertical="center"/>
    </xf>
    <xf numFmtId="164" fontId="3" fillId="3" borderId="1" xfId="2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164" fontId="3" fillId="3" borderId="11" xfId="0" applyNumberFormat="1" applyFont="1" applyFill="1" applyBorder="1" applyAlignment="1">
      <alignment horizontal="center"/>
    </xf>
    <xf numFmtId="164" fontId="3" fillId="3" borderId="12" xfId="0" applyNumberFormat="1" applyFont="1" applyFill="1" applyBorder="1" applyAlignment="1">
      <alignment horizontal="center"/>
    </xf>
    <xf numFmtId="1" fontId="3" fillId="3" borderId="12" xfId="1" applyNumberFormat="1" applyFont="1" applyFill="1" applyBorder="1" applyAlignment="1">
      <alignment horizontal="center" vertical="center"/>
    </xf>
    <xf numFmtId="1" fontId="3" fillId="3" borderId="1" xfId="1" applyNumberFormat="1" applyFont="1" applyFill="1" applyBorder="1" applyAlignment="1">
      <alignment horizontal="center" vertical="center"/>
    </xf>
    <xf numFmtId="1" fontId="3" fillId="3" borderId="10" xfId="1" applyNumberFormat="1" applyFont="1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123">
    <dxf>
      <font>
        <b/>
        <i val="0"/>
      </font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/>
        <i val="0"/>
      </font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/>
        <i val="0"/>
      </font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/>
        <i val="0"/>
        <color rgb="FFC00000"/>
      </font>
    </dxf>
    <dxf>
      <font>
        <b/>
        <i val="0"/>
      </font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/>
        <i val="0"/>
      </font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/>
        <i val="0"/>
      </font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/>
        <i val="0"/>
      </font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/>
        <i val="0"/>
        <color rgb="FFC00000"/>
      </font>
    </dxf>
    <dxf>
      <font>
        <b/>
        <i val="0"/>
      </font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/>
        <i val="0"/>
      </font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/>
        <i val="0"/>
      </font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/>
        <i val="0"/>
      </font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/>
        <i val="0"/>
      </font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/>
        <i val="0"/>
      </font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/>
        <i val="0"/>
        <color rgb="FFC00000"/>
      </font>
    </dxf>
    <dxf>
      <font>
        <b/>
        <i val="0"/>
      </font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/>
        <i val="0"/>
      </font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/>
        <i val="0"/>
      </font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/>
        <i val="0"/>
      </font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/>
        <i val="0"/>
        <color rgb="FFC00000"/>
      </font>
    </dxf>
    <dxf>
      <font>
        <b/>
        <i val="0"/>
      </font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/>
        <i val="0"/>
      </font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/>
        <i val="0"/>
      </font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/>
        <i val="0"/>
      </font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/>
        <i val="0"/>
      </font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/>
        <i val="0"/>
        <color rgb="FFC00000"/>
      </font>
    </dxf>
    <dxf>
      <font>
        <b/>
        <i val="0"/>
      </font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/>
        <i val="0"/>
      </font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/>
        <i val="0"/>
      </font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/>
        <i val="0"/>
      </font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/>
        <i val="0"/>
        <color rgb="FFC00000"/>
      </font>
    </dxf>
    <dxf>
      <font>
        <b/>
        <i val="0"/>
      </font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/>
        <i val="0"/>
      </font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/>
        <i val="0"/>
      </font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/>
        <i val="0"/>
      </font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/>
        <i val="0"/>
      </font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/>
        <i val="0"/>
      </font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/>
        <i val="0"/>
        <color rgb="FFC00000"/>
      </font>
    </dxf>
    <dxf>
      <font>
        <b/>
        <i val="0"/>
      </font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/>
        <i val="0"/>
      </font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/>
        <i val="0"/>
      </font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/>
        <i val="0"/>
      </font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/>
        <i val="0"/>
        <color rgb="FFC00000"/>
      </font>
    </dxf>
    <dxf>
      <font>
        <b/>
        <i val="0"/>
      </font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/>
        <i val="0"/>
      </font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/>
        <i val="0"/>
      </font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/>
        <i val="0"/>
      </font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/>
        <i val="0"/>
      </font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/>
        <i val="0"/>
        <color rgb="FFC00000"/>
      </font>
    </dxf>
    <dxf>
      <font>
        <b/>
        <i val="0"/>
      </font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/>
        <i val="0"/>
      </font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/>
        <i val="0"/>
      </font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/>
        <i val="0"/>
      </font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/>
        <i val="0"/>
        <color rgb="FFC00000"/>
      </font>
    </dxf>
    <dxf>
      <font>
        <b/>
        <i val="0"/>
      </font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/>
        <i val="0"/>
      </font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/>
        <i val="0"/>
      </font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/>
        <i val="0"/>
      </font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/>
        <i val="0"/>
      </font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/>
        <i val="0"/>
      </font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/>
        <i val="0"/>
        <color rgb="FFC00000"/>
      </font>
    </dxf>
    <dxf>
      <font>
        <b/>
        <i val="0"/>
      </font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/>
        <i val="0"/>
      </font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/>
        <i val="0"/>
      </font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/>
        <i val="0"/>
      </font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/>
        <i val="0"/>
        <color rgb="FFC00000"/>
      </font>
    </dxf>
    <dxf>
      <font>
        <b/>
        <i val="0"/>
      </font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/>
        <i val="0"/>
      </font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/>
        <i val="0"/>
      </font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/>
        <i val="0"/>
      </font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/>
        <i val="0"/>
      </font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/>
        <i val="0"/>
      </font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/>
        <i val="0"/>
        <color rgb="FFC00000"/>
      </font>
    </dxf>
    <dxf>
      <font>
        <b/>
        <i val="0"/>
      </font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/>
        <i val="0"/>
      </font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/>
        <i val="0"/>
      </font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/>
        <i val="0"/>
      </font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/>
        <i val="0"/>
        <color rgb="FFC00000"/>
      </font>
    </dxf>
    <dxf>
      <font>
        <b/>
        <i val="0"/>
      </font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/>
        <i val="0"/>
      </font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/>
        <i val="0"/>
      </font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/>
        <i val="0"/>
      </font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/>
        <i val="0"/>
      </font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/>
        <i val="0"/>
        <color rgb="FFC00000"/>
      </font>
    </dxf>
    <dxf>
      <font>
        <b/>
        <i val="0"/>
      </font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/>
        <i val="0"/>
      </font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164" formatCode="0.0%"/>
    </dxf>
    <dxf>
      <alignment horizontal="center" vertical="center" textRotation="0" wrapText="1" indent="0" justifyLastLine="0" shrinkToFit="0" readingOrder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164" formatCode="0.0%"/>
    </dxf>
    <dxf>
      <alignment horizontal="center" vertical="center" textRotation="0" wrapText="1" indent="0" justifyLastLine="0" shrinkToFit="0" readingOrder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164" formatCode="0.0%"/>
    </dxf>
    <dxf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microsoft.com/office/2017/06/relationships/rdRichValue" Target="richData/rdrichvalue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06/relationships/rdRichValueTypes" Target="richData/rdRichValueTypes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06/relationships/rdRichValueStructure" Target="richData/rdrichvaluestructur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LTCOE (USD/MWh)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1537897864289804E-2"/>
          <c:y val="9.8241939206183432E-2"/>
          <c:w val="0.8852143037957817"/>
          <c:h val="0.67684538687507578"/>
        </c:manualLayout>
      </c:layout>
      <c:scatterChart>
        <c:scatterStyle val="lineMarker"/>
        <c:varyColors val="0"/>
        <c:ser>
          <c:idx val="0"/>
          <c:order val="0"/>
          <c:tx>
            <c:strRef>
              <c:f>'Thruster Types'!$D$14</c:f>
              <c:strCache>
                <c:ptCount val="1"/>
                <c:pt idx="0">
                  <c:v>@ minimum CAPEX Configuration (USD/MWh) - Class 08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xVal>
            <c:numRef>
              <c:f>'Thruster Types'!$A$15:$A$19</c:f>
              <c:numCache>
                <c:formatCode>General</c:formatCode>
                <c:ptCount val="5"/>
                <c:pt idx="0">
                  <c:v>3.3</c:v>
                </c:pt>
                <c:pt idx="1">
                  <c:v>5</c:v>
                </c:pt>
                <c:pt idx="2">
                  <c:v>8</c:v>
                </c:pt>
                <c:pt idx="3">
                  <c:v>10</c:v>
                </c:pt>
                <c:pt idx="4">
                  <c:v>15</c:v>
                </c:pt>
              </c:numCache>
            </c:numRef>
          </c:xVal>
          <c:yVal>
            <c:numRef>
              <c:f>'Thruster Types'!$D$15:$D$19</c:f>
              <c:numCache>
                <c:formatCode>0.00</c:formatCode>
                <c:ptCount val="5"/>
                <c:pt idx="0">
                  <c:v>90.293922478957271</c:v>
                </c:pt>
                <c:pt idx="1">
                  <c:v>20.713103779944777</c:v>
                </c:pt>
                <c:pt idx="2">
                  <c:v>7.6836799844135646</c:v>
                </c:pt>
                <c:pt idx="3">
                  <c:v>10.54284552980373</c:v>
                </c:pt>
                <c:pt idx="4">
                  <c:v>39.58351633004407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6B8-4486-93C2-DC79925153A3}"/>
            </c:ext>
          </c:extLst>
        </c:ser>
        <c:ser>
          <c:idx val="1"/>
          <c:order val="1"/>
          <c:tx>
            <c:strRef>
              <c:f>'Thruster Types'!$E$14</c:f>
              <c:strCache>
                <c:ptCount val="1"/>
                <c:pt idx="0">
                  <c:v>@ minimum LTCOE Configuration (USD/MWh) - Class 08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triangle"/>
            <c:size val="8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xVal>
            <c:numRef>
              <c:f>'Thruster Types'!$A$15:$A$19</c:f>
              <c:numCache>
                <c:formatCode>General</c:formatCode>
                <c:ptCount val="5"/>
                <c:pt idx="0">
                  <c:v>3.3</c:v>
                </c:pt>
                <c:pt idx="1">
                  <c:v>5</c:v>
                </c:pt>
                <c:pt idx="2">
                  <c:v>8</c:v>
                </c:pt>
                <c:pt idx="3">
                  <c:v>10</c:v>
                </c:pt>
                <c:pt idx="4">
                  <c:v>15</c:v>
                </c:pt>
              </c:numCache>
            </c:numRef>
          </c:xVal>
          <c:yVal>
            <c:numRef>
              <c:f>'Thruster Types'!$E$15:$E$19</c:f>
              <c:numCache>
                <c:formatCode>0.00</c:formatCode>
                <c:ptCount val="5"/>
                <c:pt idx="0">
                  <c:v>32.341436032033954</c:v>
                </c:pt>
                <c:pt idx="1">
                  <c:v>18.374894730503836</c:v>
                </c:pt>
                <c:pt idx="2">
                  <c:v>7.6737237287755429</c:v>
                </c:pt>
                <c:pt idx="3">
                  <c:v>9.9977765216897456</c:v>
                </c:pt>
                <c:pt idx="4">
                  <c:v>27.75740643033317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6B8-4486-93C2-DC79925153A3}"/>
            </c:ext>
          </c:extLst>
        </c:ser>
        <c:ser>
          <c:idx val="2"/>
          <c:order val="2"/>
          <c:tx>
            <c:strRef>
              <c:f>'Thruster Types'!$D$22</c:f>
              <c:strCache>
                <c:ptCount val="1"/>
                <c:pt idx="0">
                  <c:v>@ minimum CAPEX Configuration (USD/MWh) - Class 14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'Thruster Types'!$A$23:$A$27</c:f>
              <c:numCache>
                <c:formatCode>General</c:formatCode>
                <c:ptCount val="5"/>
                <c:pt idx="0">
                  <c:v>3.3</c:v>
                </c:pt>
                <c:pt idx="1">
                  <c:v>5</c:v>
                </c:pt>
                <c:pt idx="2">
                  <c:v>8</c:v>
                </c:pt>
                <c:pt idx="3">
                  <c:v>10</c:v>
                </c:pt>
                <c:pt idx="4">
                  <c:v>15</c:v>
                </c:pt>
              </c:numCache>
            </c:numRef>
          </c:xVal>
          <c:yVal>
            <c:numRef>
              <c:f>'Thruster Types'!$D$23:$D$27</c:f>
              <c:numCache>
                <c:formatCode>0.00</c:formatCode>
                <c:ptCount val="5"/>
                <c:pt idx="0">
                  <c:v>#N/A</c:v>
                </c:pt>
                <c:pt idx="1">
                  <c:v>108.39166027364216</c:v>
                </c:pt>
                <c:pt idx="2">
                  <c:v>21.095402119052135</c:v>
                </c:pt>
                <c:pt idx="3">
                  <c:v>23.372048206267934</c:v>
                </c:pt>
                <c:pt idx="4">
                  <c:v>253.88810379218017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6B8-4486-93C2-DC79925153A3}"/>
            </c:ext>
          </c:extLst>
        </c:ser>
        <c:ser>
          <c:idx val="3"/>
          <c:order val="3"/>
          <c:tx>
            <c:strRef>
              <c:f>'Thruster Types'!$E$22</c:f>
              <c:strCache>
                <c:ptCount val="1"/>
                <c:pt idx="0">
                  <c:v>@ minimum LTCOE Configuration (USD/MWh) - Class 14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triangle"/>
            <c:size val="8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'Thruster Types'!$A$23:$A$27</c:f>
              <c:numCache>
                <c:formatCode>General</c:formatCode>
                <c:ptCount val="5"/>
                <c:pt idx="0">
                  <c:v>3.3</c:v>
                </c:pt>
                <c:pt idx="1">
                  <c:v>5</c:v>
                </c:pt>
                <c:pt idx="2">
                  <c:v>8</c:v>
                </c:pt>
                <c:pt idx="3">
                  <c:v>10</c:v>
                </c:pt>
                <c:pt idx="4">
                  <c:v>15</c:v>
                </c:pt>
              </c:numCache>
            </c:numRef>
          </c:xVal>
          <c:yVal>
            <c:numRef>
              <c:f>'Thruster Types'!$E$23:$E$27</c:f>
              <c:numCache>
                <c:formatCode>0.00</c:formatCode>
                <c:ptCount val="5"/>
                <c:pt idx="0">
                  <c:v>93.537389454196031</c:v>
                </c:pt>
                <c:pt idx="1">
                  <c:v>50.13633629435914</c:v>
                </c:pt>
                <c:pt idx="2">
                  <c:v>18.451322187574966</c:v>
                </c:pt>
                <c:pt idx="3">
                  <c:v>19.922871418006789</c:v>
                </c:pt>
                <c:pt idx="4">
                  <c:v>56.538468973270469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6B8-4486-93C2-DC79925153A3}"/>
            </c:ext>
          </c:extLst>
        </c:ser>
        <c:ser>
          <c:idx val="4"/>
          <c:order val="4"/>
          <c:tx>
            <c:strRef>
              <c:f>'Thruster Types'!$D$30</c:f>
              <c:strCache>
                <c:ptCount val="1"/>
                <c:pt idx="0">
                  <c:v>@ minimum CAPEX Configuration (USD/MWh) - Class PT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0070C0"/>
              </a:solidFill>
              <a:ln w="9525">
                <a:noFill/>
              </a:ln>
              <a:effectLst/>
            </c:spPr>
          </c:marker>
          <c:xVal>
            <c:numRef>
              <c:f>'Thruster Types'!$A$31:$A$35</c:f>
              <c:numCache>
                <c:formatCode>General</c:formatCode>
                <c:ptCount val="5"/>
                <c:pt idx="0">
                  <c:v>3.3</c:v>
                </c:pt>
                <c:pt idx="1">
                  <c:v>5</c:v>
                </c:pt>
                <c:pt idx="2">
                  <c:v>8</c:v>
                </c:pt>
                <c:pt idx="3">
                  <c:v>10</c:v>
                </c:pt>
                <c:pt idx="4">
                  <c:v>15</c:v>
                </c:pt>
              </c:numCache>
            </c:numRef>
          </c:xVal>
          <c:yVal>
            <c:numRef>
              <c:f>'Thruster Types'!$D$31:$D$35</c:f>
              <c:numCache>
                <c:formatCode>0.00</c:formatCode>
                <c:ptCount val="5"/>
                <c:pt idx="0">
                  <c:v>371.75169483234544</c:v>
                </c:pt>
                <c:pt idx="1">
                  <c:v>26.88018651275404</c:v>
                </c:pt>
                <c:pt idx="2">
                  <c:v>9.3919901664180969</c:v>
                </c:pt>
                <c:pt idx="3">
                  <c:v>12.399369180038336</c:v>
                </c:pt>
                <c:pt idx="4">
                  <c:v>52.291986799600942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6B8-4486-93C2-DC79925153A3}"/>
            </c:ext>
          </c:extLst>
        </c:ser>
        <c:ser>
          <c:idx val="5"/>
          <c:order val="5"/>
          <c:tx>
            <c:strRef>
              <c:f>'Thruster Types'!$E$30</c:f>
              <c:strCache>
                <c:ptCount val="1"/>
                <c:pt idx="0">
                  <c:v>@ minimum LTCOE Configuration (USD/MWh) - Class PT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triangle"/>
            <c:size val="7"/>
            <c:spPr>
              <a:solidFill>
                <a:srgbClr val="0070C0"/>
              </a:solidFill>
              <a:ln w="9525">
                <a:noFill/>
              </a:ln>
              <a:effectLst/>
            </c:spPr>
          </c:marker>
          <c:xVal>
            <c:numRef>
              <c:f>'Thruster Types'!$A$31:$A$35</c:f>
              <c:numCache>
                <c:formatCode>General</c:formatCode>
                <c:ptCount val="5"/>
                <c:pt idx="0">
                  <c:v>3.3</c:v>
                </c:pt>
                <c:pt idx="1">
                  <c:v>5</c:v>
                </c:pt>
                <c:pt idx="2">
                  <c:v>8</c:v>
                </c:pt>
                <c:pt idx="3">
                  <c:v>10</c:v>
                </c:pt>
                <c:pt idx="4">
                  <c:v>15</c:v>
                </c:pt>
              </c:numCache>
            </c:numRef>
          </c:xVal>
          <c:yVal>
            <c:numRef>
              <c:f>'Thruster Types'!$E$31:$E$35</c:f>
              <c:numCache>
                <c:formatCode>0.00</c:formatCode>
                <c:ptCount val="5"/>
                <c:pt idx="0">
                  <c:v>40.642428387901084</c:v>
                </c:pt>
                <c:pt idx="1">
                  <c:v>22.47366713208844</c:v>
                </c:pt>
                <c:pt idx="2">
                  <c:v>9.1765910338581662</c:v>
                </c:pt>
                <c:pt idx="3">
                  <c:v>11.525504450892701</c:v>
                </c:pt>
                <c:pt idx="4">
                  <c:v>32.505487466508477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6B8-4486-93C2-DC79925153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7228448"/>
        <c:axId val="1945910224"/>
      </c:scatterChart>
      <c:valAx>
        <c:axId val="647228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Turbine Size</a:t>
                </a:r>
                <a:r>
                  <a:rPr lang="en-US" baseline="0"/>
                  <a:t> (MW)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5910224"/>
        <c:crosses val="autoZero"/>
        <c:crossBetween val="midCat"/>
      </c:valAx>
      <c:valAx>
        <c:axId val="194591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LTCOE (USD/MWh)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72284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8083456573004514E-2"/>
          <c:y val="0.86307661616813547"/>
          <c:w val="0.74584677887553796"/>
          <c:h val="0.1111684868312031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Thruster</a:t>
            </a:r>
            <a:r>
              <a:rPr lang="en-US" sz="2000" baseline="0"/>
              <a:t> Consumption Percent</a:t>
            </a:r>
            <a:endParaRPr lang="en-US" sz="2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1537897864289804E-2"/>
          <c:y val="9.8241939206183432E-2"/>
          <c:w val="0.8852143037957817"/>
          <c:h val="0.67684538687507578"/>
        </c:manualLayout>
      </c:layout>
      <c:scatterChart>
        <c:scatterStyle val="lineMarker"/>
        <c:varyColors val="0"/>
        <c:ser>
          <c:idx val="0"/>
          <c:order val="0"/>
          <c:tx>
            <c:strRef>
              <c:f>'Thruster Types'!$B$14</c:f>
              <c:strCache>
                <c:ptCount val="1"/>
                <c:pt idx="0">
                  <c:v>@ minimum CAPEX Configuration - Class 08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xVal>
            <c:numRef>
              <c:f>'Thruster Types'!$A$15:$A$19</c:f>
              <c:numCache>
                <c:formatCode>General</c:formatCode>
                <c:ptCount val="5"/>
                <c:pt idx="0">
                  <c:v>3.3</c:v>
                </c:pt>
                <c:pt idx="1">
                  <c:v>5</c:v>
                </c:pt>
                <c:pt idx="2">
                  <c:v>8</c:v>
                </c:pt>
                <c:pt idx="3">
                  <c:v>10</c:v>
                </c:pt>
                <c:pt idx="4">
                  <c:v>15</c:v>
                </c:pt>
              </c:numCache>
            </c:numRef>
          </c:xVal>
          <c:yVal>
            <c:numRef>
              <c:f>'Thruster Types'!$B$15:$B$19</c:f>
              <c:numCache>
                <c:formatCode>0.0%</c:formatCode>
                <c:ptCount val="5"/>
                <c:pt idx="0">
                  <c:v>0.91295259630432413</c:v>
                </c:pt>
                <c:pt idx="1">
                  <c:v>0.6751471384816452</c:v>
                </c:pt>
                <c:pt idx="2">
                  <c:v>0.45324688804511792</c:v>
                </c:pt>
                <c:pt idx="3">
                  <c:v>0.52224765041395105</c:v>
                </c:pt>
                <c:pt idx="4">
                  <c:v>0.80577993746642729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93-4731-ABD8-8B79747B9ED0}"/>
            </c:ext>
          </c:extLst>
        </c:ser>
        <c:ser>
          <c:idx val="1"/>
          <c:order val="1"/>
          <c:tx>
            <c:strRef>
              <c:f>'Thruster Types'!$C$14</c:f>
              <c:strCache>
                <c:ptCount val="1"/>
                <c:pt idx="0">
                  <c:v>@ minimum LTCOE Configuration - Class 08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triangle"/>
            <c:size val="8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xVal>
            <c:numRef>
              <c:f>'Thruster Types'!$A$15:$A$19</c:f>
              <c:numCache>
                <c:formatCode>General</c:formatCode>
                <c:ptCount val="5"/>
                <c:pt idx="0">
                  <c:v>3.3</c:v>
                </c:pt>
                <c:pt idx="1">
                  <c:v>5</c:v>
                </c:pt>
                <c:pt idx="2">
                  <c:v>8</c:v>
                </c:pt>
                <c:pt idx="3">
                  <c:v>10</c:v>
                </c:pt>
                <c:pt idx="4">
                  <c:v>15</c:v>
                </c:pt>
              </c:numCache>
            </c:numRef>
          </c:xVal>
          <c:yVal>
            <c:numRef>
              <c:f>'Thruster Types'!$C$15:$C$19</c:f>
              <c:numCache>
                <c:formatCode>0.0%</c:formatCode>
                <c:ptCount val="5"/>
                <c:pt idx="0">
                  <c:v>0.71254836784727793</c:v>
                </c:pt>
                <c:pt idx="1">
                  <c:v>0.57012425027338964</c:v>
                </c:pt>
                <c:pt idx="2">
                  <c:v>0.3700745344049704</c:v>
                </c:pt>
                <c:pt idx="3">
                  <c:v>0.44582116498751928</c:v>
                </c:pt>
                <c:pt idx="4">
                  <c:v>0.6467654643126578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993-4731-ABD8-8B79747B9ED0}"/>
            </c:ext>
          </c:extLst>
        </c:ser>
        <c:ser>
          <c:idx val="2"/>
          <c:order val="2"/>
          <c:tx>
            <c:strRef>
              <c:f>'Thruster Types'!$B$22</c:f>
              <c:strCache>
                <c:ptCount val="1"/>
                <c:pt idx="0">
                  <c:v>@ minimum CAPEX Configuration - Class 14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'Thruster Types'!$A$23:$A$27</c:f>
              <c:numCache>
                <c:formatCode>General</c:formatCode>
                <c:ptCount val="5"/>
                <c:pt idx="0">
                  <c:v>3.3</c:v>
                </c:pt>
                <c:pt idx="1">
                  <c:v>5</c:v>
                </c:pt>
                <c:pt idx="2">
                  <c:v>8</c:v>
                </c:pt>
                <c:pt idx="3">
                  <c:v>10</c:v>
                </c:pt>
                <c:pt idx="4">
                  <c:v>15</c:v>
                </c:pt>
              </c:numCache>
            </c:numRef>
          </c:xVal>
          <c:yVal>
            <c:numRef>
              <c:f>'Thruster Types'!$B$23:$B$27</c:f>
              <c:numCache>
                <c:formatCode>0.0%</c:formatCode>
                <c:ptCount val="5"/>
                <c:pt idx="0">
                  <c:v>1.236464143609558</c:v>
                </c:pt>
                <c:pt idx="1">
                  <c:v>0.89627691150946587</c:v>
                </c:pt>
                <c:pt idx="2">
                  <c:v>0.63226969807367306</c:v>
                </c:pt>
                <c:pt idx="3">
                  <c:v>0.66495429785523219</c:v>
                </c:pt>
                <c:pt idx="4">
                  <c:v>0.95612206162114033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993-4731-ABD8-8B79747B9ED0}"/>
            </c:ext>
          </c:extLst>
        </c:ser>
        <c:ser>
          <c:idx val="3"/>
          <c:order val="3"/>
          <c:tx>
            <c:strRef>
              <c:f>'Thruster Types'!$C$22</c:f>
              <c:strCache>
                <c:ptCount val="1"/>
                <c:pt idx="0">
                  <c:v>@ minimum LTCOE Configuration - Class 14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triangle"/>
            <c:size val="8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'Thruster Types'!$A$23:$A$27</c:f>
              <c:numCache>
                <c:formatCode>General</c:formatCode>
                <c:ptCount val="5"/>
                <c:pt idx="0">
                  <c:v>3.3</c:v>
                </c:pt>
                <c:pt idx="1">
                  <c:v>5</c:v>
                </c:pt>
                <c:pt idx="2">
                  <c:v>8</c:v>
                </c:pt>
                <c:pt idx="3">
                  <c:v>10</c:v>
                </c:pt>
                <c:pt idx="4">
                  <c:v>15</c:v>
                </c:pt>
              </c:numCache>
            </c:numRef>
          </c:xVal>
          <c:yVal>
            <c:numRef>
              <c:f>'Thruster Types'!$C$23:$C$27</c:f>
              <c:numCache>
                <c:formatCode>0.0%</c:formatCode>
                <c:ptCount val="5"/>
                <c:pt idx="0">
                  <c:v>0.68238999464611572</c:v>
                </c:pt>
                <c:pt idx="1">
                  <c:v>0.67826017767936042</c:v>
                </c:pt>
                <c:pt idx="2">
                  <c:v>0.51624604670135965</c:v>
                </c:pt>
                <c:pt idx="3">
                  <c:v>0.56764391280324689</c:v>
                </c:pt>
                <c:pt idx="4">
                  <c:v>0.65447394507524259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993-4731-ABD8-8B79747B9ED0}"/>
            </c:ext>
          </c:extLst>
        </c:ser>
        <c:ser>
          <c:idx val="4"/>
          <c:order val="4"/>
          <c:tx>
            <c:strRef>
              <c:f>'Thruster Types'!$B$30</c:f>
              <c:strCache>
                <c:ptCount val="1"/>
                <c:pt idx="0">
                  <c:v>@ minimum CAPEX Configuration - Class PT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0070C0"/>
              </a:solidFill>
              <a:ln w="9525">
                <a:noFill/>
              </a:ln>
              <a:effectLst/>
            </c:spPr>
          </c:marker>
          <c:xVal>
            <c:numRef>
              <c:f>'Thruster Types'!$A$31:$A$35</c:f>
              <c:numCache>
                <c:formatCode>General</c:formatCode>
                <c:ptCount val="5"/>
                <c:pt idx="0">
                  <c:v>3.3</c:v>
                </c:pt>
                <c:pt idx="1">
                  <c:v>5</c:v>
                </c:pt>
                <c:pt idx="2">
                  <c:v>8</c:v>
                </c:pt>
                <c:pt idx="3">
                  <c:v>10</c:v>
                </c:pt>
                <c:pt idx="4">
                  <c:v>15</c:v>
                </c:pt>
              </c:numCache>
            </c:numRef>
          </c:xVal>
          <c:yVal>
            <c:numRef>
              <c:f>'Thruster Types'!$B$31:$B$35</c:f>
              <c:numCache>
                <c:formatCode>0.0%</c:formatCode>
                <c:ptCount val="5"/>
                <c:pt idx="0">
                  <c:v>0.9767344963945237</c:v>
                </c:pt>
                <c:pt idx="1">
                  <c:v>0.72204519626434438</c:v>
                </c:pt>
                <c:pt idx="2">
                  <c:v>0.49187640879383826</c:v>
                </c:pt>
                <c:pt idx="3">
                  <c:v>0.55619614011946494</c:v>
                </c:pt>
                <c:pt idx="4">
                  <c:v>0.84200401869873509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993-4731-ABD8-8B79747B9ED0}"/>
            </c:ext>
          </c:extLst>
        </c:ser>
        <c:ser>
          <c:idx val="5"/>
          <c:order val="5"/>
          <c:tx>
            <c:strRef>
              <c:f>'Thruster Types'!$C$30</c:f>
              <c:strCache>
                <c:ptCount val="1"/>
                <c:pt idx="0">
                  <c:v>@ minimum LTCOE Configuration - Class PT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triangle"/>
            <c:size val="7"/>
            <c:spPr>
              <a:solidFill>
                <a:srgbClr val="0070C0"/>
              </a:solidFill>
              <a:ln w="9525">
                <a:noFill/>
              </a:ln>
              <a:effectLst/>
            </c:spPr>
          </c:marker>
          <c:xVal>
            <c:numRef>
              <c:f>'Thruster Types'!$A$31:$A$35</c:f>
              <c:numCache>
                <c:formatCode>General</c:formatCode>
                <c:ptCount val="5"/>
                <c:pt idx="0">
                  <c:v>3.3</c:v>
                </c:pt>
                <c:pt idx="1">
                  <c:v>5</c:v>
                </c:pt>
                <c:pt idx="2">
                  <c:v>8</c:v>
                </c:pt>
                <c:pt idx="3">
                  <c:v>10</c:v>
                </c:pt>
                <c:pt idx="4">
                  <c:v>15</c:v>
                </c:pt>
              </c:numCache>
            </c:numRef>
          </c:xVal>
          <c:yVal>
            <c:numRef>
              <c:f>'Thruster Types'!$C$31:$C$35</c:f>
              <c:numCache>
                <c:formatCode>0.0%</c:formatCode>
                <c:ptCount val="5"/>
                <c:pt idx="0">
                  <c:v>0.62243931846266798</c:v>
                </c:pt>
                <c:pt idx="1">
                  <c:v>0.60972705462322441</c:v>
                </c:pt>
                <c:pt idx="2">
                  <c:v>0.40161540601917739</c:v>
                </c:pt>
                <c:pt idx="3">
                  <c:v>0.47480158302881148</c:v>
                </c:pt>
                <c:pt idx="4">
                  <c:v>0.67584100172449513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993-4731-ABD8-8B79747B9E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7228448"/>
        <c:axId val="1945910224"/>
      </c:scatterChart>
      <c:valAx>
        <c:axId val="647228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Turbine Size</a:t>
                </a:r>
                <a:r>
                  <a:rPr lang="en-US" baseline="0"/>
                  <a:t> (MW)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5910224"/>
        <c:crosses val="autoZero"/>
        <c:crossBetween val="midCat"/>
      </c:valAx>
      <c:valAx>
        <c:axId val="194591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Thruster</a:t>
                </a:r>
                <a:r>
                  <a:rPr lang="en-US" baseline="0"/>
                  <a:t> Consumption Percent</a:t>
                </a:r>
                <a:r>
                  <a:rPr lang="en-US"/>
                  <a:t>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72284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8083456573004514E-2"/>
          <c:y val="0.86307661616813547"/>
          <c:w val="0.69129035100136904"/>
          <c:h val="7.978217672506569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LCOE (USD/MWh)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'Thruster Types'!$G$14</c:f>
              <c:strCache>
                <c:ptCount val="1"/>
                <c:pt idx="0">
                  <c:v>LCOE, Low @ Best LCOE Configuration (USD/MWh)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'Thruster Types'!$A$15:$A$19</c:f>
              <c:numCache>
                <c:formatCode>General</c:formatCode>
                <c:ptCount val="5"/>
                <c:pt idx="0">
                  <c:v>3.3</c:v>
                </c:pt>
                <c:pt idx="1">
                  <c:v>5</c:v>
                </c:pt>
                <c:pt idx="2">
                  <c:v>8</c:v>
                </c:pt>
                <c:pt idx="3">
                  <c:v>10</c:v>
                </c:pt>
                <c:pt idx="4">
                  <c:v>15</c:v>
                </c:pt>
              </c:numCache>
            </c:numRef>
          </c:xVal>
          <c:yVal>
            <c:numRef>
              <c:f>'Thruster Types'!$G$15:$G$19</c:f>
              <c:numCache>
                <c:formatCode>0</c:formatCode>
                <c:ptCount val="5"/>
                <c:pt idx="0">
                  <c:v>166.64609151555209</c:v>
                </c:pt>
                <c:pt idx="1">
                  <c:v>107.59240945136644</c:v>
                </c:pt>
                <c:pt idx="2">
                  <c:v>68.308496239520309</c:v>
                </c:pt>
                <c:pt idx="3">
                  <c:v>79.463885765780702</c:v>
                </c:pt>
                <c:pt idx="4">
                  <c:v>135.41051277879933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FD-4FFA-90F8-458A11AE69CA}"/>
            </c:ext>
          </c:extLst>
        </c:ser>
        <c:ser>
          <c:idx val="1"/>
          <c:order val="1"/>
          <c:tx>
            <c:strRef>
              <c:f>'Thruster Types'!$F$14</c:f>
              <c:strCache>
                <c:ptCount val="1"/>
                <c:pt idx="0">
                  <c:v>LCOE, High @ Best LCOE Configuration (USD/MWh)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'Thruster Types'!$A$15:$A$19</c:f>
              <c:numCache>
                <c:formatCode>General</c:formatCode>
                <c:ptCount val="5"/>
                <c:pt idx="0">
                  <c:v>3.3</c:v>
                </c:pt>
                <c:pt idx="1">
                  <c:v>5</c:v>
                </c:pt>
                <c:pt idx="2">
                  <c:v>8</c:v>
                </c:pt>
                <c:pt idx="3">
                  <c:v>10</c:v>
                </c:pt>
                <c:pt idx="4">
                  <c:v>15</c:v>
                </c:pt>
              </c:numCache>
            </c:numRef>
          </c:xVal>
          <c:yVal>
            <c:numRef>
              <c:f>'Thruster Types'!$F$15:$F$19</c:f>
              <c:numCache>
                <c:formatCode>0</c:formatCode>
                <c:ptCount val="5"/>
                <c:pt idx="0">
                  <c:v>177.99000000993229</c:v>
                </c:pt>
                <c:pt idx="1">
                  <c:v>115.18871028523255</c:v>
                </c:pt>
                <c:pt idx="2">
                  <c:v>73.662664689965922</c:v>
                </c:pt>
                <c:pt idx="3">
                  <c:v>85.524903178577617</c:v>
                </c:pt>
                <c:pt idx="4">
                  <c:v>144.49915591276746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0FD-4FFA-90F8-458A11AE69CA}"/>
            </c:ext>
          </c:extLst>
        </c:ser>
        <c:ser>
          <c:idx val="2"/>
          <c:order val="2"/>
          <c:tx>
            <c:strRef>
              <c:f>'Thruster Types'!$H$14</c:f>
              <c:strCache>
                <c:ptCount val="1"/>
                <c:pt idx="0">
                  <c:v>NREL ATB LCOE, Low, no GCC (USD/MWh)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'Thruster Types'!$A$15:$A$19</c:f>
              <c:numCache>
                <c:formatCode>General</c:formatCode>
                <c:ptCount val="5"/>
                <c:pt idx="0">
                  <c:v>3.3</c:v>
                </c:pt>
                <c:pt idx="1">
                  <c:v>5</c:v>
                </c:pt>
                <c:pt idx="2">
                  <c:v>8</c:v>
                </c:pt>
                <c:pt idx="3">
                  <c:v>10</c:v>
                </c:pt>
                <c:pt idx="4">
                  <c:v>15</c:v>
                </c:pt>
              </c:numCache>
            </c:numRef>
          </c:xVal>
          <c:yVal>
            <c:numRef>
              <c:f>'Thruster Types'!$H$15:$H$19</c:f>
              <c:numCache>
                <c:formatCode>0</c:formatCode>
                <c:ptCount val="5"/>
                <c:pt idx="0">
                  <c:v>61.505525353930238</c:v>
                </c:pt>
                <c:pt idx="1">
                  <c:v>61.505525353930238</c:v>
                </c:pt>
                <c:pt idx="2">
                  <c:v>61.505525353930238</c:v>
                </c:pt>
                <c:pt idx="3">
                  <c:v>61.505525353930238</c:v>
                </c:pt>
                <c:pt idx="4">
                  <c:v>61.505525353930238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0FD-4FFA-90F8-458A11AE69CA}"/>
            </c:ext>
          </c:extLst>
        </c:ser>
        <c:ser>
          <c:idx val="3"/>
          <c:order val="3"/>
          <c:tx>
            <c:strRef>
              <c:f>'Thruster Types'!$I$14</c:f>
              <c:strCache>
                <c:ptCount val="1"/>
                <c:pt idx="0">
                  <c:v>NREL ATB LCOE, High, no GCC (USD/MWh)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'Thruster Types'!$A$15:$A$19</c:f>
              <c:numCache>
                <c:formatCode>General</c:formatCode>
                <c:ptCount val="5"/>
                <c:pt idx="0">
                  <c:v>3.3</c:v>
                </c:pt>
                <c:pt idx="1">
                  <c:v>5</c:v>
                </c:pt>
                <c:pt idx="2">
                  <c:v>8</c:v>
                </c:pt>
                <c:pt idx="3">
                  <c:v>10</c:v>
                </c:pt>
                <c:pt idx="4">
                  <c:v>15</c:v>
                </c:pt>
              </c:numCache>
            </c:numRef>
          </c:xVal>
          <c:yVal>
            <c:numRef>
              <c:f>'Thruster Types'!$I$15:$I$19</c:f>
              <c:numCache>
                <c:formatCode>0</c:formatCode>
                <c:ptCount val="5"/>
                <c:pt idx="0">
                  <c:v>67.694477783199929</c:v>
                </c:pt>
                <c:pt idx="1">
                  <c:v>67.694477783199929</c:v>
                </c:pt>
                <c:pt idx="2">
                  <c:v>67.694477783199929</c:v>
                </c:pt>
                <c:pt idx="3">
                  <c:v>67.694477783199929</c:v>
                </c:pt>
                <c:pt idx="4">
                  <c:v>67.694477783199929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0FD-4FFA-90F8-458A11AE69CA}"/>
            </c:ext>
          </c:extLst>
        </c:ser>
        <c:ser>
          <c:idx val="4"/>
          <c:order val="4"/>
          <c:tx>
            <c:strRef>
              <c:f>'Thruster Types'!$G$22</c:f>
              <c:strCache>
                <c:ptCount val="1"/>
                <c:pt idx="0">
                  <c:v>LCOE, Low @ Best LCOE Configuration (USD/MWh)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'Thruster Types'!$A$23:$A$27</c:f>
              <c:numCache>
                <c:formatCode>General</c:formatCode>
                <c:ptCount val="5"/>
                <c:pt idx="0">
                  <c:v>3.3</c:v>
                </c:pt>
                <c:pt idx="1">
                  <c:v>5</c:v>
                </c:pt>
                <c:pt idx="2">
                  <c:v>8</c:v>
                </c:pt>
                <c:pt idx="3">
                  <c:v>10</c:v>
                </c:pt>
                <c:pt idx="4">
                  <c:v>15</c:v>
                </c:pt>
              </c:numCache>
            </c:numRef>
          </c:xVal>
          <c:yVal>
            <c:numRef>
              <c:f>'Thruster Types'!$G$23:$G$27</c:f>
              <c:numCache>
                <c:formatCode>0</c:formatCode>
                <c:ptCount val="5"/>
                <c:pt idx="0">
                  <c:v>357.42907420425854</c:v>
                </c:pt>
                <c:pt idx="1">
                  <c:v>235.3561691121123</c:v>
                </c:pt>
                <c:pt idx="2">
                  <c:v>162.00269412102199</c:v>
                </c:pt>
                <c:pt idx="3">
                  <c:v>154.7363519815087</c:v>
                </c:pt>
                <c:pt idx="4">
                  <c:v>242.78993843939253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0FD-4FFA-90F8-458A11AE69CA}"/>
            </c:ext>
          </c:extLst>
        </c:ser>
        <c:ser>
          <c:idx val="5"/>
          <c:order val="5"/>
          <c:tx>
            <c:strRef>
              <c:f>'Thruster Types'!$F$22</c:f>
              <c:strCache>
                <c:ptCount val="1"/>
                <c:pt idx="0">
                  <c:v>LCOE, High @ Best LCOE Configuration (USD/MWh)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'Thruster Types'!$A$23:$A$27</c:f>
              <c:numCache>
                <c:formatCode>General</c:formatCode>
                <c:ptCount val="5"/>
                <c:pt idx="0">
                  <c:v>3.3</c:v>
                </c:pt>
                <c:pt idx="1">
                  <c:v>5</c:v>
                </c:pt>
                <c:pt idx="2">
                  <c:v>8</c:v>
                </c:pt>
                <c:pt idx="3">
                  <c:v>10</c:v>
                </c:pt>
                <c:pt idx="4">
                  <c:v>15</c:v>
                </c:pt>
              </c:numCache>
            </c:numRef>
          </c:xVal>
          <c:yVal>
            <c:numRef>
              <c:f>'Thruster Types'!$F$23:$F$27</c:f>
              <c:numCache>
                <c:formatCode>0</c:formatCode>
                <c:ptCount val="5"/>
                <c:pt idx="0">
                  <c:v>379.13529780534219</c:v>
                </c:pt>
                <c:pt idx="1">
                  <c:v>250.5086229571626</c:v>
                </c:pt>
                <c:pt idx="2">
                  <c:v>173.75814271512013</c:v>
                </c:pt>
                <c:pt idx="3">
                  <c:v>165.70015350405427</c:v>
                </c:pt>
                <c:pt idx="4">
                  <c:v>258.42098541863299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0FD-4FFA-90F8-458A11AE69CA}"/>
            </c:ext>
          </c:extLst>
        </c:ser>
        <c:ser>
          <c:idx val="6"/>
          <c:order val="6"/>
          <c:tx>
            <c:strRef>
              <c:f>'Thruster Types'!$H$22</c:f>
              <c:strCache>
                <c:ptCount val="1"/>
                <c:pt idx="0">
                  <c:v>NREL ATB LCOE, Low, no GCC (USD/MWh)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'Thruster Types'!$A$23:$A$27</c:f>
              <c:numCache>
                <c:formatCode>General</c:formatCode>
                <c:ptCount val="5"/>
                <c:pt idx="0">
                  <c:v>3.3</c:v>
                </c:pt>
                <c:pt idx="1">
                  <c:v>5</c:v>
                </c:pt>
                <c:pt idx="2">
                  <c:v>8</c:v>
                </c:pt>
                <c:pt idx="3">
                  <c:v>10</c:v>
                </c:pt>
                <c:pt idx="4">
                  <c:v>15</c:v>
                </c:pt>
              </c:numCache>
            </c:numRef>
          </c:xVal>
          <c:yVal>
            <c:numRef>
              <c:f>'Thruster Types'!$H$23:$H$27</c:f>
              <c:numCache>
                <c:formatCode>0</c:formatCode>
                <c:ptCount val="5"/>
                <c:pt idx="0">
                  <c:v>123.1424319036765</c:v>
                </c:pt>
                <c:pt idx="1">
                  <c:v>123.1424319036765</c:v>
                </c:pt>
                <c:pt idx="2">
                  <c:v>123.1424319036765</c:v>
                </c:pt>
                <c:pt idx="3">
                  <c:v>123.1424319036765</c:v>
                </c:pt>
                <c:pt idx="4">
                  <c:v>123.1424319036765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0FD-4FFA-90F8-458A11AE69CA}"/>
            </c:ext>
          </c:extLst>
        </c:ser>
        <c:ser>
          <c:idx val="7"/>
          <c:order val="7"/>
          <c:tx>
            <c:strRef>
              <c:f>'Thruster Types'!$I$22</c:f>
              <c:strCache>
                <c:ptCount val="1"/>
                <c:pt idx="0">
                  <c:v>NREL ATB LCOE, High, no GCC (USD/MWh)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'Thruster Types'!$A$23:$A$27</c:f>
              <c:numCache>
                <c:formatCode>General</c:formatCode>
                <c:ptCount val="5"/>
                <c:pt idx="0">
                  <c:v>3.3</c:v>
                </c:pt>
                <c:pt idx="1">
                  <c:v>5</c:v>
                </c:pt>
                <c:pt idx="2">
                  <c:v>8</c:v>
                </c:pt>
                <c:pt idx="3">
                  <c:v>10</c:v>
                </c:pt>
                <c:pt idx="4">
                  <c:v>15</c:v>
                </c:pt>
              </c:numCache>
            </c:numRef>
          </c:xVal>
          <c:yVal>
            <c:numRef>
              <c:f>'Thruster Types'!$I$23:$I$27</c:f>
              <c:numCache>
                <c:formatCode>0</c:formatCode>
                <c:ptCount val="5"/>
                <c:pt idx="0">
                  <c:v>135.53666076226932</c:v>
                </c:pt>
                <c:pt idx="1">
                  <c:v>135.53666076226932</c:v>
                </c:pt>
                <c:pt idx="2">
                  <c:v>135.53666076226932</c:v>
                </c:pt>
                <c:pt idx="3">
                  <c:v>135.53666076226932</c:v>
                </c:pt>
                <c:pt idx="4">
                  <c:v>135.53666076226932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E0FD-4FFA-90F8-458A11AE69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4988015"/>
        <c:axId val="724997167"/>
      </c:scatterChart>
      <c:valAx>
        <c:axId val="7249880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Turbine</a:t>
                </a:r>
                <a:r>
                  <a:rPr lang="en-US" baseline="0"/>
                  <a:t> Size (MW)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4997167"/>
        <c:crosses val="autoZero"/>
        <c:crossBetween val="midCat"/>
      </c:valAx>
      <c:valAx>
        <c:axId val="724997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LCOE (USD/MWh)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49880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LCOE Penalty (USD/MWh)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'Thruster Types'!$J$14</c:f>
              <c:strCache>
                <c:ptCount val="1"/>
                <c:pt idx="0">
                  <c:v>LCOE Penalty, Low (USD/MWh)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'Thruster Types'!$A$15:$A$19</c:f>
              <c:numCache>
                <c:formatCode>General</c:formatCode>
                <c:ptCount val="5"/>
                <c:pt idx="0">
                  <c:v>3.3</c:v>
                </c:pt>
                <c:pt idx="1">
                  <c:v>5</c:v>
                </c:pt>
                <c:pt idx="2">
                  <c:v>8</c:v>
                </c:pt>
                <c:pt idx="3">
                  <c:v>10</c:v>
                </c:pt>
                <c:pt idx="4">
                  <c:v>15</c:v>
                </c:pt>
              </c:numCache>
            </c:numRef>
          </c:xVal>
          <c:yVal>
            <c:numRef>
              <c:f>'Thruster Types'!$J$15:$J$19</c:f>
              <c:numCache>
                <c:formatCode>0</c:formatCode>
                <c:ptCount val="5"/>
                <c:pt idx="0">
                  <c:v>98.951613732352158</c:v>
                </c:pt>
                <c:pt idx="1">
                  <c:v>39.897931668166507</c:v>
                </c:pt>
                <c:pt idx="2">
                  <c:v>0.61401845632038032</c:v>
                </c:pt>
                <c:pt idx="3">
                  <c:v>11.769407982580773</c:v>
                </c:pt>
                <c:pt idx="4">
                  <c:v>67.716034995599401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4C61-4511-97EC-8CC91A83AEAC}"/>
            </c:ext>
          </c:extLst>
        </c:ser>
        <c:ser>
          <c:idx val="1"/>
          <c:order val="1"/>
          <c:tx>
            <c:strRef>
              <c:f>'Thruster Types'!$K$14</c:f>
              <c:strCache>
                <c:ptCount val="1"/>
                <c:pt idx="0">
                  <c:v>LCOE Penalty, High (USD/MWh)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'Thruster Types'!$A$15:$A$19</c:f>
              <c:numCache>
                <c:formatCode>General</c:formatCode>
                <c:ptCount val="5"/>
                <c:pt idx="0">
                  <c:v>3.3</c:v>
                </c:pt>
                <c:pt idx="1">
                  <c:v>5</c:v>
                </c:pt>
                <c:pt idx="2">
                  <c:v>8</c:v>
                </c:pt>
                <c:pt idx="3">
                  <c:v>10</c:v>
                </c:pt>
                <c:pt idx="4">
                  <c:v>15</c:v>
                </c:pt>
              </c:numCache>
            </c:numRef>
          </c:xVal>
          <c:yVal>
            <c:numRef>
              <c:f>'Thruster Types'!$K$15:$K$19</c:f>
              <c:numCache>
                <c:formatCode>0</c:formatCode>
                <c:ptCount val="5"/>
                <c:pt idx="0">
                  <c:v>116.48447465600205</c:v>
                </c:pt>
                <c:pt idx="1">
                  <c:v>53.683184931302307</c:v>
                </c:pt>
                <c:pt idx="2">
                  <c:v>12.157139336035684</c:v>
                </c:pt>
                <c:pt idx="3">
                  <c:v>24.019377824647378</c:v>
                </c:pt>
                <c:pt idx="4">
                  <c:v>82.993630558837225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4C61-4511-97EC-8CC91A83AEAC}"/>
            </c:ext>
          </c:extLst>
        </c:ser>
        <c:ser>
          <c:idx val="2"/>
          <c:order val="2"/>
          <c:tx>
            <c:strRef>
              <c:f>'Thruster Types'!$J$22</c:f>
              <c:strCache>
                <c:ptCount val="1"/>
                <c:pt idx="0">
                  <c:v>LCOE Penalty, Low (USD/MWh)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'Thruster Types'!$A$23:$A$27</c:f>
              <c:numCache>
                <c:formatCode>General</c:formatCode>
                <c:ptCount val="5"/>
                <c:pt idx="0">
                  <c:v>3.3</c:v>
                </c:pt>
                <c:pt idx="1">
                  <c:v>5</c:v>
                </c:pt>
                <c:pt idx="2">
                  <c:v>8</c:v>
                </c:pt>
                <c:pt idx="3">
                  <c:v>10</c:v>
                </c:pt>
                <c:pt idx="4">
                  <c:v>15</c:v>
                </c:pt>
              </c:numCache>
            </c:numRef>
          </c:xVal>
          <c:yVal>
            <c:numRef>
              <c:f>'Thruster Types'!$J$23:$J$27</c:f>
              <c:numCache>
                <c:formatCode>0</c:formatCode>
                <c:ptCount val="5"/>
                <c:pt idx="0">
                  <c:v>221.89241344198922</c:v>
                </c:pt>
                <c:pt idx="1">
                  <c:v>99.819508349842977</c:v>
                </c:pt>
                <c:pt idx="2">
                  <c:v>26.466033358752668</c:v>
                </c:pt>
                <c:pt idx="3">
                  <c:v>19.199691219239384</c:v>
                </c:pt>
                <c:pt idx="4">
                  <c:v>107.25327767712321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4C61-4511-97EC-8CC91A83AEAC}"/>
            </c:ext>
          </c:extLst>
        </c:ser>
        <c:ser>
          <c:idx val="3"/>
          <c:order val="3"/>
          <c:tx>
            <c:strRef>
              <c:f>'Thruster Types'!$K$22</c:f>
              <c:strCache>
                <c:ptCount val="1"/>
                <c:pt idx="0">
                  <c:v>LCOE Penalty, High (USD/MWh)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'Thruster Types'!$A$23:$A$27</c:f>
              <c:numCache>
                <c:formatCode>General</c:formatCode>
                <c:ptCount val="5"/>
                <c:pt idx="0">
                  <c:v>3.3</c:v>
                </c:pt>
                <c:pt idx="1">
                  <c:v>5</c:v>
                </c:pt>
                <c:pt idx="2">
                  <c:v>8</c:v>
                </c:pt>
                <c:pt idx="3">
                  <c:v>10</c:v>
                </c:pt>
                <c:pt idx="4">
                  <c:v>15</c:v>
                </c:pt>
              </c:numCache>
            </c:numRef>
          </c:xVal>
          <c:yVal>
            <c:numRef>
              <c:f>'Thruster Types'!$K$23:$K$27</c:f>
              <c:numCache>
                <c:formatCode>0</c:formatCode>
                <c:ptCount val="5"/>
                <c:pt idx="0">
                  <c:v>255.99286590166571</c:v>
                </c:pt>
                <c:pt idx="1">
                  <c:v>127.36619105348611</c:v>
                </c:pt>
                <c:pt idx="2">
                  <c:v>50.615710811443634</c:v>
                </c:pt>
                <c:pt idx="3">
                  <c:v>42.557721600377775</c:v>
                </c:pt>
                <c:pt idx="4">
                  <c:v>135.27855351495651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4C61-4511-97EC-8CC91A83AE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5939920"/>
        <c:axId val="965951984"/>
      </c:scatterChart>
      <c:valAx>
        <c:axId val="965939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Turbine Size (MW)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5951984"/>
        <c:crosses val="autoZero"/>
        <c:crossBetween val="midCat"/>
      </c:valAx>
      <c:valAx>
        <c:axId val="965951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LCOE Penalty</a:t>
                </a:r>
                <a:r>
                  <a:rPr lang="en-US" baseline="0"/>
                  <a:t> (USD/MWh)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5939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209550</xdr:colOff>
      <xdr:row>13</xdr:row>
      <xdr:rowOff>398145</xdr:rowOff>
    </xdr:from>
    <xdr:to>
      <xdr:col>29</xdr:col>
      <xdr:colOff>121920</xdr:colOff>
      <xdr:row>29</xdr:row>
      <xdr:rowOff>390525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6CD88F-5F45-CAE4-998B-FB9224B5CA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268878</xdr:colOff>
      <xdr:row>29</xdr:row>
      <xdr:rowOff>148045</xdr:rowOff>
    </xdr:from>
    <xdr:to>
      <xdr:col>15</xdr:col>
      <xdr:colOff>531223</xdr:colOff>
      <xdr:row>51</xdr:row>
      <xdr:rowOff>138248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5D8E4CA-B40E-4743-915C-43927274F8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457199</xdr:colOff>
      <xdr:row>0</xdr:row>
      <xdr:rowOff>0</xdr:rowOff>
    </xdr:from>
    <xdr:to>
      <xdr:col>25</xdr:col>
      <xdr:colOff>371474</xdr:colOff>
      <xdr:row>14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099A2A3-A672-7DB7-A112-711EC82300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466725</xdr:colOff>
      <xdr:row>2</xdr:row>
      <xdr:rowOff>119062</xdr:rowOff>
    </xdr:from>
    <xdr:to>
      <xdr:col>15</xdr:col>
      <xdr:colOff>57150</xdr:colOff>
      <xdr:row>13</xdr:row>
      <xdr:rowOff>623887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B2F67B5-FF06-C62E-F880-60D3F4C8C7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v>8</v>
    <v>8</v>
    <v>0</v>
    <v>1</v>
  </rv>
  <rv s="1">
    <v>8</v>
    <v>1</v>
  </rv>
  <rv s="0">
    <v>8</v>
    <v>8</v>
    <v>29</v>
    <v>6</v>
  </rv>
</rvData>
</file>

<file path=xl/richData/rdrichvaluestructure.xml><?xml version="1.0" encoding="utf-8"?>
<rvStructures xmlns="http://schemas.microsoft.com/office/spreadsheetml/2017/richdata" count="2">
  <s t="_error">
    <k n="colOffset" t="i"/>
    <k n="errorType" t="i"/>
    <k n="rwOffset" t="i"/>
    <k n="subType" t="i"/>
  </s>
  <s t="_error">
    <k n="errorType" t="i"/>
    <k n="propagated" t="b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81B54B-FB60-49A1-B912-CFE01BE9C1BB}" name="Thrusters" displayName="Thrusters" ref="A1:G10" totalsRowShown="0" headerRowDxfId="122" dataDxfId="121">
  <autoFilter ref="A1:G10" xr:uid="{E681B54B-FB60-49A1-B912-CFE01BE9C1BB}"/>
  <tableColumns count="7">
    <tableColumn id="1" xr3:uid="{33562726-1B59-4DAF-B93C-C17FD42CB982}" name="Name" dataDxfId="120"/>
    <tableColumn id="2" xr3:uid="{88B1EF42-46C4-4899-9558-AE70C2B4977A}" name="Power_kW" dataDxfId="119"/>
    <tableColumn id="3" xr3:uid="{AFD013EB-941C-419D-B237-16D3D0254505}" name="PropellerD_m" dataDxfId="118"/>
    <tableColumn id="4" xr3:uid="{2F5A3962-5F26-4B15-BCB8-310A89539E7E}" name="MaxBP_kN" dataDxfId="117"/>
    <tableColumn id="5" xr3:uid="{43FE262E-CC04-4A9E-9E67-5BA6CD6932AC}" name="ComputedBP_kN" dataDxfId="116"/>
    <tableColumn id="6" xr3:uid="{9C12447D-C92E-4EB7-8E12-CEC0F96D0556}" name="Price_EUR" dataDxfId="115"/>
    <tableColumn id="7" xr3:uid="{269AE516-AD1D-4945-A472-A896CE8C8C15}" name="Price_USD" dataDxfId="114"/>
  </tableColumns>
  <tableStyleInfo name="TableStyleMedium9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9EBD16F-55D6-40E8-8452-14E2FEA247A0}" name="Table2" displayName="Table2" ref="A14:K19" totalsRowShown="0" headerRowDxfId="113">
  <autoFilter ref="A14:K19" xr:uid="{09EBD16F-55D6-40E8-8452-14E2FEA247A0}"/>
  <tableColumns count="11">
    <tableColumn id="1" xr3:uid="{B0534E7C-9DA5-47F5-B0B2-79F76D7011A6}" name="Turbine Size (MW)"/>
    <tableColumn id="2" xr3:uid="{E82C82C4-C970-49B2-ABC3-66F77E81557C}" name="@ minimum CAPEX Configuration - Class 08" dataDxfId="112" dataCellStyle="Percent"/>
    <tableColumn id="3" xr3:uid="{1A87476A-C42F-4656-B0B0-8677BE24EBC4}" name="@ minimum LTCOE Configuration - Class 08" dataDxfId="111" dataCellStyle="Percent"/>
    <tableColumn id="4" xr3:uid="{DAEBB7C4-0455-47FA-AE6F-E225AFC1E83B}" name="@ minimum CAPEX Configuration (USD/MWh) - Class 08" dataDxfId="110"/>
    <tableColumn id="5" xr3:uid="{6C3EF9DF-9EA1-4557-9969-C8756DED3220}" name="@ minimum LTCOE Configuration (USD/MWh) - Class 08" dataDxfId="109"/>
    <tableColumn id="6" xr3:uid="{2B02C9C4-5843-4D36-92FB-5D00808FC64C}" name="LCOE, High @ Best LCOE Configuration (USD/MWh)" dataDxfId="108">
      <calculatedColumnFormula>#REF!</calculatedColumnFormula>
    </tableColumn>
    <tableColumn id="7" xr3:uid="{5D87E0F3-6513-4066-801C-BEC38BDE4CE6}" name="LCOE, Low @ Best LCOE Configuration (USD/MWh)" dataDxfId="107">
      <calculatedColumnFormula>#REF!</calculatedColumnFormula>
    </tableColumn>
    <tableColumn id="8" xr3:uid="{6FA0A4AB-2B44-412D-A2AF-3C01F795C029}" name="NREL ATB LCOE, Low, no GCC (USD/MWh)" dataDxfId="106"/>
    <tableColumn id="9" xr3:uid="{229D24D3-17C4-432F-8AA2-01E4EA57C383}" name="NREL ATB LCOE, High, no GCC (USD/MWh)" dataDxfId="105"/>
    <tableColumn id="10" xr3:uid="{C8E3982C-AFB5-4C26-9DC1-FD772C13FF33}" name="LCOE Penalty, Low (USD/MWh)" dataDxfId="104">
      <calculatedColumnFormula>Table2[[#This Row],[LCOE, Low @ Best LCOE Configuration (USD/MWh)]]-Table2[[#This Row],[NREL ATB LCOE, High, no GCC (USD/MWh)]]</calculatedColumnFormula>
    </tableColumn>
    <tableColumn id="11" xr3:uid="{14B6E96F-3CC1-440E-812E-90AEE8DC0AAE}" name="LCOE Penalty, High (USD/MWh)" dataDxfId="103">
      <calculatedColumnFormula>Table2[[#This Row],[LCOE, High @ Best LCOE Configuration (USD/MWh)]]-Table2[[#This Row],[NREL ATB LCOE, Low, no GCC (USD/MWh)]]</calculatedColumnFormula>
    </tableColumn>
  </tableColumns>
  <tableStyleInfo name="TableStyleMedium9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67AA22F-50CD-4843-BA13-15BCE32B5E18}" name="Table3" displayName="Table3" ref="A22:K27" totalsRowShown="0" headerRowDxfId="102">
  <autoFilter ref="A22:K27" xr:uid="{867AA22F-50CD-4843-BA13-15BCE32B5E18}"/>
  <tableColumns count="11">
    <tableColumn id="1" xr3:uid="{1F997B98-80A0-4EF5-BC2F-44B278EDD926}" name="Turbine Size (MW)"/>
    <tableColumn id="2" xr3:uid="{BEFA4820-4DEB-4152-BB73-EB87D6F6B35D}" name="@ minimum CAPEX Configuration - Class 14" dataDxfId="101" dataCellStyle="Percent"/>
    <tableColumn id="3" xr3:uid="{1859370D-16BA-400C-86CB-E3D5EA2A5EDA}" name="@ minimum LTCOE Configuration - Class 14" dataDxfId="100" dataCellStyle="Percent"/>
    <tableColumn id="4" xr3:uid="{9EFB7AFD-258C-46E8-B2DF-A0B42809D91B}" name="@ minimum CAPEX Configuration (USD/MWh) - Class 14" dataDxfId="99"/>
    <tableColumn id="5" xr3:uid="{D66EB85E-DB5C-4412-AC00-8F33178BA2E5}" name="@ minimum LTCOE Configuration (USD/MWh) - Class 14" dataDxfId="98"/>
    <tableColumn id="6" xr3:uid="{DF94CD81-6911-41C6-B960-C92FB70A4728}" name="LCOE, High @ Best LCOE Configuration (USD/MWh)" dataDxfId="97"/>
    <tableColumn id="7" xr3:uid="{0B48F777-EDCF-430A-BCB8-DBDF639CB027}" name="LCOE, Low @ Best LCOE Configuration (USD/MWh)" dataDxfId="96"/>
    <tableColumn id="8" xr3:uid="{0D2C581A-80E8-4650-ADF5-2F261BDA8BD8}" name="NREL ATB LCOE, Low, no GCC (USD/MWh)" dataDxfId="95"/>
    <tableColumn id="9" xr3:uid="{5EBF6A61-2AD2-4C3E-92B8-21ACF1AC4A21}" name="NREL ATB LCOE, High, no GCC (USD/MWh)" dataDxfId="94"/>
    <tableColumn id="10" xr3:uid="{BCA5D397-1DA4-4849-8BFF-613E7FABB578}" name="LCOE Penalty, Low (USD/MWh)" dataDxfId="93">
      <calculatedColumnFormula>Table3[[#This Row],[LCOE, Low @ Best LCOE Configuration (USD/MWh)]]-Table3[[#This Row],[NREL ATB LCOE, High, no GCC (USD/MWh)]]</calculatedColumnFormula>
    </tableColumn>
    <tableColumn id="11" xr3:uid="{A2B9C71C-584F-4AEB-96B4-51E37CFEF116}" name="LCOE Penalty, High (USD/MWh)" dataDxfId="92">
      <calculatedColumnFormula>Table3[[#This Row],[LCOE, High @ Best LCOE Configuration (USD/MWh)]]-Table3[[#This Row],[NREL ATB LCOE, Low, no GCC (USD/MWh)]]</calculatedColumnFormula>
    </tableColumn>
  </tableColumns>
  <tableStyleInfo name="TableStyleMedium9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F8D5606-3347-4FC8-8EFA-D5C490F079B0}" name="Table4" displayName="Table4" ref="A30:E35" totalsRowShown="0" headerRowDxfId="91">
  <autoFilter ref="A30:E35" xr:uid="{0F8D5606-3347-4FC8-8EFA-D5C490F079B0}"/>
  <tableColumns count="5">
    <tableColumn id="1" xr3:uid="{22CB5939-D6D8-4B70-AD7C-5344A073EE21}" name="Turbine Size (MW)"/>
    <tableColumn id="2" xr3:uid="{769C106A-3759-45C3-81ED-54492A610CBB}" name="@ minimum CAPEX Configuration - Class PT" dataDxfId="90" dataCellStyle="Percent"/>
    <tableColumn id="3" xr3:uid="{5415AE21-5CE6-4160-8AA9-11AF7CBA20C0}" name="@ minimum LTCOE Configuration - Class PT" dataDxfId="89" dataCellStyle="Percent"/>
    <tableColumn id="4" xr3:uid="{F955B1F4-28AB-4065-86D9-A37D95BF1A5E}" name="@ minimum CAPEX Configuration (USD/MWh) - Class PT" dataDxfId="88"/>
    <tableColumn id="5" xr3:uid="{22EC02B8-54B9-463B-B7DA-1E33BE422C4B}" name="@ minimum LTCOE Configuration (USD/MWh) - Class PT" dataDxfId="87"/>
  </tableColumns>
  <tableStyleInfo name="TableStyleMedium9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5F8B0-9570-4BD6-BEED-0FA6FA329140}">
  <dimension ref="A1:K35"/>
  <sheetViews>
    <sheetView tabSelected="1" zoomScaleNormal="100" workbookViewId="0">
      <selection activeCell="A32" sqref="A32:XFD32"/>
    </sheetView>
  </sheetViews>
  <sheetFormatPr defaultRowHeight="15" x14ac:dyDescent="0.25"/>
  <cols>
    <col min="1" max="7" width="18.7109375" customWidth="1"/>
    <col min="8" max="8" width="18.85546875" customWidth="1"/>
    <col min="9" max="9" width="16.5703125" customWidth="1"/>
    <col min="10" max="10" width="17.7109375" customWidth="1"/>
    <col min="11" max="11" width="20.42578125" customWidth="1"/>
  </cols>
  <sheetData>
    <row r="1" spans="1:11" s="1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11" x14ac:dyDescent="0.25">
      <c r="A2" s="3" t="s">
        <v>7</v>
      </c>
      <c r="B2" s="3">
        <v>3200</v>
      </c>
      <c r="C2" s="3">
        <v>3.2</v>
      </c>
      <c r="D2" s="3">
        <v>598</v>
      </c>
      <c r="E2" s="3">
        <v>589</v>
      </c>
      <c r="F2" s="3">
        <v>930000</v>
      </c>
      <c r="G2" s="3">
        <v>995100</v>
      </c>
    </row>
    <row r="3" spans="1:11" x14ac:dyDescent="0.25">
      <c r="A3" s="3" t="s">
        <v>8</v>
      </c>
      <c r="B3" s="3">
        <v>4000</v>
      </c>
      <c r="C3" s="3">
        <v>3.5</v>
      </c>
      <c r="D3" s="3">
        <v>737</v>
      </c>
      <c r="E3" s="3">
        <v>726</v>
      </c>
      <c r="F3" s="3">
        <v>1000000</v>
      </c>
      <c r="G3" s="3">
        <v>1070000</v>
      </c>
    </row>
    <row r="4" spans="1:11" x14ac:dyDescent="0.25">
      <c r="A4" s="3" t="s">
        <v>9</v>
      </c>
      <c r="B4" s="3">
        <v>4800</v>
      </c>
      <c r="C4" s="3">
        <v>3.8</v>
      </c>
      <c r="D4" s="3">
        <v>881</v>
      </c>
      <c r="E4" s="3">
        <v>866</v>
      </c>
      <c r="F4" s="3">
        <v>1150000</v>
      </c>
      <c r="G4" s="3">
        <v>1230500</v>
      </c>
    </row>
    <row r="5" spans="1:11" x14ac:dyDescent="0.25">
      <c r="A5" s="3" t="s">
        <v>10</v>
      </c>
      <c r="B5" s="3">
        <v>5500</v>
      </c>
      <c r="C5" s="3">
        <v>4.0999999999999996</v>
      </c>
      <c r="D5" s="3">
        <v>1018</v>
      </c>
      <c r="E5" s="3">
        <v>998</v>
      </c>
      <c r="F5" s="3">
        <v>1434000</v>
      </c>
      <c r="G5" s="3">
        <v>1534380</v>
      </c>
    </row>
    <row r="6" spans="1:11" x14ac:dyDescent="0.25">
      <c r="A6" s="3" t="s">
        <v>11</v>
      </c>
      <c r="B6" s="3">
        <v>6500</v>
      </c>
      <c r="C6" s="3">
        <v>4.5</v>
      </c>
      <c r="D6" s="3">
        <v>1214</v>
      </c>
      <c r="E6" s="3">
        <v>1187</v>
      </c>
      <c r="F6" s="3">
        <v>2066000</v>
      </c>
      <c r="G6" s="3">
        <v>2210620</v>
      </c>
    </row>
    <row r="7" spans="1:11" x14ac:dyDescent="0.25">
      <c r="A7" s="3" t="s">
        <v>12</v>
      </c>
      <c r="B7" s="3">
        <v>3200</v>
      </c>
      <c r="C7" s="3">
        <v>4.0999999999999996</v>
      </c>
      <c r="D7" s="3">
        <v>707</v>
      </c>
      <c r="E7" s="3">
        <v>695</v>
      </c>
      <c r="F7" s="3">
        <v>1100000</v>
      </c>
      <c r="G7" s="3">
        <v>1177000</v>
      </c>
    </row>
    <row r="8" spans="1:11" x14ac:dyDescent="0.25">
      <c r="A8" s="3" t="s">
        <v>13</v>
      </c>
      <c r="B8" s="3">
        <v>3800</v>
      </c>
      <c r="C8" s="3">
        <v>4.5</v>
      </c>
      <c r="D8" s="3">
        <v>853</v>
      </c>
      <c r="E8" s="3">
        <v>830</v>
      </c>
      <c r="F8" s="3">
        <v>1350000</v>
      </c>
      <c r="G8" s="3">
        <v>1444500</v>
      </c>
    </row>
    <row r="9" spans="1:11" x14ac:dyDescent="0.25">
      <c r="A9" s="3" t="s">
        <v>14</v>
      </c>
      <c r="B9" s="3">
        <v>4500</v>
      </c>
      <c r="C9" s="3">
        <v>5</v>
      </c>
      <c r="D9" s="3">
        <v>1026</v>
      </c>
      <c r="E9" s="3">
        <v>996</v>
      </c>
      <c r="F9" s="3">
        <v>1650000</v>
      </c>
      <c r="G9" s="3">
        <v>1765500</v>
      </c>
    </row>
    <row r="10" spans="1:11" x14ac:dyDescent="0.25">
      <c r="A10" s="3" t="s">
        <v>15</v>
      </c>
      <c r="B10" s="3">
        <v>5500</v>
      </c>
      <c r="C10" s="3">
        <v>5.5</v>
      </c>
      <c r="D10" s="3">
        <v>1254</v>
      </c>
      <c r="E10" s="3">
        <v>1214</v>
      </c>
      <c r="F10" s="3">
        <v>2300000</v>
      </c>
      <c r="G10" s="3">
        <v>2461000</v>
      </c>
    </row>
    <row r="13" spans="1:11" ht="26.25" x14ac:dyDescent="0.4">
      <c r="A13" s="64" t="s">
        <v>19</v>
      </c>
      <c r="B13" s="64"/>
      <c r="C13" s="64"/>
      <c r="D13" s="64"/>
      <c r="E13" s="64"/>
      <c r="F13" s="64"/>
      <c r="G13" s="64"/>
      <c r="H13" s="64"/>
      <c r="I13" s="64"/>
      <c r="J13" s="64"/>
      <c r="K13" s="64"/>
    </row>
    <row r="14" spans="1:11" s="2" customFormat="1" ht="60" x14ac:dyDescent="0.25">
      <c r="A14" s="2" t="s">
        <v>20</v>
      </c>
      <c r="B14" s="59" t="s">
        <v>36</v>
      </c>
      <c r="C14" s="59" t="s">
        <v>40</v>
      </c>
      <c r="D14" s="59" t="s">
        <v>35</v>
      </c>
      <c r="E14" s="59" t="s">
        <v>39</v>
      </c>
      <c r="F14" s="2" t="s">
        <v>45</v>
      </c>
      <c r="G14" s="2" t="s">
        <v>46</v>
      </c>
      <c r="H14" s="2" t="s">
        <v>47</v>
      </c>
      <c r="I14" s="2" t="s">
        <v>48</v>
      </c>
      <c r="J14" s="2" t="s">
        <v>49</v>
      </c>
      <c r="K14" s="2" t="s">
        <v>50</v>
      </c>
    </row>
    <row r="15" spans="1:11" x14ac:dyDescent="0.25">
      <c r="A15">
        <v>3.3</v>
      </c>
      <c r="B15" s="49">
        <f>'3.3MW - Class 08'!$B$36</f>
        <v>0.91295259630432413</v>
      </c>
      <c r="C15" s="49">
        <f>'3.3MW - Class 08'!$B$37</f>
        <v>0.71254836784727793</v>
      </c>
      <c r="D15" s="46">
        <f>'3.3MW - Class 08'!$V$36</f>
        <v>90.293922478957271</v>
      </c>
      <c r="E15" s="46">
        <f>'3.3MW - Class 08'!$V$37</f>
        <v>32.341436032033954</v>
      </c>
      <c r="F15" s="62">
        <f>'3.3MW - Class 08'!$AF$33</f>
        <v>177.99000000993229</v>
      </c>
      <c r="G15" s="62">
        <f>'3.3MW - Class 08'!$AP$33</f>
        <v>166.64609151555209</v>
      </c>
      <c r="H15" s="62">
        <v>61.505525353930238</v>
      </c>
      <c r="I15" s="62">
        <v>67.694477783199929</v>
      </c>
      <c r="J15" s="62">
        <f>Table2[[#This Row],[LCOE, Low @ Best LCOE Configuration (USD/MWh)]]-Table2[[#This Row],[NREL ATB LCOE, High, no GCC (USD/MWh)]]</f>
        <v>98.951613732352158</v>
      </c>
      <c r="K15" s="62">
        <f>Table2[[#This Row],[LCOE, High @ Best LCOE Configuration (USD/MWh)]]-Table2[[#This Row],[NREL ATB LCOE, Low, no GCC (USD/MWh)]]</f>
        <v>116.48447465600205</v>
      </c>
    </row>
    <row r="16" spans="1:11" x14ac:dyDescent="0.25">
      <c r="A16">
        <v>5</v>
      </c>
      <c r="B16" s="49">
        <f>'5MW - Class 08'!$B$36</f>
        <v>0.6751471384816452</v>
      </c>
      <c r="C16" s="49">
        <f>'5MW - Class 08'!$B$37</f>
        <v>0.57012425027338964</v>
      </c>
      <c r="D16" s="46">
        <f>'5MW - Class 08'!$V$36</f>
        <v>20.713103779944777</v>
      </c>
      <c r="E16" s="46">
        <f>'5MW - Class 08'!$V$37</f>
        <v>18.374894730503836</v>
      </c>
      <c r="F16" s="62">
        <f>'5MW - Class 08'!$AF$33</f>
        <v>115.18871028523255</v>
      </c>
      <c r="G16" s="62">
        <f>'5MW - Class 08'!$AP$33</f>
        <v>107.59240945136644</v>
      </c>
      <c r="H16" s="62">
        <v>61.505525353930238</v>
      </c>
      <c r="I16" s="62">
        <v>67.694477783199929</v>
      </c>
      <c r="J16" s="62">
        <f>Table2[[#This Row],[LCOE, Low @ Best LCOE Configuration (USD/MWh)]]-Table2[[#This Row],[NREL ATB LCOE, High, no GCC (USD/MWh)]]</f>
        <v>39.897931668166507</v>
      </c>
      <c r="K16" s="62">
        <f>Table2[[#This Row],[LCOE, High @ Best LCOE Configuration (USD/MWh)]]-Table2[[#This Row],[NREL ATB LCOE, Low, no GCC (USD/MWh)]]</f>
        <v>53.683184931302307</v>
      </c>
    </row>
    <row r="17" spans="1:11" x14ac:dyDescent="0.25">
      <c r="A17">
        <v>8</v>
      </c>
      <c r="B17" s="49">
        <f>'8MW - Class 08'!$B$36</f>
        <v>0.45324688804511792</v>
      </c>
      <c r="C17" s="49">
        <f>'8MW - Class 08'!$B$37</f>
        <v>0.3700745344049704</v>
      </c>
      <c r="D17" s="46">
        <f>'8MW - Class 08'!$V$36</f>
        <v>7.6836799844135646</v>
      </c>
      <c r="E17" s="46">
        <f>'8MW - Class 08'!$V$37</f>
        <v>7.6737237287755429</v>
      </c>
      <c r="F17" s="62">
        <f>'8MW - Class 08'!$AF$33</f>
        <v>73.662664689965922</v>
      </c>
      <c r="G17" s="62">
        <f>'8MW - Class 08'!$AP$33</f>
        <v>68.308496239520309</v>
      </c>
      <c r="H17" s="62">
        <v>61.505525353930238</v>
      </c>
      <c r="I17" s="62">
        <v>67.694477783199929</v>
      </c>
      <c r="J17" s="62">
        <f>Table2[[#This Row],[LCOE, Low @ Best LCOE Configuration (USD/MWh)]]-Table2[[#This Row],[NREL ATB LCOE, High, no GCC (USD/MWh)]]</f>
        <v>0.61401845632038032</v>
      </c>
      <c r="K17" s="62">
        <f>Table2[[#This Row],[LCOE, High @ Best LCOE Configuration (USD/MWh)]]-Table2[[#This Row],[NREL ATB LCOE, Low, no GCC (USD/MWh)]]</f>
        <v>12.157139336035684</v>
      </c>
    </row>
    <row r="18" spans="1:11" x14ac:dyDescent="0.25">
      <c r="A18">
        <v>10</v>
      </c>
      <c r="B18" s="49">
        <f>'10MW - Class 08'!$B$36</f>
        <v>0.52224765041395105</v>
      </c>
      <c r="C18" s="49">
        <f>'10MW - Class 08'!$B$37</f>
        <v>0.44582116498751928</v>
      </c>
      <c r="D18" s="46">
        <f>'10MW - Class 08'!$V$36</f>
        <v>10.54284552980373</v>
      </c>
      <c r="E18" s="46">
        <f>'10MW - Class 08'!$V$37</f>
        <v>9.9977765216897456</v>
      </c>
      <c r="F18" s="62">
        <f>'10MW - Class 08'!$AF$33</f>
        <v>85.524903178577617</v>
      </c>
      <c r="G18" s="62">
        <f>'10MW - Class 08'!$AP$33</f>
        <v>79.463885765780702</v>
      </c>
      <c r="H18" s="62">
        <v>61.505525353930238</v>
      </c>
      <c r="I18" s="62">
        <v>67.694477783199929</v>
      </c>
      <c r="J18" s="62">
        <f>Table2[[#This Row],[LCOE, Low @ Best LCOE Configuration (USD/MWh)]]-Table2[[#This Row],[NREL ATB LCOE, High, no GCC (USD/MWh)]]</f>
        <v>11.769407982580773</v>
      </c>
      <c r="K18" s="62">
        <f>Table2[[#This Row],[LCOE, High @ Best LCOE Configuration (USD/MWh)]]-Table2[[#This Row],[NREL ATB LCOE, Low, no GCC (USD/MWh)]]</f>
        <v>24.019377824647378</v>
      </c>
    </row>
    <row r="19" spans="1:11" x14ac:dyDescent="0.25">
      <c r="A19">
        <v>15</v>
      </c>
      <c r="B19" s="49">
        <f>'15MW - Class 08'!$B$36</f>
        <v>0.80577993746642729</v>
      </c>
      <c r="C19" s="49">
        <f>'15MW - Class 08'!$B$37</f>
        <v>0.6467654643126578</v>
      </c>
      <c r="D19" s="46">
        <f>'15MW - Class 08'!$V$36</f>
        <v>39.58351633004407</v>
      </c>
      <c r="E19" s="46">
        <f>'15MW - Class 08'!$V$37</f>
        <v>27.75740643033317</v>
      </c>
      <c r="F19" s="62">
        <f>'15MW - Class 08'!$AF$33</f>
        <v>144.49915591276746</v>
      </c>
      <c r="G19" s="62">
        <f>'15MW - Class 08'!$AP$33</f>
        <v>135.41051277879933</v>
      </c>
      <c r="H19" s="62">
        <v>61.505525353930238</v>
      </c>
      <c r="I19" s="62">
        <v>67.694477783199929</v>
      </c>
      <c r="J19" s="62">
        <f>Table2[[#This Row],[LCOE, Low @ Best LCOE Configuration (USD/MWh)]]-Table2[[#This Row],[NREL ATB LCOE, High, no GCC (USD/MWh)]]</f>
        <v>67.716034995599401</v>
      </c>
      <c r="K19" s="62">
        <f>Table2[[#This Row],[LCOE, High @ Best LCOE Configuration (USD/MWh)]]-Table2[[#This Row],[NREL ATB LCOE, Low, no GCC (USD/MWh)]]</f>
        <v>82.993630558837225</v>
      </c>
    </row>
    <row r="21" spans="1:11" ht="26.25" x14ac:dyDescent="0.4">
      <c r="A21" s="64" t="s">
        <v>21</v>
      </c>
      <c r="B21" s="64"/>
      <c r="C21" s="64"/>
      <c r="D21" s="64"/>
      <c r="E21" s="64"/>
      <c r="F21" s="64"/>
      <c r="G21" s="64"/>
      <c r="H21" s="64"/>
      <c r="I21" s="64"/>
      <c r="J21" s="64"/>
      <c r="K21" s="64"/>
    </row>
    <row r="22" spans="1:11" ht="60" x14ac:dyDescent="0.25">
      <c r="A22" s="2" t="s">
        <v>20</v>
      </c>
      <c r="B22" s="59" t="s">
        <v>33</v>
      </c>
      <c r="C22" s="59" t="s">
        <v>41</v>
      </c>
      <c r="D22" s="59" t="s">
        <v>34</v>
      </c>
      <c r="E22" s="59" t="s">
        <v>38</v>
      </c>
      <c r="F22" s="2" t="s">
        <v>45</v>
      </c>
      <c r="G22" s="2" t="s">
        <v>46</v>
      </c>
      <c r="H22" s="2" t="s">
        <v>47</v>
      </c>
      <c r="I22" s="2" t="s">
        <v>48</v>
      </c>
      <c r="J22" s="2" t="s">
        <v>49</v>
      </c>
      <c r="K22" s="2" t="s">
        <v>50</v>
      </c>
    </row>
    <row r="23" spans="1:11" x14ac:dyDescent="0.25">
      <c r="A23">
        <v>3.3</v>
      </c>
      <c r="B23" s="49">
        <f>'3.3MW - Class 14'!$B$36</f>
        <v>1.236464143609558</v>
      </c>
      <c r="C23" s="49">
        <f>'3.3MW - Class 14'!$B$37</f>
        <v>0.68238999464611572</v>
      </c>
      <c r="D23" s="46" t="e">
        <f>'3.3MW - Class 14'!$V$36</f>
        <v>#N/A</v>
      </c>
      <c r="E23" s="46">
        <f>'3.3MW - Class 14'!$V$37</f>
        <v>93.537389454196031</v>
      </c>
      <c r="F23" s="62">
        <f>'3.3MW - Class 14'!$AF$33</f>
        <v>379.13529780534219</v>
      </c>
      <c r="G23" s="62">
        <f>'3.3MW - Class 14'!$AP$33</f>
        <v>357.42907420425854</v>
      </c>
      <c r="H23" s="62">
        <v>123.1424319036765</v>
      </c>
      <c r="I23" s="62">
        <v>135.53666076226932</v>
      </c>
      <c r="J23" s="62">
        <f>Table3[[#This Row],[LCOE, Low @ Best LCOE Configuration (USD/MWh)]]-Table3[[#This Row],[NREL ATB LCOE, High, no GCC (USD/MWh)]]</f>
        <v>221.89241344198922</v>
      </c>
      <c r="K23" s="62">
        <f>Table3[[#This Row],[LCOE, High @ Best LCOE Configuration (USD/MWh)]]-Table3[[#This Row],[NREL ATB LCOE, Low, no GCC (USD/MWh)]]</f>
        <v>255.99286590166571</v>
      </c>
    </row>
    <row r="24" spans="1:11" x14ac:dyDescent="0.25">
      <c r="A24">
        <v>5</v>
      </c>
      <c r="B24" s="49">
        <f>'5MW - Class 14'!$B$36</f>
        <v>0.89627691150946587</v>
      </c>
      <c r="C24" s="49">
        <f>'5MW - Class 14'!$B$37</f>
        <v>0.67826017767936042</v>
      </c>
      <c r="D24" s="46">
        <f>'5MW - Class 14'!$V$36</f>
        <v>108.39166027364216</v>
      </c>
      <c r="E24" s="46">
        <f>'5MW - Class 14'!$V$37</f>
        <v>50.13633629435914</v>
      </c>
      <c r="F24" s="62">
        <f>'5MW - Class 14'!$AF$33</f>
        <v>250.5086229571626</v>
      </c>
      <c r="G24" s="62">
        <f>'5MW - Class 14'!$AP$33</f>
        <v>235.3561691121123</v>
      </c>
      <c r="H24" s="62">
        <v>123.1424319036765</v>
      </c>
      <c r="I24" s="62">
        <v>135.53666076226932</v>
      </c>
      <c r="J24" s="62">
        <f>Table3[[#This Row],[LCOE, Low @ Best LCOE Configuration (USD/MWh)]]-Table3[[#This Row],[NREL ATB LCOE, High, no GCC (USD/MWh)]]</f>
        <v>99.819508349842977</v>
      </c>
      <c r="K24" s="62">
        <f>Table3[[#This Row],[LCOE, High @ Best LCOE Configuration (USD/MWh)]]-Table3[[#This Row],[NREL ATB LCOE, Low, no GCC (USD/MWh)]]</f>
        <v>127.36619105348611</v>
      </c>
    </row>
    <row r="25" spans="1:11" x14ac:dyDescent="0.25">
      <c r="A25">
        <v>8</v>
      </c>
      <c r="B25" s="49">
        <f>'8MW - Class 14'!$B$36</f>
        <v>0.63226969807367306</v>
      </c>
      <c r="C25" s="49">
        <f>'8MW - Class 14'!$B$37</f>
        <v>0.51624604670135965</v>
      </c>
      <c r="D25" s="46">
        <f>'8MW - Class 14'!$V$36</f>
        <v>21.095402119052135</v>
      </c>
      <c r="E25" s="46">
        <f>'8MW - Class 14'!$V$37</f>
        <v>18.451322187574966</v>
      </c>
      <c r="F25" s="62">
        <f>'8MW - Class 14'!$AF$33</f>
        <v>173.75814271512013</v>
      </c>
      <c r="G25" s="62">
        <f>'8MW - Class 14'!$AP$33</f>
        <v>162.00269412102199</v>
      </c>
      <c r="H25" s="62">
        <v>123.1424319036765</v>
      </c>
      <c r="I25" s="62">
        <v>135.53666076226932</v>
      </c>
      <c r="J25" s="62">
        <f>Table3[[#This Row],[LCOE, Low @ Best LCOE Configuration (USD/MWh)]]-Table3[[#This Row],[NREL ATB LCOE, High, no GCC (USD/MWh)]]</f>
        <v>26.466033358752668</v>
      </c>
      <c r="K25" s="62">
        <f>Table3[[#This Row],[LCOE, High @ Best LCOE Configuration (USD/MWh)]]-Table3[[#This Row],[NREL ATB LCOE, Low, no GCC (USD/MWh)]]</f>
        <v>50.615710811443634</v>
      </c>
    </row>
    <row r="26" spans="1:11" x14ac:dyDescent="0.25">
      <c r="A26">
        <v>10</v>
      </c>
      <c r="B26" s="49">
        <f>'10MW - Class 14'!$B$36</f>
        <v>0.66495429785523219</v>
      </c>
      <c r="C26" s="49">
        <f>'10MW - Class 14'!$B$37</f>
        <v>0.56764391280324689</v>
      </c>
      <c r="D26" s="46">
        <f>'10MW - Class 14'!$V$36</f>
        <v>23.372048206267934</v>
      </c>
      <c r="E26" s="46">
        <f>'10MW - Class 14'!$V$37</f>
        <v>19.922871418006789</v>
      </c>
      <c r="F26" s="62">
        <f>'10MW - Class 14'!$AF$33</f>
        <v>165.70015350405427</v>
      </c>
      <c r="G26" s="62">
        <f>'10MW - Class 14'!$AP$33</f>
        <v>154.7363519815087</v>
      </c>
      <c r="H26" s="62">
        <v>123.1424319036765</v>
      </c>
      <c r="I26" s="62">
        <v>135.53666076226932</v>
      </c>
      <c r="J26" s="62">
        <f>Table3[[#This Row],[LCOE, Low @ Best LCOE Configuration (USD/MWh)]]-Table3[[#This Row],[NREL ATB LCOE, High, no GCC (USD/MWh)]]</f>
        <v>19.199691219239384</v>
      </c>
      <c r="K26" s="62">
        <f>Table3[[#This Row],[LCOE, High @ Best LCOE Configuration (USD/MWh)]]-Table3[[#This Row],[NREL ATB LCOE, Low, no GCC (USD/MWh)]]</f>
        <v>42.557721600377775</v>
      </c>
    </row>
    <row r="27" spans="1:11" x14ac:dyDescent="0.25">
      <c r="A27">
        <v>15</v>
      </c>
      <c r="B27" s="49">
        <f>'15MW - Class 14'!$B$36</f>
        <v>0.95612206162114033</v>
      </c>
      <c r="C27" s="49">
        <f>'15MW - Class 14'!$B$37</f>
        <v>0.65447394507524259</v>
      </c>
      <c r="D27" s="46">
        <f>'15MW - Class 14'!$V$36</f>
        <v>253.88810379218017</v>
      </c>
      <c r="E27" s="46">
        <f>'15MW - Class 14'!$V$37</f>
        <v>56.538468973270469</v>
      </c>
      <c r="F27" s="62">
        <f>'15MW - Class 14'!$AF$33</f>
        <v>258.42098541863299</v>
      </c>
      <c r="G27" s="62">
        <f>'15MW - Class 14'!$AP$33</f>
        <v>242.78993843939253</v>
      </c>
      <c r="H27" s="62">
        <v>123.1424319036765</v>
      </c>
      <c r="I27" s="62">
        <v>135.53666076226932</v>
      </c>
      <c r="J27" s="62">
        <f>Table3[[#This Row],[LCOE, Low @ Best LCOE Configuration (USD/MWh)]]-Table3[[#This Row],[NREL ATB LCOE, High, no GCC (USD/MWh)]]</f>
        <v>107.25327767712321</v>
      </c>
      <c r="K27" s="62">
        <f>Table3[[#This Row],[LCOE, High @ Best LCOE Configuration (USD/MWh)]]-Table3[[#This Row],[NREL ATB LCOE, Low, no GCC (USD/MWh)]]</f>
        <v>135.27855351495651</v>
      </c>
    </row>
    <row r="29" spans="1:11" ht="26.25" x14ac:dyDescent="0.4">
      <c r="A29" s="64" t="s">
        <v>22</v>
      </c>
      <c r="B29" s="64"/>
      <c r="C29" s="64"/>
      <c r="D29" s="64"/>
      <c r="E29" s="64"/>
    </row>
    <row r="30" spans="1:11" ht="60" x14ac:dyDescent="0.25">
      <c r="A30" s="2" t="s">
        <v>20</v>
      </c>
      <c r="B30" s="59" t="s">
        <v>32</v>
      </c>
      <c r="C30" s="59" t="s">
        <v>30</v>
      </c>
      <c r="D30" s="59" t="s">
        <v>31</v>
      </c>
      <c r="E30" s="59" t="s">
        <v>37</v>
      </c>
    </row>
    <row r="31" spans="1:11" x14ac:dyDescent="0.25">
      <c r="A31">
        <v>3.3</v>
      </c>
      <c r="B31" s="49">
        <f>'3.3MW - Class PT'!$B$36</f>
        <v>0.9767344963945237</v>
      </c>
      <c r="C31" s="49">
        <f>'3.3MW - Class PT'!$B$37</f>
        <v>0.62243931846266798</v>
      </c>
      <c r="D31" s="46">
        <f>'3.3MW - Class PT'!$V$36</f>
        <v>371.75169483234544</v>
      </c>
      <c r="E31" s="46">
        <f>'3.3MW - Class PT'!$V$37</f>
        <v>40.642428387901084</v>
      </c>
    </row>
    <row r="32" spans="1:11" x14ac:dyDescent="0.25">
      <c r="A32">
        <v>5</v>
      </c>
      <c r="B32" s="49">
        <f>'5MW - Class PT'!$B$36</f>
        <v>0.72204519626434438</v>
      </c>
      <c r="C32" s="49">
        <f>'5MW - Class PT'!$B$37</f>
        <v>0.60972705462322441</v>
      </c>
      <c r="D32" s="46">
        <f>'5MW - Class PT'!$V$36</f>
        <v>26.88018651275404</v>
      </c>
      <c r="E32" s="46">
        <f>'5MW - Class PT'!$V$37</f>
        <v>22.47366713208844</v>
      </c>
    </row>
    <row r="33" spans="1:5" x14ac:dyDescent="0.25">
      <c r="A33">
        <v>8</v>
      </c>
      <c r="B33" s="49">
        <f>'8MW - Class PT'!$B$36</f>
        <v>0.49187640879383826</v>
      </c>
      <c r="C33" s="49">
        <f>'8MW - Class PT'!$B$37</f>
        <v>0.40161540601917739</v>
      </c>
      <c r="D33" s="46">
        <f>'8MW - Class PT'!$V$36</f>
        <v>9.3919901664180969</v>
      </c>
      <c r="E33" s="46">
        <f>'8MW - Class PT'!$V$37</f>
        <v>9.1765910338581662</v>
      </c>
    </row>
    <row r="34" spans="1:5" x14ac:dyDescent="0.25">
      <c r="A34">
        <v>10</v>
      </c>
      <c r="B34" s="49">
        <f>'10MW - Class PT'!$B$36</f>
        <v>0.55619614011946494</v>
      </c>
      <c r="C34" s="49">
        <f>'10MW - Class PT'!$B$37</f>
        <v>0.47480158302881148</v>
      </c>
      <c r="D34" s="46">
        <f>'10MW - Class PT'!$V$36</f>
        <v>12.399369180038336</v>
      </c>
      <c r="E34" s="46">
        <f>'10MW - Class PT'!$V$37</f>
        <v>11.525504450892701</v>
      </c>
    </row>
    <row r="35" spans="1:5" x14ac:dyDescent="0.25">
      <c r="A35">
        <v>15</v>
      </c>
      <c r="B35" s="49">
        <f>'15MW - Class PT'!$B$36</f>
        <v>0.84200401869873509</v>
      </c>
      <c r="C35" s="49">
        <f>'15MW - Class PT'!$B$37</f>
        <v>0.67584100172449513</v>
      </c>
      <c r="D35" s="46">
        <f>'15MW - Class PT'!$V$36</f>
        <v>52.291986799600942</v>
      </c>
      <c r="E35" s="46">
        <f>'15MW - Class PT'!$V$37</f>
        <v>32.505487466508477</v>
      </c>
    </row>
  </sheetData>
  <mergeCells count="3">
    <mergeCell ref="A29:E29"/>
    <mergeCell ref="A13:K13"/>
    <mergeCell ref="A21:K21"/>
  </mergeCells>
  <phoneticPr fontId="14" type="noConversion"/>
  <pageMargins left="0.7" right="0.7" top="0.75" bottom="0.75" header="0.3" footer="0.3"/>
  <pageSetup orientation="portrait" r:id="rId1"/>
  <ignoredErrors>
    <ignoredError sqref="F15:G15 F16:G19" calculatedColumn="1"/>
  </ignoredErrors>
  <drawing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Y38"/>
  <sheetViews>
    <sheetView zoomScale="80" zoomScaleNormal="80" workbookViewId="0">
      <pane xSplit="1" ySplit="2" topLeftCell="O3" activePane="bottomRight" state="frozen"/>
      <selection pane="topRight" activeCell="B1" sqref="B1"/>
      <selection pane="bottomLeft" activeCell="A3" sqref="A3"/>
      <selection pane="bottomRight" activeCell="AF36" sqref="AF36:AN36"/>
    </sheetView>
  </sheetViews>
  <sheetFormatPr defaultRowHeight="15" x14ac:dyDescent="0.25"/>
  <cols>
    <col min="1" max="1" width="24.7109375" customWidth="1"/>
    <col min="11" max="11" width="2.7109375" style="29" customWidth="1"/>
    <col min="21" max="21" width="2.7109375" customWidth="1"/>
    <col min="31" max="31" width="2.7109375" customWidth="1"/>
    <col min="41" max="41" width="2.7109375" customWidth="1"/>
    <col min="51" max="51" width="2.7109375" customWidth="1"/>
  </cols>
  <sheetData>
    <row r="1" spans="1:51" s="42" customFormat="1" ht="18.75" x14ac:dyDescent="0.3">
      <c r="A1" s="75" t="s">
        <v>16</v>
      </c>
      <c r="B1" s="70" t="s">
        <v>42</v>
      </c>
      <c r="C1" s="70"/>
      <c r="D1" s="70"/>
      <c r="E1" s="70"/>
      <c r="F1" s="70"/>
      <c r="G1" s="70"/>
      <c r="H1" s="70"/>
      <c r="I1" s="70"/>
      <c r="J1" s="70"/>
      <c r="K1" s="52"/>
      <c r="L1" s="70" t="s">
        <v>17</v>
      </c>
      <c r="M1" s="70"/>
      <c r="N1" s="70"/>
      <c r="O1" s="70"/>
      <c r="P1" s="70"/>
      <c r="Q1" s="70"/>
      <c r="R1" s="70"/>
      <c r="S1" s="70"/>
      <c r="T1" s="70"/>
      <c r="U1" s="55"/>
      <c r="V1" s="70" t="s">
        <v>29</v>
      </c>
      <c r="W1" s="70"/>
      <c r="X1" s="70"/>
      <c r="Y1" s="70"/>
      <c r="Z1" s="70"/>
      <c r="AA1" s="70"/>
      <c r="AB1" s="70"/>
      <c r="AC1" s="70"/>
      <c r="AD1" s="70"/>
      <c r="AE1" s="55"/>
      <c r="AF1" s="68" t="s">
        <v>43</v>
      </c>
      <c r="AG1" s="68"/>
      <c r="AH1" s="68"/>
      <c r="AI1" s="68"/>
      <c r="AJ1" s="68"/>
      <c r="AK1" s="68"/>
      <c r="AL1" s="68"/>
      <c r="AM1" s="68"/>
      <c r="AN1" s="68"/>
      <c r="AO1" s="24"/>
      <c r="AP1" s="68" t="s">
        <v>44</v>
      </c>
      <c r="AQ1" s="68"/>
      <c r="AR1" s="68"/>
      <c r="AS1" s="68"/>
      <c r="AT1" s="68"/>
      <c r="AU1" s="68"/>
      <c r="AV1" s="68"/>
      <c r="AW1" s="68"/>
      <c r="AX1" s="68"/>
      <c r="AY1" s="24"/>
    </row>
    <row r="2" spans="1:51" x14ac:dyDescent="0.25">
      <c r="A2" s="75"/>
      <c r="B2" s="21" t="s">
        <v>7</v>
      </c>
      <c r="C2" s="7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7" t="s">
        <v>13</v>
      </c>
      <c r="I2" s="7" t="s">
        <v>14</v>
      </c>
      <c r="J2" s="21" t="s">
        <v>15</v>
      </c>
      <c r="K2" s="53"/>
      <c r="L2" s="21" t="s">
        <v>7</v>
      </c>
      <c r="M2" s="7" t="s">
        <v>8</v>
      </c>
      <c r="N2" s="7" t="s">
        <v>9</v>
      </c>
      <c r="O2" s="7" t="s">
        <v>10</v>
      </c>
      <c r="P2" s="7" t="s">
        <v>11</v>
      </c>
      <c r="Q2" s="7" t="s">
        <v>12</v>
      </c>
      <c r="R2" s="7" t="s">
        <v>13</v>
      </c>
      <c r="S2" s="7" t="s">
        <v>14</v>
      </c>
      <c r="T2" s="21" t="s">
        <v>15</v>
      </c>
      <c r="U2" s="24"/>
      <c r="V2" s="21" t="s">
        <v>7</v>
      </c>
      <c r="W2" s="7" t="s">
        <v>8</v>
      </c>
      <c r="X2" s="7" t="s">
        <v>9</v>
      </c>
      <c r="Y2" s="7" t="s">
        <v>10</v>
      </c>
      <c r="Z2" s="7" t="s">
        <v>11</v>
      </c>
      <c r="AA2" s="7" t="s">
        <v>12</v>
      </c>
      <c r="AB2" s="7" t="s">
        <v>13</v>
      </c>
      <c r="AC2" s="7" t="s">
        <v>14</v>
      </c>
      <c r="AD2" s="21" t="s">
        <v>15</v>
      </c>
      <c r="AE2" s="24"/>
      <c r="AF2" s="21" t="s">
        <v>7</v>
      </c>
      <c r="AG2" s="21" t="s">
        <v>8</v>
      </c>
      <c r="AH2" s="21" t="s">
        <v>9</v>
      </c>
      <c r="AI2" s="21" t="s">
        <v>10</v>
      </c>
      <c r="AJ2" s="21" t="s">
        <v>11</v>
      </c>
      <c r="AK2" s="21" t="s">
        <v>12</v>
      </c>
      <c r="AL2" s="21" t="s">
        <v>13</v>
      </c>
      <c r="AM2" s="21" t="s">
        <v>14</v>
      </c>
      <c r="AN2" s="21" t="s">
        <v>15</v>
      </c>
      <c r="AO2" s="24"/>
      <c r="AP2" s="21" t="s">
        <v>7</v>
      </c>
      <c r="AQ2" s="21" t="s">
        <v>8</v>
      </c>
      <c r="AR2" s="21" t="s">
        <v>9</v>
      </c>
      <c r="AS2" s="21" t="s">
        <v>10</v>
      </c>
      <c r="AT2" s="21" t="s">
        <v>11</v>
      </c>
      <c r="AU2" s="21" t="s">
        <v>12</v>
      </c>
      <c r="AV2" s="21" t="s">
        <v>13</v>
      </c>
      <c r="AW2" s="21" t="s">
        <v>14</v>
      </c>
      <c r="AX2" s="21" t="s">
        <v>15</v>
      </c>
      <c r="AY2" s="24"/>
    </row>
    <row r="3" spans="1:51" x14ac:dyDescent="0.25">
      <c r="A3" s="44">
        <v>1</v>
      </c>
      <c r="B3" s="11" t="e">
        <v>#N/A</v>
      </c>
      <c r="C3" s="12" t="e">
        <v>#N/A</v>
      </c>
      <c r="D3" s="12" t="e">
        <v>#N/A</v>
      </c>
      <c r="E3" s="12" t="e">
        <v>#N/A</v>
      </c>
      <c r="F3" s="12">
        <v>0.91812262648697174</v>
      </c>
      <c r="G3" s="12" t="e">
        <v>#N/A</v>
      </c>
      <c r="H3" s="12" t="e">
        <v>#N/A</v>
      </c>
      <c r="I3" s="12" t="e">
        <v>#N/A</v>
      </c>
      <c r="J3" s="12">
        <v>0.75119123985297698</v>
      </c>
      <c r="K3" s="27" t="str">
        <f t="shared" ref="K3:K31" si="0">IF(ISNA(MATCH($B$33,B3:J3,0)),"",MATCH($B$33,B3:J3,0))</f>
        <v/>
      </c>
      <c r="L3" s="16" t="e">
        <v>#N/A</v>
      </c>
      <c r="M3" s="16" t="e">
        <v>#N/A</v>
      </c>
      <c r="N3" s="16" t="e">
        <v>#N/A</v>
      </c>
      <c r="O3" s="16" t="e">
        <v>#N/A</v>
      </c>
      <c r="P3" s="16">
        <v>2.21062</v>
      </c>
      <c r="Q3" s="16" t="e">
        <v>#N/A</v>
      </c>
      <c r="R3" s="16" t="e">
        <v>#N/A</v>
      </c>
      <c r="S3" s="16" t="e">
        <v>#N/A</v>
      </c>
      <c r="T3" s="16">
        <v>2.4609999999999999</v>
      </c>
      <c r="U3" s="27" t="str">
        <f t="shared" ref="U3:U31" si="1">IF(ISNA(MATCH($L$33,L3:T3,0)),"",MATCH($L$33,L3:T3,0))</f>
        <v/>
      </c>
      <c r="V3" s="16" t="e">
        <v>#N/A</v>
      </c>
      <c r="W3" s="16" t="e">
        <v>#N/A</v>
      </c>
      <c r="X3" s="16" t="e">
        <v>#N/A</v>
      </c>
      <c r="Y3" s="16" t="e">
        <v>#N/A</v>
      </c>
      <c r="Z3" s="16">
        <v>106.62715267141397</v>
      </c>
      <c r="AA3" s="16" t="e">
        <v>#N/A</v>
      </c>
      <c r="AB3" s="16" t="e">
        <v>#N/A</v>
      </c>
      <c r="AC3" s="16" t="e">
        <v>#N/A</v>
      </c>
      <c r="AD3" s="16">
        <v>39.062817684807115</v>
      </c>
      <c r="AE3" s="27" t="str">
        <f>IF(ISNA(MATCH($V$33,V3:AD3,0)),"",MATCH($V$33,V3:AD3,0))</f>
        <v/>
      </c>
      <c r="AF3" s="60" t="e">
        <v>#N/A</v>
      </c>
      <c r="AG3" s="60" t="e">
        <v>#N/A</v>
      </c>
      <c r="AH3" s="60" t="e">
        <v>#N/A</v>
      </c>
      <c r="AI3" s="60" t="e">
        <v>#N/A</v>
      </c>
      <c r="AJ3" s="60">
        <v>1111.8716223775509</v>
      </c>
      <c r="AK3" s="60" t="e">
        <v>#N/A</v>
      </c>
      <c r="AL3" s="60" t="e">
        <v>#N/A</v>
      </c>
      <c r="AM3" s="60" t="e">
        <v>#N/A</v>
      </c>
      <c r="AN3" s="60">
        <v>369.17955576222283</v>
      </c>
      <c r="AO3" s="27" t="str">
        <f>IF(ISNA(MATCH($AF$33,AF3:AN3,0)),"",MATCH($AF$33,AF3:AN3,0))</f>
        <v/>
      </c>
      <c r="AP3" s="60" t="e">
        <v>#N/A</v>
      </c>
      <c r="AQ3" s="60" t="e">
        <v>#N/A</v>
      </c>
      <c r="AR3" s="60" t="e">
        <v>#N/A</v>
      </c>
      <c r="AS3" s="60" t="e">
        <v>#N/A</v>
      </c>
      <c r="AT3" s="60">
        <v>1022.684995599904</v>
      </c>
      <c r="AU3" s="60" t="e">
        <v>#N/A</v>
      </c>
      <c r="AV3" s="60" t="e">
        <v>#N/A</v>
      </c>
      <c r="AW3" s="60" t="e">
        <v>#N/A</v>
      </c>
      <c r="AX3" s="60">
        <v>339.83024045384923</v>
      </c>
      <c r="AY3" s="27" t="str">
        <f>IF(ISNA(MATCH($AP$33,AP3:AX3,0)),"",MATCH($AP$33,AP3:AX3,0))</f>
        <v/>
      </c>
    </row>
    <row r="4" spans="1:51" x14ac:dyDescent="0.25">
      <c r="A4" s="44">
        <v>2</v>
      </c>
      <c r="B4" s="11">
        <v>0.91295259630432413</v>
      </c>
      <c r="C4" s="12">
        <v>0.8346995166210962</v>
      </c>
      <c r="D4" s="12">
        <v>0.76880218636153608</v>
      </c>
      <c r="E4" s="12">
        <v>0.71254836784727793</v>
      </c>
      <c r="F4" s="12">
        <v>0.64921073514974137</v>
      </c>
      <c r="G4" s="12">
        <v>0.71254836784727793</v>
      </c>
      <c r="H4" s="12">
        <v>0.64921073514974137</v>
      </c>
      <c r="I4" s="12">
        <v>0.58428966163476748</v>
      </c>
      <c r="J4" s="12">
        <v>0.53117241966797035</v>
      </c>
      <c r="K4" s="27" t="str">
        <f t="shared" si="0"/>
        <v/>
      </c>
      <c r="L4" s="16">
        <v>1.9902</v>
      </c>
      <c r="M4" s="16">
        <v>2.14</v>
      </c>
      <c r="N4" s="16">
        <v>2.4609999999999999</v>
      </c>
      <c r="O4" s="16">
        <v>3.0687600000000002</v>
      </c>
      <c r="P4" s="16">
        <v>4.4212400000000001</v>
      </c>
      <c r="Q4" s="16">
        <v>2.3540000000000001</v>
      </c>
      <c r="R4" s="16">
        <v>2.8889999999999998</v>
      </c>
      <c r="S4" s="16">
        <v>3.5310000000000001</v>
      </c>
      <c r="T4" s="16">
        <v>4.9219999999999997</v>
      </c>
      <c r="U4" s="27">
        <f t="shared" si="1"/>
        <v>1</v>
      </c>
      <c r="V4" s="16">
        <v>90.293922478957271</v>
      </c>
      <c r="W4" s="16">
        <v>51.127819326023371</v>
      </c>
      <c r="X4" s="16">
        <v>42.038335410924077</v>
      </c>
      <c r="Y4" s="16">
        <v>42.161472063578813</v>
      </c>
      <c r="Z4" s="16">
        <v>49.775475367724134</v>
      </c>
      <c r="AA4" s="16">
        <v>32.341436032033954</v>
      </c>
      <c r="AB4" s="16">
        <v>32.52511701182361</v>
      </c>
      <c r="AC4" s="16">
        <v>33.544746361599721</v>
      </c>
      <c r="AD4" s="16">
        <v>41.461601849971458</v>
      </c>
      <c r="AE4" s="27">
        <f t="shared" ref="AE4:AE32" si="2">IF(ISNA(MATCH($V$33,V4:AD4,0)),"",MATCH($V$33,V4:AD4,0))</f>
        <v>6</v>
      </c>
      <c r="AF4" s="60">
        <v>1037.561406216754</v>
      </c>
      <c r="AG4" s="60">
        <v>549.34150296809605</v>
      </c>
      <c r="AH4" s="60">
        <v>397.30093505324419</v>
      </c>
      <c r="AI4" s="60">
        <v>326.45711393319635</v>
      </c>
      <c r="AJ4" s="60">
        <v>280.10867828721877</v>
      </c>
      <c r="AK4" s="60">
        <v>318.33370714291726</v>
      </c>
      <c r="AL4" s="60">
        <v>265.83870231636428</v>
      </c>
      <c r="AM4" s="60">
        <v>229.36823377903733</v>
      </c>
      <c r="AN4" s="60">
        <v>213.07423103728658</v>
      </c>
      <c r="AO4" s="27" t="str">
        <f t="shared" ref="AO4:AO32" si="3">IF(ISNA(MATCH($AF$33,AF4:AN4,0)),"",MATCH($AF$33,AF4:AN4,0))</f>
        <v/>
      </c>
      <c r="AP4" s="60">
        <v>953.67186508155737</v>
      </c>
      <c r="AQ4" s="60">
        <v>505.16518476398113</v>
      </c>
      <c r="AR4" s="60">
        <v>365.71600508301719</v>
      </c>
      <c r="AS4" s="60">
        <v>301.05330356568123</v>
      </c>
      <c r="AT4" s="60">
        <v>259.29171641081234</v>
      </c>
      <c r="AU4" s="60">
        <v>292.92989677540214</v>
      </c>
      <c r="AV4" s="60">
        <v>245.02174043995788</v>
      </c>
      <c r="AW4" s="60">
        <v>211.80223630647802</v>
      </c>
      <c r="AX4" s="60">
        <v>197.49842649978726</v>
      </c>
      <c r="AY4" s="27" t="str">
        <f t="shared" ref="AY4:AY32" si="4">IF(ISNA(MATCH($AP$33,AP4:AX4,0)),"",MATCH($AP$33,AP4:AX4,0))</f>
        <v/>
      </c>
    </row>
    <row r="5" spans="1:51" x14ac:dyDescent="0.25">
      <c r="A5" s="44">
        <v>3</v>
      </c>
      <c r="B5" s="11">
        <v>0.74542267343157109</v>
      </c>
      <c r="C5" s="12">
        <v>0.68152930142315049</v>
      </c>
      <c r="D5" s="12">
        <v>0.62772435657395464</v>
      </c>
      <c r="E5" s="12">
        <v>0.58179330609293378</v>
      </c>
      <c r="F5" s="12">
        <v>0.53007834555133948</v>
      </c>
      <c r="G5" s="12">
        <v>0.58179330609293378</v>
      </c>
      <c r="H5" s="12">
        <v>0.53007834555133948</v>
      </c>
      <c r="I5" s="12">
        <v>0.47707051099620545</v>
      </c>
      <c r="J5" s="12">
        <v>0.43370046454200495</v>
      </c>
      <c r="K5" s="27" t="str">
        <f t="shared" si="0"/>
        <v/>
      </c>
      <c r="L5" s="16">
        <v>2.9853000000000001</v>
      </c>
      <c r="M5" s="16">
        <v>3.21</v>
      </c>
      <c r="N5" s="16">
        <v>3.6915</v>
      </c>
      <c r="O5" s="16">
        <v>4.6031399999999998</v>
      </c>
      <c r="P5" s="16">
        <v>6.6318599999999996</v>
      </c>
      <c r="Q5" s="16">
        <v>3.5310000000000001</v>
      </c>
      <c r="R5" s="16">
        <v>4.3334999999999999</v>
      </c>
      <c r="S5" s="16">
        <v>5.2965</v>
      </c>
      <c r="T5" s="16">
        <v>7.383</v>
      </c>
      <c r="U5" s="27" t="str">
        <f t="shared" si="1"/>
        <v/>
      </c>
      <c r="V5" s="16">
        <v>46.31118348541839</v>
      </c>
      <c r="W5" s="16">
        <v>39.806424671726219</v>
      </c>
      <c r="X5" s="16">
        <v>39.161189058303904</v>
      </c>
      <c r="Y5" s="16">
        <v>43.46911755074737</v>
      </c>
      <c r="Z5" s="16">
        <v>55.734936600129728</v>
      </c>
      <c r="AA5" s="16">
        <v>33.344511370866186</v>
      </c>
      <c r="AB5" s="16">
        <v>36.419247052359701</v>
      </c>
      <c r="AC5" s="16">
        <v>40.000319795281243</v>
      </c>
      <c r="AD5" s="16">
        <v>51.487793795269553</v>
      </c>
      <c r="AE5" s="27" t="str">
        <f t="shared" si="2"/>
        <v/>
      </c>
      <c r="AF5" s="60">
        <v>367.54243468412704</v>
      </c>
      <c r="AG5" s="60">
        <v>296.10904530878196</v>
      </c>
      <c r="AH5" s="60">
        <v>257.5379118876449</v>
      </c>
      <c r="AI5" s="60">
        <v>236.3744467161635</v>
      </c>
      <c r="AJ5" s="60">
        <v>224.46530298527165</v>
      </c>
      <c r="AK5" s="60">
        <v>227.99909103250315</v>
      </c>
      <c r="AL5" s="60">
        <v>208.48682763882286</v>
      </c>
      <c r="AM5" s="60">
        <v>193.36937728975036</v>
      </c>
      <c r="AN5" s="60">
        <v>190.59709224115454</v>
      </c>
      <c r="AO5" s="27" t="str">
        <f t="shared" si="3"/>
        <v/>
      </c>
      <c r="AP5" s="60">
        <v>338.85815689917024</v>
      </c>
      <c r="AQ5" s="60">
        <v>273.17956769695593</v>
      </c>
      <c r="AR5" s="60">
        <v>237.92242835550479</v>
      </c>
      <c r="AS5" s="60">
        <v>218.91330403377694</v>
      </c>
      <c r="AT5" s="60">
        <v>208.92576211944788</v>
      </c>
      <c r="AU5" s="60">
        <v>210.53794835011658</v>
      </c>
      <c r="AV5" s="60">
        <v>192.94728677299909</v>
      </c>
      <c r="AW5" s="60">
        <v>179.40503428252802</v>
      </c>
      <c r="AX5" s="60">
        <v>177.70220835760219</v>
      </c>
      <c r="AY5" s="27" t="str">
        <f t="shared" si="4"/>
        <v/>
      </c>
    </row>
    <row r="6" spans="1:51" x14ac:dyDescent="0.25">
      <c r="A6" s="44">
        <v>4</v>
      </c>
      <c r="B6" s="11">
        <v>0.64555497174865217</v>
      </c>
      <c r="C6" s="12">
        <v>0.59022168845591072</v>
      </c>
      <c r="D6" s="12">
        <v>0.5436252393672858</v>
      </c>
      <c r="E6" s="12">
        <v>0.5038477828282163</v>
      </c>
      <c r="F6" s="12">
        <v>0.45906131324348587</v>
      </c>
      <c r="G6" s="12">
        <v>0.5038477828282163</v>
      </c>
      <c r="H6" s="12">
        <v>0.45906131324348587</v>
      </c>
      <c r="I6" s="12">
        <v>0.41315518191913764</v>
      </c>
      <c r="J6" s="12">
        <v>0.37559561992648849</v>
      </c>
      <c r="K6" s="27" t="str">
        <f t="shared" si="0"/>
        <v/>
      </c>
      <c r="L6" s="16">
        <v>3.9803999999999999</v>
      </c>
      <c r="M6" s="16">
        <v>4.28</v>
      </c>
      <c r="N6" s="16">
        <v>4.9219999999999997</v>
      </c>
      <c r="O6" s="16">
        <v>6.1375200000000003</v>
      </c>
      <c r="P6" s="16">
        <v>8.8424800000000001</v>
      </c>
      <c r="Q6" s="16">
        <v>4.7080000000000002</v>
      </c>
      <c r="R6" s="16">
        <v>5.7779999999999996</v>
      </c>
      <c r="S6" s="16">
        <v>7.0620000000000003</v>
      </c>
      <c r="T6" s="16">
        <v>9.8439999999999994</v>
      </c>
      <c r="U6" s="27" t="str">
        <f t="shared" si="1"/>
        <v/>
      </c>
      <c r="V6" s="16">
        <v>44.350186318416618</v>
      </c>
      <c r="W6" s="16">
        <v>41.248904642390308</v>
      </c>
      <c r="X6" s="16">
        <v>42.59293928757797</v>
      </c>
      <c r="Y6" s="16">
        <v>48.853491082721519</v>
      </c>
      <c r="Z6" s="16">
        <v>64.557048106546205</v>
      </c>
      <c r="AA6" s="16">
        <v>37.474783954667835</v>
      </c>
      <c r="AB6" s="16">
        <v>42.18393753331916</v>
      </c>
      <c r="AC6" s="16">
        <v>47.524992743260562</v>
      </c>
      <c r="AD6" s="16">
        <v>62.262031120677399</v>
      </c>
      <c r="AE6" s="27" t="str">
        <f t="shared" si="2"/>
        <v/>
      </c>
      <c r="AF6" s="60">
        <v>273.15636147112986</v>
      </c>
      <c r="AG6" s="60">
        <v>238.66000296499686</v>
      </c>
      <c r="AH6" s="60">
        <v>218.88825760176834</v>
      </c>
      <c r="AI6" s="60">
        <v>209.34325787086269</v>
      </c>
      <c r="AJ6" s="60">
        <v>208.34726469932792</v>
      </c>
      <c r="AK6" s="60">
        <v>199.93047502040233</v>
      </c>
      <c r="AL6" s="60">
        <v>189.8396056880579</v>
      </c>
      <c r="AM6" s="60">
        <v>182.13733842832502</v>
      </c>
      <c r="AN6" s="60">
        <v>185.73702735661169</v>
      </c>
      <c r="AO6" s="27" t="str">
        <f t="shared" si="3"/>
        <v/>
      </c>
      <c r="AP6" s="60">
        <v>252.55410676024664</v>
      </c>
      <c r="AQ6" s="60">
        <v>220.83971685584589</v>
      </c>
      <c r="AR6" s="60">
        <v>202.8874455872816</v>
      </c>
      <c r="AS6" s="60">
        <v>194.62526105394605</v>
      </c>
      <c r="AT6" s="60">
        <v>194.8478294919374</v>
      </c>
      <c r="AU6" s="60">
        <v>185.21247820348563</v>
      </c>
      <c r="AV6" s="60">
        <v>176.34017048066738</v>
      </c>
      <c r="AW6" s="60">
        <v>169.69390103558953</v>
      </c>
      <c r="AX6" s="60">
        <v>174.0420953765049</v>
      </c>
      <c r="AY6" s="27" t="str">
        <f t="shared" si="4"/>
        <v/>
      </c>
    </row>
    <row r="7" spans="1:51" x14ac:dyDescent="0.25">
      <c r="A7" s="44">
        <v>5</v>
      </c>
      <c r="B7" s="11">
        <v>0.57740192001717661</v>
      </c>
      <c r="C7" s="12">
        <v>0.52791032687284756</v>
      </c>
      <c r="D7" s="12">
        <v>0.48623319580393853</v>
      </c>
      <c r="E7" s="12">
        <v>0.45065515708657722</v>
      </c>
      <c r="F7" s="12">
        <v>0.41059692090110367</v>
      </c>
      <c r="G7" s="12">
        <v>0.45065515708657722</v>
      </c>
      <c r="H7" s="12">
        <v>0.41059692090110367</v>
      </c>
      <c r="I7" s="12">
        <v>0.36953722881099332</v>
      </c>
      <c r="J7" s="12">
        <v>0.33594293528272123</v>
      </c>
      <c r="K7" s="27" t="str">
        <f t="shared" si="0"/>
        <v/>
      </c>
      <c r="L7" s="16">
        <v>4.9755000000000003</v>
      </c>
      <c r="M7" s="16">
        <v>5.35</v>
      </c>
      <c r="N7" s="16">
        <v>6.1524999999999999</v>
      </c>
      <c r="O7" s="16">
        <v>7.6718999999999999</v>
      </c>
      <c r="P7" s="16">
        <v>11.053100000000001</v>
      </c>
      <c r="Q7" s="16">
        <v>5.8849999999999998</v>
      </c>
      <c r="R7" s="16">
        <v>7.2225000000000001</v>
      </c>
      <c r="S7" s="16">
        <v>8.8275000000000006</v>
      </c>
      <c r="T7" s="16">
        <v>12.305</v>
      </c>
      <c r="U7" s="27" t="str">
        <f t="shared" si="1"/>
        <v/>
      </c>
      <c r="V7" s="16">
        <v>46.497203214998784</v>
      </c>
      <c r="W7" s="16">
        <v>44.75555032118131</v>
      </c>
      <c r="X7" s="16">
        <v>47.293690233716781</v>
      </c>
      <c r="Y7" s="16">
        <v>55.153807826622078</v>
      </c>
      <c r="Z7" s="16">
        <v>74.060956885866418</v>
      </c>
      <c r="AA7" s="16">
        <v>42.307662907450684</v>
      </c>
      <c r="AB7" s="16">
        <v>48.394139301025973</v>
      </c>
      <c r="AC7" s="16">
        <v>55.296277978703898</v>
      </c>
      <c r="AD7" s="16">
        <v>73.180241220263071</v>
      </c>
      <c r="AE7" s="27" t="str">
        <f t="shared" si="2"/>
        <v/>
      </c>
      <c r="AF7" s="60">
        <v>236.79676466838396</v>
      </c>
      <c r="AG7" s="60">
        <v>214.56375207452038</v>
      </c>
      <c r="AH7" s="60">
        <v>202.26114189037614</v>
      </c>
      <c r="AI7" s="60">
        <v>198.19766874022821</v>
      </c>
      <c r="AJ7" s="60">
        <v>203.46871134389099</v>
      </c>
      <c r="AK7" s="60">
        <v>187.57098055598036</v>
      </c>
      <c r="AL7" s="60">
        <v>182.23640633158982</v>
      </c>
      <c r="AM7" s="60">
        <v>178.68486763118</v>
      </c>
      <c r="AN7" s="60">
        <v>186.7535015286565</v>
      </c>
      <c r="AO7" s="27" t="str">
        <f t="shared" si="3"/>
        <v/>
      </c>
      <c r="AP7" s="60">
        <v>219.51706772007483</v>
      </c>
      <c r="AQ7" s="60">
        <v>199.0955748007641</v>
      </c>
      <c r="AR7" s="60">
        <v>188.04775423395259</v>
      </c>
      <c r="AS7" s="60">
        <v>184.90480388995906</v>
      </c>
      <c r="AT7" s="60">
        <v>191.07928378235763</v>
      </c>
      <c r="AU7" s="60">
        <v>174.2781157057112</v>
      </c>
      <c r="AV7" s="60">
        <v>169.84697877005652</v>
      </c>
      <c r="AW7" s="60">
        <v>167.10231734154317</v>
      </c>
      <c r="AX7" s="60">
        <v>175.75690629455653</v>
      </c>
      <c r="AY7" s="27" t="str">
        <f t="shared" si="4"/>
        <v/>
      </c>
    </row>
    <row r="8" spans="1:51" x14ac:dyDescent="0.25">
      <c r="A8" s="44">
        <v>6</v>
      </c>
      <c r="B8" s="11">
        <v>0.52709342723366936</v>
      </c>
      <c r="C8" s="12">
        <v>0.48191399061364043</v>
      </c>
      <c r="D8" s="12">
        <v>0.44386814924940571</v>
      </c>
      <c r="E8" s="12">
        <v>0.41138999198725412</v>
      </c>
      <c r="F8" s="12">
        <v>0.37482199269949806</v>
      </c>
      <c r="G8" s="12">
        <v>0.41138999198725412</v>
      </c>
      <c r="H8" s="12">
        <v>0.37482199269949806</v>
      </c>
      <c r="I8" s="12">
        <v>0.33733979342954828</v>
      </c>
      <c r="J8" s="12">
        <v>0.3066725394814076</v>
      </c>
      <c r="K8" s="27" t="str">
        <f t="shared" si="0"/>
        <v/>
      </c>
      <c r="L8" s="16">
        <v>5.9706000000000001</v>
      </c>
      <c r="M8" s="16">
        <v>6.42</v>
      </c>
      <c r="N8" s="16">
        <v>7.383</v>
      </c>
      <c r="O8" s="16">
        <v>9.2062799999999996</v>
      </c>
      <c r="P8" s="16">
        <v>13.263719999999999</v>
      </c>
      <c r="Q8" s="16">
        <v>7.0620000000000003</v>
      </c>
      <c r="R8" s="16">
        <v>8.6669999999999998</v>
      </c>
      <c r="S8" s="16">
        <v>10.593</v>
      </c>
      <c r="T8" s="16">
        <v>14.766</v>
      </c>
      <c r="U8" s="27" t="str">
        <f t="shared" si="1"/>
        <v/>
      </c>
      <c r="V8" s="16">
        <v>49.860915288074338</v>
      </c>
      <c r="W8" s="16">
        <v>48.938514622568981</v>
      </c>
      <c r="X8" s="16">
        <v>52.42913828557954</v>
      </c>
      <c r="Y8" s="16">
        <v>61.769510169667491</v>
      </c>
      <c r="Z8" s="16">
        <v>83.78750791575753</v>
      </c>
      <c r="AA8" s="16">
        <v>47.382469446746335</v>
      </c>
      <c r="AB8" s="16">
        <v>54.749823662281059</v>
      </c>
      <c r="AC8" s="16">
        <v>63.131440768990636</v>
      </c>
      <c r="AD8" s="16">
        <v>84.108925056016275</v>
      </c>
      <c r="AE8" s="27" t="str">
        <f t="shared" si="2"/>
        <v/>
      </c>
      <c r="AF8" s="60">
        <v>218.48036775413823</v>
      </c>
      <c r="AG8" s="60">
        <v>202.26172530619698</v>
      </c>
      <c r="AH8" s="60">
        <v>194.08175354483618</v>
      </c>
      <c r="AI8" s="60">
        <v>193.49248450895405</v>
      </c>
      <c r="AJ8" s="60">
        <v>203.3773944256267</v>
      </c>
      <c r="AK8" s="60">
        <v>181.59112448082655</v>
      </c>
      <c r="AL8" s="60">
        <v>179.35661479906122</v>
      </c>
      <c r="AM8" s="60">
        <v>178.70691377375792</v>
      </c>
      <c r="AN8" s="60">
        <v>190.46548449056243</v>
      </c>
      <c r="AO8" s="27" t="str">
        <f t="shared" si="3"/>
        <v/>
      </c>
      <c r="AP8" s="60">
        <v>203.0389102368018</v>
      </c>
      <c r="AQ8" s="60">
        <v>188.16683252634823</v>
      </c>
      <c r="AR8" s="60">
        <v>180.95111421320161</v>
      </c>
      <c r="AS8" s="60">
        <v>181.08636389660739</v>
      </c>
      <c r="AT8" s="60">
        <v>191.696934352228</v>
      </c>
      <c r="AU8" s="60">
        <v>169.1850038684799</v>
      </c>
      <c r="AV8" s="60">
        <v>167.67615472566257</v>
      </c>
      <c r="AW8" s="60">
        <v>167.68713820758455</v>
      </c>
      <c r="AX8" s="60">
        <v>179.93313553732972</v>
      </c>
      <c r="AY8" s="27" t="str">
        <f t="shared" si="4"/>
        <v/>
      </c>
    </row>
    <row r="9" spans="1:51" x14ac:dyDescent="0.25">
      <c r="A9" s="44">
        <v>7</v>
      </c>
      <c r="B9" s="11">
        <v>0.48799368939093174</v>
      </c>
      <c r="C9" s="12">
        <v>0.44616565887170889</v>
      </c>
      <c r="D9" s="12">
        <v>0.41094205422394237</v>
      </c>
      <c r="E9" s="12">
        <v>0.38087312342706869</v>
      </c>
      <c r="F9" s="12">
        <v>0.34701773467799585</v>
      </c>
      <c r="G9" s="12">
        <v>0.38087312342706869</v>
      </c>
      <c r="H9" s="12">
        <v>0.34701773467799585</v>
      </c>
      <c r="I9" s="12">
        <v>0.31231596121019634</v>
      </c>
      <c r="J9" s="12">
        <v>0.2839236011001785</v>
      </c>
      <c r="K9" s="27" t="str">
        <f t="shared" si="0"/>
        <v/>
      </c>
      <c r="L9" s="16">
        <v>6.9657</v>
      </c>
      <c r="M9" s="16">
        <v>7.49</v>
      </c>
      <c r="N9" s="16">
        <v>8.6135000000000002</v>
      </c>
      <c r="O9" s="16">
        <v>10.74066</v>
      </c>
      <c r="P9" s="16">
        <v>15.47434</v>
      </c>
      <c r="Q9" s="16">
        <v>8.2390000000000008</v>
      </c>
      <c r="R9" s="16">
        <v>10.111499999999999</v>
      </c>
      <c r="S9" s="16">
        <v>12.358499999999999</v>
      </c>
      <c r="T9" s="16">
        <v>17.227</v>
      </c>
      <c r="U9" s="27" t="str">
        <f t="shared" si="1"/>
        <v/>
      </c>
      <c r="V9" s="16">
        <v>53.728791529536046</v>
      </c>
      <c r="W9" s="16">
        <v>53.409628428225716</v>
      </c>
      <c r="X9" s="16">
        <v>57.748307394793237</v>
      </c>
      <c r="Y9" s="16">
        <v>68.512360648961803</v>
      </c>
      <c r="Z9" s="16">
        <v>93.589767573886689</v>
      </c>
      <c r="AA9" s="16">
        <v>52.554809423889814</v>
      </c>
      <c r="AB9" s="16">
        <v>61.154978811591008</v>
      </c>
      <c r="AC9" s="16">
        <v>70.973208273292698</v>
      </c>
      <c r="AD9" s="16">
        <v>95.009692759836867</v>
      </c>
      <c r="AE9" s="27" t="str">
        <f t="shared" si="2"/>
        <v/>
      </c>
      <c r="AF9" s="60">
        <v>208.14537547573551</v>
      </c>
      <c r="AG9" s="60">
        <v>195.51804683793782</v>
      </c>
      <c r="AH9" s="60">
        <v>190.05775223362861</v>
      </c>
      <c r="AI9" s="60">
        <v>192.05168280322468</v>
      </c>
      <c r="AJ9" s="60">
        <v>205.77750809407948</v>
      </c>
      <c r="AK9" s="60">
        <v>178.85115282944784</v>
      </c>
      <c r="AL9" s="60">
        <v>178.94654918247039</v>
      </c>
      <c r="AM9" s="60">
        <v>180.59131370277115</v>
      </c>
      <c r="AN9" s="60">
        <v>195.64241960916195</v>
      </c>
      <c r="AO9" s="27" t="str">
        <f t="shared" si="3"/>
        <v/>
      </c>
      <c r="AP9" s="60">
        <v>193.88311619937275</v>
      </c>
      <c r="AQ9" s="60">
        <v>182.33293675941897</v>
      </c>
      <c r="AR9" s="60">
        <v>177.6610656166271</v>
      </c>
      <c r="AS9" s="60">
        <v>180.25706197613113</v>
      </c>
      <c r="AT9" s="60">
        <v>194.59440689692912</v>
      </c>
      <c r="AU9" s="60">
        <v>167.05653200235429</v>
      </c>
      <c r="AV9" s="60">
        <v>167.76344798532</v>
      </c>
      <c r="AW9" s="60">
        <v>169.97253190598653</v>
      </c>
      <c r="AX9" s="60">
        <v>185.44467148583345</v>
      </c>
      <c r="AY9" s="27" t="str">
        <f t="shared" si="4"/>
        <v/>
      </c>
    </row>
    <row r="10" spans="1:51" x14ac:dyDescent="0.25">
      <c r="A10" s="44">
        <v>8</v>
      </c>
      <c r="B10" s="11">
        <v>0.45647629815216206</v>
      </c>
      <c r="C10" s="12">
        <v>0.4173497583105481</v>
      </c>
      <c r="D10" s="12">
        <v>0.38440109318076804</v>
      </c>
      <c r="E10" s="12">
        <v>0.35627418392363897</v>
      </c>
      <c r="F10" s="12">
        <v>0.32460536757487068</v>
      </c>
      <c r="G10" s="12">
        <v>0.35627418392363897</v>
      </c>
      <c r="H10" s="12">
        <v>0.32460536757487068</v>
      </c>
      <c r="I10" s="12">
        <v>0.29214483081738374</v>
      </c>
      <c r="J10" s="12">
        <v>0.26558620983398518</v>
      </c>
      <c r="K10" s="27" t="str">
        <f t="shared" si="0"/>
        <v/>
      </c>
      <c r="L10" s="16">
        <v>7.9607999999999999</v>
      </c>
      <c r="M10" s="16">
        <v>8.56</v>
      </c>
      <c r="N10" s="16">
        <v>9.8439999999999994</v>
      </c>
      <c r="O10" s="16">
        <v>12.275040000000001</v>
      </c>
      <c r="P10" s="16">
        <v>17.68496</v>
      </c>
      <c r="Q10" s="16">
        <v>9.4160000000000004</v>
      </c>
      <c r="R10" s="16">
        <v>11.555999999999999</v>
      </c>
      <c r="S10" s="16">
        <v>14.124000000000001</v>
      </c>
      <c r="T10" s="16">
        <v>19.687999999999999</v>
      </c>
      <c r="U10" s="27" t="str">
        <f t="shared" si="1"/>
        <v/>
      </c>
      <c r="V10" s="16">
        <v>57.843670806409555</v>
      </c>
      <c r="W10" s="16">
        <v>58.020765419714586</v>
      </c>
      <c r="X10" s="16">
        <v>63.152621801910101</v>
      </c>
      <c r="Y10" s="16">
        <v>75.307739139668001</v>
      </c>
      <c r="Z10" s="16">
        <v>103.41037120250853</v>
      </c>
      <c r="AA10" s="16">
        <v>57.767442854696512</v>
      </c>
      <c r="AB10" s="16">
        <v>67.572120582471683</v>
      </c>
      <c r="AC10" s="16">
        <v>78.800853437062031</v>
      </c>
      <c r="AD10" s="16">
        <v>105.87133701625113</v>
      </c>
      <c r="AE10" s="27" t="str">
        <f t="shared" si="2"/>
        <v/>
      </c>
      <c r="AF10" s="60">
        <v>202.0568546148692</v>
      </c>
      <c r="AG10" s="60">
        <v>191.84793755298847</v>
      </c>
      <c r="AH10" s="60">
        <v>188.39379365135477</v>
      </c>
      <c r="AI10" s="60">
        <v>192.49982069563387</v>
      </c>
      <c r="AJ10" s="60">
        <v>209.64195716182675</v>
      </c>
      <c r="AK10" s="60">
        <v>177.99000000993229</v>
      </c>
      <c r="AL10" s="60">
        <v>179.99555998941921</v>
      </c>
      <c r="AM10" s="60">
        <v>183.59344286223995</v>
      </c>
      <c r="AN10" s="60">
        <v>201.70493789309432</v>
      </c>
      <c r="AO10" s="27">
        <f t="shared" si="3"/>
        <v>6</v>
      </c>
      <c r="AP10" s="60">
        <v>188.62162312778898</v>
      </c>
      <c r="AQ10" s="60">
        <v>179.31491820356445</v>
      </c>
      <c r="AR10" s="60">
        <v>176.53157838074713</v>
      </c>
      <c r="AS10" s="60">
        <v>181.1559122012537</v>
      </c>
      <c r="AT10" s="60">
        <v>198.82995718068983</v>
      </c>
      <c r="AU10" s="60">
        <v>166.64609151555209</v>
      </c>
      <c r="AV10" s="60">
        <v>169.18356000828231</v>
      </c>
      <c r="AW10" s="60">
        <v>173.27725521403391</v>
      </c>
      <c r="AX10" s="60">
        <v>191.76181475077183</v>
      </c>
      <c r="AY10" s="27">
        <f t="shared" si="4"/>
        <v>6</v>
      </c>
    </row>
    <row r="11" spans="1:51" x14ac:dyDescent="0.25">
      <c r="A11" s="44">
        <v>9</v>
      </c>
      <c r="B11" s="11">
        <v>0.43036998116576808</v>
      </c>
      <c r="C11" s="12">
        <v>0.39348112563727361</v>
      </c>
      <c r="D11" s="12">
        <v>0.36241682624485738</v>
      </c>
      <c r="E11" s="12">
        <v>0.33589852188547753</v>
      </c>
      <c r="F11" s="12">
        <v>0.30604087549565739</v>
      </c>
      <c r="G11" s="12">
        <v>0.33589852188547753</v>
      </c>
      <c r="H11" s="12">
        <v>0.30604087549565739</v>
      </c>
      <c r="I11" s="12">
        <v>0.27543678794609155</v>
      </c>
      <c r="J11" s="12">
        <v>0.25039707995099236</v>
      </c>
      <c r="K11" s="27" t="str">
        <f t="shared" si="0"/>
        <v/>
      </c>
      <c r="L11" s="16">
        <v>8.9558999999999997</v>
      </c>
      <c r="M11" s="16">
        <v>9.6300000000000008</v>
      </c>
      <c r="N11" s="16">
        <v>11.0745</v>
      </c>
      <c r="O11" s="16">
        <v>13.809419999999999</v>
      </c>
      <c r="P11" s="16">
        <v>19.895579999999999</v>
      </c>
      <c r="Q11" s="16">
        <v>10.593</v>
      </c>
      <c r="R11" s="16">
        <v>13.000500000000001</v>
      </c>
      <c r="S11" s="16">
        <v>15.8895</v>
      </c>
      <c r="T11" s="16">
        <v>22.149000000000001</v>
      </c>
      <c r="U11" s="27" t="str">
        <f t="shared" si="1"/>
        <v/>
      </c>
      <c r="V11" s="16">
        <v>62.091762506122762</v>
      </c>
      <c r="W11" s="16">
        <v>62.704626725943463</v>
      </c>
      <c r="X11" s="16">
        <v>68.596964854696353</v>
      </c>
      <c r="Y11" s="16">
        <v>82.12182868302888</v>
      </c>
      <c r="Z11" s="16">
        <v>113.22447976931355</v>
      </c>
      <c r="AA11" s="16">
        <v>62.994429254764128</v>
      </c>
      <c r="AB11" s="16">
        <v>73.985018242291034</v>
      </c>
      <c r="AC11" s="16">
        <v>86.606716056867</v>
      </c>
      <c r="AD11" s="16">
        <v>116.69183615017906</v>
      </c>
      <c r="AE11" s="27" t="str">
        <f t="shared" si="2"/>
        <v/>
      </c>
      <c r="AF11" s="60">
        <v>198.50364219172795</v>
      </c>
      <c r="AG11" s="60">
        <v>190.06149781848876</v>
      </c>
      <c r="AH11" s="60">
        <v>188.20289285603164</v>
      </c>
      <c r="AI11" s="60">
        <v>194.14179019027992</v>
      </c>
      <c r="AJ11" s="60">
        <v>214.44064434644244</v>
      </c>
      <c r="AK11" s="60">
        <v>178.31907366492084</v>
      </c>
      <c r="AL11" s="60">
        <v>181.9806709622751</v>
      </c>
      <c r="AM11" s="60">
        <v>187.32026258126311</v>
      </c>
      <c r="AN11" s="60">
        <v>208.34344742220208</v>
      </c>
      <c r="AO11" s="27" t="str">
        <f t="shared" si="3"/>
        <v/>
      </c>
      <c r="AP11" s="60">
        <v>185.68415144932462</v>
      </c>
      <c r="AQ11" s="60">
        <v>178.02169648384256</v>
      </c>
      <c r="AR11" s="60">
        <v>176.74969419328764</v>
      </c>
      <c r="AS11" s="60">
        <v>183.14593038016039</v>
      </c>
      <c r="AT11" s="60">
        <v>203.91788227705374</v>
      </c>
      <c r="AU11" s="60">
        <v>167.32321385480128</v>
      </c>
      <c r="AV11" s="60">
        <v>171.45790889288639</v>
      </c>
      <c r="AW11" s="60">
        <v>177.24196074153744</v>
      </c>
      <c r="AX11" s="60">
        <v>198.60180080139776</v>
      </c>
      <c r="AY11" s="27" t="str">
        <f t="shared" si="4"/>
        <v/>
      </c>
    </row>
    <row r="12" spans="1:51" x14ac:dyDescent="0.25">
      <c r="A12" s="44">
        <v>10</v>
      </c>
      <c r="B12" s="11">
        <v>0.40828481311427839</v>
      </c>
      <c r="C12" s="12">
        <v>0.37328897199019734</v>
      </c>
      <c r="D12" s="12">
        <v>0.34381878999097143</v>
      </c>
      <c r="E12" s="12">
        <v>0.31866131755260757</v>
      </c>
      <c r="F12" s="12">
        <v>0.2903358671034868</v>
      </c>
      <c r="G12" s="12">
        <v>0.31866131755260757</v>
      </c>
      <c r="H12" s="12">
        <v>0.2903358671034868</v>
      </c>
      <c r="I12" s="12">
        <v>0.26130228039313819</v>
      </c>
      <c r="J12" s="12">
        <v>0.23754752763012565</v>
      </c>
      <c r="K12" s="27" t="str">
        <f t="shared" si="0"/>
        <v/>
      </c>
      <c r="L12" s="16">
        <v>9.9510000000000005</v>
      </c>
      <c r="M12" s="16">
        <v>10.7</v>
      </c>
      <c r="N12" s="16">
        <v>12.305</v>
      </c>
      <c r="O12" s="16">
        <v>15.3438</v>
      </c>
      <c r="P12" s="16">
        <v>22.106200000000001</v>
      </c>
      <c r="Q12" s="16">
        <v>11.77</v>
      </c>
      <c r="R12" s="16">
        <v>14.445</v>
      </c>
      <c r="S12" s="16">
        <v>17.655000000000001</v>
      </c>
      <c r="T12" s="16">
        <v>24.61</v>
      </c>
      <c r="U12" s="27" t="str">
        <f t="shared" si="1"/>
        <v/>
      </c>
      <c r="V12" s="16">
        <v>66.415833964473151</v>
      </c>
      <c r="W12" s="16">
        <v>67.427034717575864</v>
      </c>
      <c r="X12" s="16">
        <v>74.058591496945894</v>
      </c>
      <c r="Y12" s="16">
        <v>88.938029432762207</v>
      </c>
      <c r="Z12" s="16">
        <v>123.02088835002681</v>
      </c>
      <c r="AA12" s="16">
        <v>68.223035129733915</v>
      </c>
      <c r="AB12" s="16">
        <v>80.386350083512198</v>
      </c>
      <c r="AC12" s="16">
        <v>94.38839115259529</v>
      </c>
      <c r="AD12" s="16">
        <v>127.47248632818625</v>
      </c>
      <c r="AE12" s="27" t="str">
        <f t="shared" si="2"/>
        <v/>
      </c>
      <c r="AF12" s="60">
        <v>196.58879787910024</v>
      </c>
      <c r="AG12" s="60">
        <v>189.51561236672185</v>
      </c>
      <c r="AH12" s="60">
        <v>188.9950217396306</v>
      </c>
      <c r="AI12" s="60">
        <v>196.58739322615907</v>
      </c>
      <c r="AJ12" s="60">
        <v>219.87166010849481</v>
      </c>
      <c r="AK12" s="60">
        <v>179.45137408720075</v>
      </c>
      <c r="AL12" s="60">
        <v>184.60318486644078</v>
      </c>
      <c r="AM12" s="60">
        <v>191.54407948430733</v>
      </c>
      <c r="AN12" s="60">
        <v>215.37712990533601</v>
      </c>
      <c r="AO12" s="27" t="str">
        <f t="shared" si="3"/>
        <v/>
      </c>
      <c r="AP12" s="60">
        <v>184.24778160153295</v>
      </c>
      <c r="AQ12" s="60">
        <v>177.86372429283554</v>
      </c>
      <c r="AR12" s="60">
        <v>177.86643920533345</v>
      </c>
      <c r="AS12" s="60">
        <v>185.86971794782303</v>
      </c>
      <c r="AT12" s="60">
        <v>209.5817688563674</v>
      </c>
      <c r="AU12" s="60">
        <v>168.73369880886472</v>
      </c>
      <c r="AV12" s="60">
        <v>174.3132936143133</v>
      </c>
      <c r="AW12" s="60">
        <v>181.65861949273346</v>
      </c>
      <c r="AX12" s="60">
        <v>205.79965849870121</v>
      </c>
      <c r="AY12" s="27" t="str">
        <f t="shared" si="4"/>
        <v/>
      </c>
    </row>
    <row r="13" spans="1:51" x14ac:dyDescent="0.25">
      <c r="A13" s="44">
        <v>11</v>
      </c>
      <c r="B13" s="11">
        <v>0.38928429506159251</v>
      </c>
      <c r="C13" s="12">
        <v>0.35591706977059889</v>
      </c>
      <c r="D13" s="12">
        <v>0.32781835373607809</v>
      </c>
      <c r="E13" s="12">
        <v>0.30383164492612103</v>
      </c>
      <c r="F13" s="12">
        <v>0.27682438759935479</v>
      </c>
      <c r="G13" s="12">
        <v>0.30383164492612103</v>
      </c>
      <c r="H13" s="12">
        <v>0.27682438759935479</v>
      </c>
      <c r="I13" s="12">
        <v>0.24914194883941934</v>
      </c>
      <c r="J13" s="12">
        <v>0.22649268076310836</v>
      </c>
      <c r="K13" s="27" t="str">
        <f t="shared" si="0"/>
        <v/>
      </c>
      <c r="L13" s="16">
        <v>10.946099999999999</v>
      </c>
      <c r="M13" s="16">
        <v>11.77</v>
      </c>
      <c r="N13" s="16">
        <v>13.535500000000001</v>
      </c>
      <c r="O13" s="16">
        <v>16.87818</v>
      </c>
      <c r="P13" s="16">
        <v>24.31682</v>
      </c>
      <c r="Q13" s="16">
        <v>12.946999999999999</v>
      </c>
      <c r="R13" s="16">
        <v>15.8895</v>
      </c>
      <c r="S13" s="16">
        <v>19.420500000000001</v>
      </c>
      <c r="T13" s="16">
        <v>27.071000000000002</v>
      </c>
      <c r="U13" s="27" t="str">
        <f t="shared" si="1"/>
        <v/>
      </c>
      <c r="V13" s="16">
        <v>70.784463241312935</v>
      </c>
      <c r="W13" s="16">
        <v>72.169266854035968</v>
      </c>
      <c r="X13" s="16">
        <v>79.525292151527864</v>
      </c>
      <c r="Y13" s="16">
        <v>95.747833532925284</v>
      </c>
      <c r="Z13" s="16">
        <v>132.79466511072698</v>
      </c>
      <c r="AA13" s="16">
        <v>73.446734230277414</v>
      </c>
      <c r="AB13" s="16">
        <v>86.772893465383078</v>
      </c>
      <c r="AC13" s="16">
        <v>102.14572263480764</v>
      </c>
      <c r="AD13" s="16">
        <v>138.21573621506292</v>
      </c>
      <c r="AE13" s="27" t="str">
        <f t="shared" si="2"/>
        <v/>
      </c>
      <c r="AF13" s="60">
        <v>195.79571991695255</v>
      </c>
      <c r="AG13" s="60">
        <v>189.8313975506228</v>
      </c>
      <c r="AH13" s="60">
        <v>190.47673657288203</v>
      </c>
      <c r="AI13" s="60">
        <v>199.60019746810619</v>
      </c>
      <c r="AJ13" s="60">
        <v>225.75017385897931</v>
      </c>
      <c r="AK13" s="60">
        <v>181.15210818168441</v>
      </c>
      <c r="AL13" s="60">
        <v>187.67968500501451</v>
      </c>
      <c r="AM13" s="60">
        <v>196.12359229847482</v>
      </c>
      <c r="AN13" s="60">
        <v>222.69316596212897</v>
      </c>
      <c r="AO13" s="27" t="str">
        <f t="shared" si="3"/>
        <v/>
      </c>
      <c r="AP13" s="60">
        <v>183.8386559443191</v>
      </c>
      <c r="AQ13" s="60">
        <v>178.49377872809077</v>
      </c>
      <c r="AR13" s="60">
        <v>179.61305590913881</v>
      </c>
      <c r="AS13" s="60">
        <v>189.11082848168402</v>
      </c>
      <c r="AT13" s="60">
        <v>215.65253418775251</v>
      </c>
      <c r="AU13" s="60">
        <v>170.6627391952623</v>
      </c>
      <c r="AV13" s="60">
        <v>177.58204533378779</v>
      </c>
      <c r="AW13" s="60">
        <v>186.39822977255739</v>
      </c>
      <c r="AX13" s="60">
        <v>213.25257429423806</v>
      </c>
      <c r="AY13" s="27" t="str">
        <f t="shared" si="4"/>
        <v/>
      </c>
    </row>
    <row r="14" spans="1:51" x14ac:dyDescent="0.25">
      <c r="A14" s="44">
        <v>12</v>
      </c>
      <c r="B14" s="11">
        <v>0.37271133671578555</v>
      </c>
      <c r="C14" s="12">
        <v>0.34076465071157525</v>
      </c>
      <c r="D14" s="12">
        <v>0.31386217828697732</v>
      </c>
      <c r="E14" s="12">
        <v>0.29089665304646689</v>
      </c>
      <c r="F14" s="12">
        <v>0.26503917277566974</v>
      </c>
      <c r="G14" s="12">
        <v>0.29089665304646689</v>
      </c>
      <c r="H14" s="12">
        <v>0.26503917277566974</v>
      </c>
      <c r="I14" s="12">
        <v>0.23853525549810273</v>
      </c>
      <c r="J14" s="12">
        <v>0.21685023227100247</v>
      </c>
      <c r="K14" s="27" t="str">
        <f t="shared" si="0"/>
        <v/>
      </c>
      <c r="L14" s="16">
        <v>11.9412</v>
      </c>
      <c r="M14" s="16">
        <v>12.84</v>
      </c>
      <c r="N14" s="16">
        <v>14.766</v>
      </c>
      <c r="O14" s="16">
        <v>18.412559999999999</v>
      </c>
      <c r="P14" s="16">
        <v>26.527439999999999</v>
      </c>
      <c r="Q14" s="16">
        <v>14.124000000000001</v>
      </c>
      <c r="R14" s="16">
        <v>17.334</v>
      </c>
      <c r="S14" s="16">
        <v>21.186</v>
      </c>
      <c r="T14" s="16">
        <v>29.532</v>
      </c>
      <c r="U14" s="27" t="str">
        <f t="shared" si="1"/>
        <v/>
      </c>
      <c r="V14" s="16">
        <v>75.179278517240022</v>
      </c>
      <c r="W14" s="16">
        <v>76.92051032600159</v>
      </c>
      <c r="X14" s="16">
        <v>84.990253518522181</v>
      </c>
      <c r="Y14" s="16">
        <v>102.54683476566326</v>
      </c>
      <c r="Z14" s="16">
        <v>142.54394328273463</v>
      </c>
      <c r="AA14" s="16">
        <v>78.662146612433475</v>
      </c>
      <c r="AB14" s="16">
        <v>93.143428572938902</v>
      </c>
      <c r="AC14" s="16">
        <v>109.879528587854</v>
      </c>
      <c r="AD14" s="16">
        <v>148.92433048953109</v>
      </c>
      <c r="AE14" s="27" t="str">
        <f t="shared" si="2"/>
        <v/>
      </c>
      <c r="AF14" s="60">
        <v>195.80533196036336</v>
      </c>
      <c r="AG14" s="60">
        <v>190.77071861117153</v>
      </c>
      <c r="AH14" s="60">
        <v>192.46126142499259</v>
      </c>
      <c r="AI14" s="60">
        <v>203.02835604940572</v>
      </c>
      <c r="AJ14" s="60">
        <v>231.95659295810631</v>
      </c>
      <c r="AK14" s="60">
        <v>183.27027804395036</v>
      </c>
      <c r="AL14" s="60">
        <v>191.09111391630429</v>
      </c>
      <c r="AM14" s="60">
        <v>200.96633886909459</v>
      </c>
      <c r="AN14" s="60">
        <v>230.21747547223123</v>
      </c>
      <c r="AO14" s="27" t="str">
        <f t="shared" si="3"/>
        <v/>
      </c>
      <c r="AP14" s="60">
        <v>184.16417346276134</v>
      </c>
      <c r="AQ14" s="60">
        <v>179.69369314382882</v>
      </c>
      <c r="AR14" s="60">
        <v>181.81855011837888</v>
      </c>
      <c r="AS14" s="60">
        <v>192.73032715924035</v>
      </c>
      <c r="AT14" s="60">
        <v>222.0208705596504</v>
      </c>
      <c r="AU14" s="60">
        <v>172.97224915378493</v>
      </c>
      <c r="AV14" s="60">
        <v>181.15539151784836</v>
      </c>
      <c r="AW14" s="60">
        <v>191.37644412246749</v>
      </c>
      <c r="AX14" s="60">
        <v>220.8931200884378</v>
      </c>
      <c r="AY14" s="27" t="str">
        <f t="shared" si="4"/>
        <v/>
      </c>
    </row>
    <row r="15" spans="1:51" x14ac:dyDescent="0.25">
      <c r="A15" s="44">
        <v>13</v>
      </c>
      <c r="B15" s="11">
        <v>0.35808946950314963</v>
      </c>
      <c r="C15" s="12">
        <v>0.32739608640287976</v>
      </c>
      <c r="D15" s="12">
        <v>0.30154902695002067</v>
      </c>
      <c r="E15" s="12">
        <v>0.27948446400245813</v>
      </c>
      <c r="F15" s="12">
        <v>0.2546414005355731</v>
      </c>
      <c r="G15" s="12">
        <v>0.27948446400245813</v>
      </c>
      <c r="H15" s="12">
        <v>0.2546414005355731</v>
      </c>
      <c r="I15" s="12">
        <v>0.22917726048201575</v>
      </c>
      <c r="J15" s="12">
        <v>0.20834296407455971</v>
      </c>
      <c r="K15" s="27" t="str">
        <f t="shared" si="0"/>
        <v/>
      </c>
      <c r="L15" s="16">
        <v>12.936299999999999</v>
      </c>
      <c r="M15" s="16">
        <v>13.91</v>
      </c>
      <c r="N15" s="16">
        <v>15.996499999999999</v>
      </c>
      <c r="O15" s="16">
        <v>19.946940000000001</v>
      </c>
      <c r="P15" s="16">
        <v>28.738060000000001</v>
      </c>
      <c r="Q15" s="16">
        <v>15.301</v>
      </c>
      <c r="R15" s="16">
        <v>18.778500000000001</v>
      </c>
      <c r="S15" s="16">
        <v>22.951499999999999</v>
      </c>
      <c r="T15" s="16">
        <v>31.992999999999999</v>
      </c>
      <c r="U15" s="27" t="str">
        <f t="shared" si="1"/>
        <v/>
      </c>
      <c r="V15" s="16">
        <v>79.58902753761221</v>
      </c>
      <c r="W15" s="16">
        <v>81.674288546380552</v>
      </c>
      <c r="X15" s="16">
        <v>90.449602723251971</v>
      </c>
      <c r="Y15" s="16">
        <v>109.33282045345109</v>
      </c>
      <c r="Z15" s="16">
        <v>152.26840578260658</v>
      </c>
      <c r="AA15" s="16">
        <v>83.867574964293027</v>
      </c>
      <c r="AB15" s="16">
        <v>99.497748212255033</v>
      </c>
      <c r="AC15" s="16">
        <v>117.59102507665789</v>
      </c>
      <c r="AD15" s="16">
        <v>159.60096397094182</v>
      </c>
      <c r="AE15" s="27" t="str">
        <f t="shared" si="2"/>
        <v/>
      </c>
      <c r="AF15" s="60">
        <v>196.40962843853882</v>
      </c>
      <c r="AG15" s="60">
        <v>192.17616376932847</v>
      </c>
      <c r="AH15" s="60">
        <v>194.82388920989246</v>
      </c>
      <c r="AI15" s="60">
        <v>206.76977110862711</v>
      </c>
      <c r="AJ15" s="60">
        <v>238.41007372682182</v>
      </c>
      <c r="AK15" s="60">
        <v>185.70421213733201</v>
      </c>
      <c r="AL15" s="60">
        <v>194.7567188249204</v>
      </c>
      <c r="AM15" s="60">
        <v>206.00921239081273</v>
      </c>
      <c r="AN15" s="60">
        <v>237.89939648621188</v>
      </c>
      <c r="AO15" s="27" t="str">
        <f t="shared" si="3"/>
        <v/>
      </c>
      <c r="AP15" s="60">
        <v>185.03364003188608</v>
      </c>
      <c r="AQ15" s="60">
        <v>181.3193034308463</v>
      </c>
      <c r="AR15" s="60">
        <v>184.36880068570778</v>
      </c>
      <c r="AS15" s="60">
        <v>196.63485189008384</v>
      </c>
      <c r="AT15" s="60">
        <v>228.61295491946174</v>
      </c>
      <c r="AU15" s="60">
        <v>175.56929291878873</v>
      </c>
      <c r="AV15" s="60">
        <v>184.95960001756035</v>
      </c>
      <c r="AW15" s="60">
        <v>196.5357415412023</v>
      </c>
      <c r="AX15" s="60">
        <v>228.67524205865212</v>
      </c>
      <c r="AY15" s="27" t="str">
        <f t="shared" si="4"/>
        <v/>
      </c>
    </row>
    <row r="16" spans="1:51" x14ac:dyDescent="0.25">
      <c r="A16" s="44">
        <v>14</v>
      </c>
      <c r="B16" s="11">
        <v>0.34506364694456965</v>
      </c>
      <c r="C16" s="12">
        <v>0.31548676292074934</v>
      </c>
      <c r="D16" s="12">
        <v>0.29057991321647969</v>
      </c>
      <c r="E16" s="12">
        <v>0.26931796834698118</v>
      </c>
      <c r="F16" s="12">
        <v>0.24537859338280518</v>
      </c>
      <c r="G16" s="12">
        <v>0.26931796834698118</v>
      </c>
      <c r="H16" s="12">
        <v>0.24537859338280518</v>
      </c>
      <c r="I16" s="12">
        <v>0.22084073404452459</v>
      </c>
      <c r="J16" s="12">
        <v>0.20076430367684045</v>
      </c>
      <c r="K16" s="27" t="str">
        <f t="shared" si="0"/>
        <v/>
      </c>
      <c r="L16" s="16">
        <v>13.9314</v>
      </c>
      <c r="M16" s="16">
        <v>14.98</v>
      </c>
      <c r="N16" s="16">
        <v>17.227</v>
      </c>
      <c r="O16" s="16">
        <v>21.48132</v>
      </c>
      <c r="P16" s="16">
        <v>30.94868</v>
      </c>
      <c r="Q16" s="16">
        <v>16.478000000000002</v>
      </c>
      <c r="R16" s="16">
        <v>20.222999999999999</v>
      </c>
      <c r="S16" s="16">
        <v>24.716999999999999</v>
      </c>
      <c r="T16" s="16">
        <v>34.454000000000001</v>
      </c>
      <c r="U16" s="27" t="str">
        <f t="shared" si="1"/>
        <v/>
      </c>
      <c r="V16" s="16">
        <v>84.006576199911294</v>
      </c>
      <c r="W16" s="16">
        <v>86.426630686262527</v>
      </c>
      <c r="X16" s="16">
        <v>95.90114506132258</v>
      </c>
      <c r="Y16" s="16">
        <v>116.10479529452292</v>
      </c>
      <c r="Z16" s="16">
        <v>161.96852595345885</v>
      </c>
      <c r="AA16" s="16">
        <v>89.0622558047247</v>
      </c>
      <c r="AB16" s="16">
        <v>105.83616168304427</v>
      </c>
      <c r="AC16" s="16">
        <v>125.28155575842663</v>
      </c>
      <c r="AD16" s="16">
        <v>170.24814823719728</v>
      </c>
      <c r="AE16" s="27" t="str">
        <f t="shared" si="2"/>
        <v/>
      </c>
      <c r="AF16" s="60">
        <v>197.46705465143054</v>
      </c>
      <c r="AG16" s="60">
        <v>193.9393881577393</v>
      </c>
      <c r="AH16" s="60">
        <v>197.47808374155397</v>
      </c>
      <c r="AI16" s="60">
        <v>210.75320241193936</v>
      </c>
      <c r="AJ16" s="60">
        <v>245.05399163113086</v>
      </c>
      <c r="AK16" s="60">
        <v>188.3828619964716</v>
      </c>
      <c r="AL16" s="60">
        <v>198.61973949560468</v>
      </c>
      <c r="AM16" s="60">
        <v>211.20763909521955</v>
      </c>
      <c r="AN16" s="60">
        <v>245.70311436492176</v>
      </c>
      <c r="AO16" s="27" t="str">
        <f t="shared" si="3"/>
        <v/>
      </c>
      <c r="AP16" s="60">
        <v>186.31731969020382</v>
      </c>
      <c r="AQ16" s="60">
        <v>183.27141804776898</v>
      </c>
      <c r="AR16" s="60">
        <v>187.18465268556417</v>
      </c>
      <c r="AS16" s="60">
        <v>200.75929748927368</v>
      </c>
      <c r="AT16" s="60">
        <v>235.3771302420862</v>
      </c>
      <c r="AU16" s="60">
        <v>178.38895707380593</v>
      </c>
      <c r="AV16" s="60">
        <v>188.94287810656004</v>
      </c>
      <c r="AW16" s="60">
        <v>201.83552857544586</v>
      </c>
      <c r="AX16" s="60">
        <v>236.56642691885972</v>
      </c>
      <c r="AY16" s="27" t="str">
        <f t="shared" si="4"/>
        <v/>
      </c>
    </row>
    <row r="17" spans="1:51" x14ac:dyDescent="0.25">
      <c r="A17" s="44">
        <v>15</v>
      </c>
      <c r="B17" s="11">
        <v>0.33336315395252397</v>
      </c>
      <c r="C17" s="12">
        <v>0.3047891693280218</v>
      </c>
      <c r="D17" s="12">
        <v>0.28072686648633588</v>
      </c>
      <c r="E17" s="12">
        <v>0.26018587625562845</v>
      </c>
      <c r="F17" s="12">
        <v>0.23705824281068369</v>
      </c>
      <c r="G17" s="12">
        <v>0.26018587625562845</v>
      </c>
      <c r="H17" s="12">
        <v>0.23705824281068369</v>
      </c>
      <c r="I17" s="12">
        <v>0.21335241852961528</v>
      </c>
      <c r="J17" s="12">
        <v>0.19395674411783209</v>
      </c>
      <c r="K17" s="27" t="str">
        <f t="shared" si="0"/>
        <v/>
      </c>
      <c r="L17" s="16">
        <v>14.926500000000001</v>
      </c>
      <c r="M17" s="16">
        <v>16.05</v>
      </c>
      <c r="N17" s="16">
        <v>18.4575</v>
      </c>
      <c r="O17" s="16">
        <v>23.015699999999999</v>
      </c>
      <c r="P17" s="16">
        <v>33.159300000000002</v>
      </c>
      <c r="Q17" s="16">
        <v>17.655000000000001</v>
      </c>
      <c r="R17" s="16">
        <v>21.6675</v>
      </c>
      <c r="S17" s="16">
        <v>26.482500000000002</v>
      </c>
      <c r="T17" s="16">
        <v>36.914999999999999</v>
      </c>
      <c r="U17" s="27" t="str">
        <f t="shared" si="1"/>
        <v/>
      </c>
      <c r="V17" s="16">
        <v>88.427285049123682</v>
      </c>
      <c r="W17" s="16">
        <v>91.175074623030923</v>
      </c>
      <c r="X17" s="16">
        <v>101.34367721196233</v>
      </c>
      <c r="Y17" s="16">
        <v>122.86245527421909</v>
      </c>
      <c r="Z17" s="16">
        <v>171.64517062358874</v>
      </c>
      <c r="AA17" s="16">
        <v>94.245955928619935</v>
      </c>
      <c r="AB17" s="16">
        <v>112.15923540263543</v>
      </c>
      <c r="AC17" s="16">
        <v>132.95246361424344</v>
      </c>
      <c r="AD17" s="16">
        <v>180.86816988566557</v>
      </c>
      <c r="AE17" s="27" t="str">
        <f t="shared" si="2"/>
        <v/>
      </c>
      <c r="AF17" s="60">
        <v>198.8778406780367</v>
      </c>
      <c r="AG17" s="60">
        <v>195.98330593759428</v>
      </c>
      <c r="AH17" s="60">
        <v>200.36186102978434</v>
      </c>
      <c r="AI17" s="60">
        <v>214.92739685514792</v>
      </c>
      <c r="AJ17" s="60">
        <v>251.84750377317604</v>
      </c>
      <c r="AK17" s="60">
        <v>191.25503309280361</v>
      </c>
      <c r="AL17" s="60">
        <v>202.63908452219547</v>
      </c>
      <c r="AM17" s="60">
        <v>216.52922685382285</v>
      </c>
      <c r="AN17" s="60">
        <v>253.60260362452701</v>
      </c>
      <c r="AO17" s="27" t="str">
        <f t="shared" si="3"/>
        <v/>
      </c>
      <c r="AP17" s="60">
        <v>187.92380056408774</v>
      </c>
      <c r="AQ17" s="60">
        <v>185.47948978446829</v>
      </c>
      <c r="AR17" s="60">
        <v>190.20943573708882</v>
      </c>
      <c r="AS17" s="60">
        <v>205.05685435173976</v>
      </c>
      <c r="AT17" s="60">
        <v>242.27617452788414</v>
      </c>
      <c r="AU17" s="60">
        <v>181.38449058939548</v>
      </c>
      <c r="AV17" s="60">
        <v>193.0677552769036</v>
      </c>
      <c r="AW17" s="60">
        <v>207.24633204164905</v>
      </c>
      <c r="AX17" s="60">
        <v>244.5430814465908</v>
      </c>
      <c r="AY17" s="27" t="str">
        <f t="shared" si="4"/>
        <v/>
      </c>
    </row>
    <row r="18" spans="1:51" x14ac:dyDescent="0.25">
      <c r="A18" s="44">
        <v>16</v>
      </c>
      <c r="B18" s="11">
        <v>0.32277748587432609</v>
      </c>
      <c r="C18" s="12">
        <v>0.29511084422795536</v>
      </c>
      <c r="D18" s="12">
        <v>0.2718126196836429</v>
      </c>
      <c r="E18" s="12">
        <v>0.25192389141410815</v>
      </c>
      <c r="F18" s="12">
        <v>0.22953065662174293</v>
      </c>
      <c r="G18" s="12">
        <v>0.25192389141410815</v>
      </c>
      <c r="H18" s="12">
        <v>0.22953065662174293</v>
      </c>
      <c r="I18" s="12">
        <v>0.20657759095956882</v>
      </c>
      <c r="J18" s="12">
        <v>0.18779780996324424</v>
      </c>
      <c r="K18" s="27" t="str">
        <f t="shared" si="0"/>
        <v/>
      </c>
      <c r="L18" s="16">
        <v>15.9216</v>
      </c>
      <c r="M18" s="16">
        <v>17.12</v>
      </c>
      <c r="N18" s="16">
        <v>19.687999999999999</v>
      </c>
      <c r="O18" s="16">
        <v>24.550080000000001</v>
      </c>
      <c r="P18" s="16">
        <v>35.36992</v>
      </c>
      <c r="Q18" s="16">
        <v>18.832000000000001</v>
      </c>
      <c r="R18" s="16">
        <v>23.111999999999998</v>
      </c>
      <c r="S18" s="16">
        <v>28.248000000000001</v>
      </c>
      <c r="T18" s="16">
        <v>39.375999999999998</v>
      </c>
      <c r="U18" s="27" t="str">
        <f t="shared" si="1"/>
        <v/>
      </c>
      <c r="V18" s="16">
        <v>92.848082954705617</v>
      </c>
      <c r="W18" s="16">
        <v>95.91809639283548</v>
      </c>
      <c r="X18" s="16">
        <v>106.77659623031228</v>
      </c>
      <c r="Y18" s="16">
        <v>129.60589244371639</v>
      </c>
      <c r="Z18" s="16">
        <v>181.29938652984288</v>
      </c>
      <c r="AA18" s="16">
        <v>99.418745947062774</v>
      </c>
      <c r="AB18" s="16">
        <v>118.46765334718677</v>
      </c>
      <c r="AC18" s="16">
        <v>140.60503158433903</v>
      </c>
      <c r="AD18" s="16">
        <v>191.46308848177276</v>
      </c>
      <c r="AE18" s="27" t="str">
        <f t="shared" si="2"/>
        <v/>
      </c>
      <c r="AF18" s="60">
        <v>200.56958748637524</v>
      </c>
      <c r="AG18" s="60">
        <v>198.2515326106107</v>
      </c>
      <c r="AH18" s="60">
        <v>203.42962805660216</v>
      </c>
      <c r="AI18" s="60">
        <v>219.25452176305154</v>
      </c>
      <c r="AJ18" s="60">
        <v>258.76041402101509</v>
      </c>
      <c r="AK18" s="60">
        <v>194.28287501528612</v>
      </c>
      <c r="AL18" s="60">
        <v>206.78425768702479</v>
      </c>
      <c r="AM18" s="60">
        <v>221.94986453152981</v>
      </c>
      <c r="AN18" s="60">
        <v>261.57850786339992</v>
      </c>
      <c r="AO18" s="27" t="str">
        <f t="shared" si="3"/>
        <v/>
      </c>
      <c r="AP18" s="60">
        <v>189.78677002132363</v>
      </c>
      <c r="AQ18" s="60">
        <v>187.89193678870816</v>
      </c>
      <c r="AR18" s="60">
        <v>193.40148564376881</v>
      </c>
      <c r="AS18" s="60">
        <v>209.49299259612715</v>
      </c>
      <c r="AT18" s="60">
        <v>249.28259791346963</v>
      </c>
      <c r="AU18" s="60">
        <v>184.52134584836179</v>
      </c>
      <c r="AV18" s="60">
        <v>197.30644157947927</v>
      </c>
      <c r="AW18" s="60">
        <v>212.7462339435408</v>
      </c>
      <c r="AX18" s="60">
        <v>252.58768409732508</v>
      </c>
      <c r="AY18" s="27" t="str">
        <f t="shared" si="4"/>
        <v/>
      </c>
    </row>
    <row r="19" spans="1:51" x14ac:dyDescent="0.25">
      <c r="A19" s="44">
        <v>17</v>
      </c>
      <c r="B19" s="11">
        <v>0.31314015713674331</v>
      </c>
      <c r="C19" s="12">
        <v>0.28629957223930808</v>
      </c>
      <c r="D19" s="12">
        <v>0.2636969744309417</v>
      </c>
      <c r="E19" s="12">
        <v>0.24440207386282398</v>
      </c>
      <c r="F19" s="12">
        <v>0.22267744507501741</v>
      </c>
      <c r="G19" s="12">
        <v>0.24440207386282398</v>
      </c>
      <c r="H19" s="12">
        <v>0.22267744507501741</v>
      </c>
      <c r="I19" s="12">
        <v>0.20040970056751578</v>
      </c>
      <c r="J19" s="12">
        <v>0.18219063687955969</v>
      </c>
      <c r="K19" s="27" t="str">
        <f t="shared" si="0"/>
        <v/>
      </c>
      <c r="L19" s="16">
        <v>16.916699999999999</v>
      </c>
      <c r="M19" s="16">
        <v>18.190000000000001</v>
      </c>
      <c r="N19" s="16">
        <v>20.918500000000002</v>
      </c>
      <c r="O19" s="16">
        <v>26.08446</v>
      </c>
      <c r="P19" s="16">
        <v>37.580539999999999</v>
      </c>
      <c r="Q19" s="16">
        <v>20.009</v>
      </c>
      <c r="R19" s="16">
        <v>24.5565</v>
      </c>
      <c r="S19" s="16">
        <v>30.013500000000001</v>
      </c>
      <c r="T19" s="16">
        <v>41.837000000000003</v>
      </c>
      <c r="U19" s="27" t="str">
        <f t="shared" si="1"/>
        <v/>
      </c>
      <c r="V19" s="16">
        <v>97.266914968388107</v>
      </c>
      <c r="W19" s="16">
        <v>100.65477029256505</v>
      </c>
      <c r="X19" s="16">
        <v>112.19966866522567</v>
      </c>
      <c r="Y19" s="16">
        <v>136.3354240198293</v>
      </c>
      <c r="Z19" s="16">
        <v>190.93228359334071</v>
      </c>
      <c r="AA19" s="16">
        <v>104.58086919233769</v>
      </c>
      <c r="AB19" s="16">
        <v>124.76214077977248</v>
      </c>
      <c r="AC19" s="16">
        <v>148.24045751575431</v>
      </c>
      <c r="AD19" s="16">
        <v>202.03475096160025</v>
      </c>
      <c r="AE19" s="27" t="str">
        <f t="shared" si="2"/>
        <v/>
      </c>
      <c r="AF19" s="60">
        <v>202.48844880962821</v>
      </c>
      <c r="AG19" s="60">
        <v>200.70184690169316</v>
      </c>
      <c r="AH19" s="60">
        <v>206.64708274072291</v>
      </c>
      <c r="AI19" s="60">
        <v>223.70603364651308</v>
      </c>
      <c r="AJ19" s="60">
        <v>265.76992290362961</v>
      </c>
      <c r="AK19" s="60">
        <v>197.43778315544492</v>
      </c>
      <c r="AL19" s="60">
        <v>211.03214131924622</v>
      </c>
      <c r="AM19" s="60">
        <v>227.45123335347822</v>
      </c>
      <c r="AN19" s="60">
        <v>269.61614225028023</v>
      </c>
      <c r="AO19" s="27" t="str">
        <f t="shared" si="3"/>
        <v/>
      </c>
      <c r="AP19" s="60">
        <v>191.85692502946415</v>
      </c>
      <c r="AQ19" s="60">
        <v>190.4701495830403</v>
      </c>
      <c r="AR19" s="60">
        <v>196.72947205672929</v>
      </c>
      <c r="AS19" s="60">
        <v>214.04167843795375</v>
      </c>
      <c r="AT19" s="60">
        <v>256.37566731851388</v>
      </c>
      <c r="AU19" s="60">
        <v>187.77342794688553</v>
      </c>
      <c r="AV19" s="60">
        <v>201.63788573413052</v>
      </c>
      <c r="AW19" s="60">
        <v>218.31859785474418</v>
      </c>
      <c r="AX19" s="60">
        <v>260.68696256324716</v>
      </c>
      <c r="AY19" s="27" t="str">
        <f t="shared" si="4"/>
        <v/>
      </c>
    </row>
    <row r="20" spans="1:51" x14ac:dyDescent="0.25">
      <c r="A20" s="44">
        <v>18</v>
      </c>
      <c r="B20" s="11">
        <v>0.30431753210144136</v>
      </c>
      <c r="C20" s="12">
        <v>0.27823317220703214</v>
      </c>
      <c r="D20" s="12">
        <v>0.25626739545384541</v>
      </c>
      <c r="E20" s="12">
        <v>0.23751612261575911</v>
      </c>
      <c r="F20" s="12">
        <v>0.21640357838324717</v>
      </c>
      <c r="G20" s="12">
        <v>0.23751612261575911</v>
      </c>
      <c r="H20" s="12">
        <v>0.21640357838324717</v>
      </c>
      <c r="I20" s="12">
        <v>0.19476322054492243</v>
      </c>
      <c r="J20" s="12">
        <v>0.1770574732226568</v>
      </c>
      <c r="K20" s="27" t="str">
        <f t="shared" si="0"/>
        <v/>
      </c>
      <c r="L20" s="16">
        <v>17.911799999999999</v>
      </c>
      <c r="M20" s="16">
        <v>19.260000000000002</v>
      </c>
      <c r="N20" s="16">
        <v>22.149000000000001</v>
      </c>
      <c r="O20" s="16">
        <v>27.618839999999999</v>
      </c>
      <c r="P20" s="16">
        <v>39.791159999999998</v>
      </c>
      <c r="Q20" s="16">
        <v>21.186</v>
      </c>
      <c r="R20" s="16">
        <v>26.001000000000001</v>
      </c>
      <c r="S20" s="16">
        <v>31.779</v>
      </c>
      <c r="T20" s="16">
        <v>44.298000000000002</v>
      </c>
      <c r="U20" s="27" t="str">
        <f t="shared" si="1"/>
        <v/>
      </c>
      <c r="V20" s="16">
        <v>101.68240103176142</v>
      </c>
      <c r="W20" s="16">
        <v>105.38455954105764</v>
      </c>
      <c r="X20" s="16">
        <v>117.61289015617733</v>
      </c>
      <c r="Y20" s="16">
        <v>143.05149113699608</v>
      </c>
      <c r="Z20" s="16">
        <v>200.54497107339171</v>
      </c>
      <c r="AA20" s="16">
        <v>109.73266405208904</v>
      </c>
      <c r="AB20" s="16">
        <v>131.04342253101589</v>
      </c>
      <c r="AC20" s="16">
        <v>155.85984637728575</v>
      </c>
      <c r="AD20" s="16">
        <v>212.58481188619211</v>
      </c>
      <c r="AE20" s="27" t="str">
        <f t="shared" si="2"/>
        <v/>
      </c>
      <c r="AF20" s="60">
        <v>204.59352439523255</v>
      </c>
      <c r="AG20" s="60">
        <v>203.30199015724409</v>
      </c>
      <c r="AH20" s="60">
        <v>209.98791179265507</v>
      </c>
      <c r="AI20" s="60">
        <v>228.25998805648979</v>
      </c>
      <c r="AJ20" s="60">
        <v>272.85850063369088</v>
      </c>
      <c r="AK20" s="60">
        <v>200.69772806923302</v>
      </c>
      <c r="AL20" s="60">
        <v>215.36488762143506</v>
      </c>
      <c r="AM20" s="60">
        <v>233.01916672381083</v>
      </c>
      <c r="AN20" s="60">
        <v>277.70417346534327</v>
      </c>
      <c r="AO20" s="27" t="str">
        <f t="shared" si="3"/>
        <v/>
      </c>
      <c r="AP20" s="60">
        <v>194.09682929366031</v>
      </c>
      <c r="AQ20" s="60">
        <v>193.18464135171672</v>
      </c>
      <c r="AR20" s="60">
        <v>200.16937390900728</v>
      </c>
      <c r="AS20" s="60">
        <v>218.68291112459221</v>
      </c>
      <c r="AT20" s="60">
        <v>263.53946017920038</v>
      </c>
      <c r="AU20" s="60">
        <v>191.12065113733536</v>
      </c>
      <c r="AV20" s="60">
        <v>206.04584716694458</v>
      </c>
      <c r="AW20" s="60">
        <v>223.95057107672403</v>
      </c>
      <c r="AX20" s="60">
        <v>268.830690183787</v>
      </c>
      <c r="AY20" s="27" t="str">
        <f t="shared" si="4"/>
        <v/>
      </c>
    </row>
    <row r="21" spans="1:51" x14ac:dyDescent="0.25">
      <c r="A21" s="44">
        <v>19</v>
      </c>
      <c r="B21" s="11">
        <v>0.2962009351950135</v>
      </c>
      <c r="C21" s="12">
        <v>0.2708122836068696</v>
      </c>
      <c r="D21" s="12">
        <v>0.24943236648001141</v>
      </c>
      <c r="E21" s="12">
        <v>0.23118121771318134</v>
      </c>
      <c r="F21" s="12">
        <v>0.21063177613867634</v>
      </c>
      <c r="G21" s="12">
        <v>0.23118121771318134</v>
      </c>
      <c r="H21" s="12">
        <v>0.21063177613867634</v>
      </c>
      <c r="I21" s="12">
        <v>0.1895685985248087</v>
      </c>
      <c r="J21" s="12">
        <v>0.17233508956800794</v>
      </c>
      <c r="K21" s="27" t="str">
        <f t="shared" si="0"/>
        <v/>
      </c>
      <c r="L21" s="16">
        <v>18.9069</v>
      </c>
      <c r="M21" s="16">
        <v>20.329999999999998</v>
      </c>
      <c r="N21" s="16">
        <v>23.3795</v>
      </c>
      <c r="O21" s="16">
        <v>29.153220000000001</v>
      </c>
      <c r="P21" s="16">
        <v>42.001779999999997</v>
      </c>
      <c r="Q21" s="16">
        <v>22.363</v>
      </c>
      <c r="R21" s="16">
        <v>27.445499999999999</v>
      </c>
      <c r="S21" s="16">
        <v>33.544499999999999</v>
      </c>
      <c r="T21" s="16">
        <v>46.759</v>
      </c>
      <c r="U21" s="27" t="str">
        <f t="shared" si="1"/>
        <v/>
      </c>
      <c r="V21" s="16">
        <v>106.09361845765218</v>
      </c>
      <c r="W21" s="16">
        <v>110.10718373013883</v>
      </c>
      <c r="X21" s="16">
        <v>123.01639801471491</v>
      </c>
      <c r="Y21" s="16">
        <v>149.75459791004465</v>
      </c>
      <c r="Z21" s="16">
        <v>210.13852331278318</v>
      </c>
      <c r="AA21" s="16">
        <v>114.87451722527831</v>
      </c>
      <c r="AB21" s="16">
        <v>137.31220061580703</v>
      </c>
      <c r="AC21" s="16">
        <v>163.4642110760343</v>
      </c>
      <c r="AD21" s="16">
        <v>223.11475472329903</v>
      </c>
      <c r="AE21" s="27" t="str">
        <f t="shared" si="2"/>
        <v/>
      </c>
      <c r="AF21" s="60">
        <v>206.85317597574826</v>
      </c>
      <c r="AG21" s="60">
        <v>206.02688124889883</v>
      </c>
      <c r="AH21" s="60">
        <v>213.43158660230065</v>
      </c>
      <c r="AI21" s="60">
        <v>232.89923520040551</v>
      </c>
      <c r="AJ21" s="60">
        <v>280.01245455975101</v>
      </c>
      <c r="AK21" s="60">
        <v>204.04546283440544</v>
      </c>
      <c r="AL21" s="60">
        <v>219.76849594215673</v>
      </c>
      <c r="AM21" s="60">
        <v>238.64253852026906</v>
      </c>
      <c r="AN21" s="60">
        <v>285.83372310926745</v>
      </c>
      <c r="AO21" s="27" t="str">
        <f t="shared" si="3"/>
        <v/>
      </c>
      <c r="AP21" s="60">
        <v>196.47753452037935</v>
      </c>
      <c r="AQ21" s="60">
        <v>196.01249594196986</v>
      </c>
      <c r="AR21" s="60">
        <v>203.70246103530272</v>
      </c>
      <c r="AS21" s="60">
        <v>223.40107136611428</v>
      </c>
      <c r="AT21" s="60">
        <v>270.76155424187431</v>
      </c>
      <c r="AU21" s="60">
        <v>194.54729900011429</v>
      </c>
      <c r="AV21" s="60">
        <v>210.51759562428009</v>
      </c>
      <c r="AW21" s="60">
        <v>229.63206984920291</v>
      </c>
      <c r="AX21" s="60">
        <v>277.0108690036983</v>
      </c>
      <c r="AY21" s="27" t="str">
        <f t="shared" si="4"/>
        <v/>
      </c>
    </row>
    <row r="22" spans="1:51" x14ac:dyDescent="0.25">
      <c r="A22" s="44">
        <v>20</v>
      </c>
      <c r="B22" s="11">
        <v>0.2887009600085883</v>
      </c>
      <c r="C22" s="12">
        <v>0.26395516343642378</v>
      </c>
      <c r="D22" s="12">
        <v>0.24311659790196927</v>
      </c>
      <c r="E22" s="12">
        <v>0.22532757854328861</v>
      </c>
      <c r="F22" s="12">
        <v>0.20529846045055183</v>
      </c>
      <c r="G22" s="12">
        <v>0.22532757854328861</v>
      </c>
      <c r="H22" s="12">
        <v>0.20529846045055183</v>
      </c>
      <c r="I22" s="12">
        <v>0.18476861440549666</v>
      </c>
      <c r="J22" s="12">
        <v>0.16797146764136062</v>
      </c>
      <c r="K22" s="27" t="str">
        <f t="shared" si="0"/>
        <v/>
      </c>
      <c r="L22" s="16">
        <v>19.902000000000001</v>
      </c>
      <c r="M22" s="16">
        <v>21.4</v>
      </c>
      <c r="N22" s="16">
        <v>24.61</v>
      </c>
      <c r="O22" s="16">
        <v>30.6876</v>
      </c>
      <c r="P22" s="16">
        <v>44.212400000000002</v>
      </c>
      <c r="Q22" s="16">
        <v>23.54</v>
      </c>
      <c r="R22" s="16">
        <v>28.89</v>
      </c>
      <c r="S22" s="16">
        <v>35.31</v>
      </c>
      <c r="T22" s="16">
        <v>49.22</v>
      </c>
      <c r="U22" s="27" t="str">
        <f t="shared" si="1"/>
        <v/>
      </c>
      <c r="V22" s="16">
        <v>110.49995964266675</v>
      </c>
      <c r="W22" s="16">
        <v>114.8225329337111</v>
      </c>
      <c r="X22" s="16">
        <v>128.41041577956608</v>
      </c>
      <c r="Y22" s="16">
        <v>156.44527445352404</v>
      </c>
      <c r="Z22" s="16">
        <v>219.71396232245078</v>
      </c>
      <c r="AA22" s="16">
        <v>120.00683535486502</v>
      </c>
      <c r="AB22" s="16">
        <v>143.56914285348913</v>
      </c>
      <c r="AC22" s="16">
        <v>171.05447737622708</v>
      </c>
      <c r="AD22" s="16">
        <v>233.62591204544628</v>
      </c>
      <c r="AE22" s="27" t="str">
        <f t="shared" si="2"/>
        <v/>
      </c>
      <c r="AF22" s="60">
        <v>209.24253692484027</v>
      </c>
      <c r="AG22" s="60">
        <v>208.85671898045689</v>
      </c>
      <c r="AH22" s="60">
        <v>216.96185268835126</v>
      </c>
      <c r="AI22" s="60">
        <v>237.6101781363173</v>
      </c>
      <c r="AJ22" s="60">
        <v>287.22093989511558</v>
      </c>
      <c r="AK22" s="60">
        <v>207.46728836988825</v>
      </c>
      <c r="AL22" s="60">
        <v>224.23182849758538</v>
      </c>
      <c r="AM22" s="60">
        <v>244.3124909622145</v>
      </c>
      <c r="AN22" s="60">
        <v>293.99774400732576</v>
      </c>
      <c r="AO22" s="27" t="str">
        <f t="shared" si="3"/>
        <v/>
      </c>
      <c r="AP22" s="60">
        <v>198.97629678886506</v>
      </c>
      <c r="AQ22" s="60">
        <v>198.93562940779782</v>
      </c>
      <c r="AR22" s="60">
        <v>207.3139112315842</v>
      </c>
      <c r="AS22" s="60">
        <v>228.18378505611838</v>
      </c>
      <c r="AT22" s="60">
        <v>278.03212322668367</v>
      </c>
      <c r="AU22" s="60">
        <v>198.04089528968933</v>
      </c>
      <c r="AV22" s="60">
        <v>215.0430118291535</v>
      </c>
      <c r="AW22" s="60">
        <v>235.3550748444392</v>
      </c>
      <c r="AX22" s="60">
        <v>285.2211618721679</v>
      </c>
      <c r="AY22" s="27" t="str">
        <f t="shared" si="4"/>
        <v/>
      </c>
    </row>
    <row r="23" spans="1:51" x14ac:dyDescent="0.25">
      <c r="A23" s="44">
        <v>21</v>
      </c>
      <c r="B23" s="11">
        <v>0.28174328793269315</v>
      </c>
      <c r="C23" s="12">
        <v>0.25759386325274797</v>
      </c>
      <c r="D23" s="12">
        <v>0.23725750562753103</v>
      </c>
      <c r="E23" s="12">
        <v>0.21989720033771168</v>
      </c>
      <c r="F23" s="12">
        <v>0.20035078252991512</v>
      </c>
      <c r="G23" s="12">
        <v>0.21989720033771168</v>
      </c>
      <c r="H23" s="12">
        <v>0.20035078252991512</v>
      </c>
      <c r="I23" s="12">
        <v>0.18031570427692359</v>
      </c>
      <c r="J23" s="12">
        <v>0.16392336752447595</v>
      </c>
      <c r="K23" s="27" t="str">
        <f t="shared" si="0"/>
        <v/>
      </c>
      <c r="L23" s="16">
        <v>20.897099999999998</v>
      </c>
      <c r="M23" s="16">
        <v>22.47</v>
      </c>
      <c r="N23" s="16">
        <v>25.840499999999999</v>
      </c>
      <c r="O23" s="16">
        <v>32.221980000000002</v>
      </c>
      <c r="P23" s="16">
        <v>46.423020000000001</v>
      </c>
      <c r="Q23" s="16">
        <v>24.716999999999999</v>
      </c>
      <c r="R23" s="16">
        <v>30.334499999999998</v>
      </c>
      <c r="S23" s="16">
        <v>37.075499999999998</v>
      </c>
      <c r="T23" s="16">
        <v>51.680999999999997</v>
      </c>
      <c r="U23" s="27" t="str">
        <f t="shared" si="1"/>
        <v/>
      </c>
      <c r="V23" s="16">
        <v>114.90103689533066</v>
      </c>
      <c r="W23" s="16">
        <v>119.53061096741826</v>
      </c>
      <c r="X23" s="16">
        <v>133.79521756162845</v>
      </c>
      <c r="Y23" s="16">
        <v>163.12405444613034</v>
      </c>
      <c r="Z23" s="16">
        <v>229.27225002996747</v>
      </c>
      <c r="AA23" s="16">
        <v>125.13002781781266</v>
      </c>
      <c r="AB23" s="16">
        <v>149.8148778027377</v>
      </c>
      <c r="AC23" s="16">
        <v>178.63149056012998</v>
      </c>
      <c r="AD23" s="16">
        <v>244.11948382267744</v>
      </c>
      <c r="AE23" s="27" t="str">
        <f t="shared" si="2"/>
        <v/>
      </c>
      <c r="AF23" s="60">
        <v>211.74178663587381</v>
      </c>
      <c r="AG23" s="60">
        <v>211.77565801074863</v>
      </c>
      <c r="AH23" s="60">
        <v>220.56567025337776</v>
      </c>
      <c r="AI23" s="60">
        <v>242.38189864052649</v>
      </c>
      <c r="AJ23" s="60">
        <v>294.47526139160476</v>
      </c>
      <c r="AK23" s="60">
        <v>210.952183626134</v>
      </c>
      <c r="AL23" s="60">
        <v>228.74591426752198</v>
      </c>
      <c r="AM23" s="60">
        <v>250.02188668867629</v>
      </c>
      <c r="AN23" s="60">
        <v>302.19057712757473</v>
      </c>
      <c r="AO23" s="27" t="str">
        <f t="shared" si="3"/>
        <v/>
      </c>
      <c r="AP23" s="60">
        <v>201.57499441471577</v>
      </c>
      <c r="AQ23" s="60">
        <v>201.93957720323436</v>
      </c>
      <c r="AR23" s="60">
        <v>210.99184054424589</v>
      </c>
      <c r="AS23" s="60">
        <v>233.02112368086514</v>
      </c>
      <c r="AT23" s="60">
        <v>285.34329878412098</v>
      </c>
      <c r="AU23" s="60">
        <v>201.59140866647266</v>
      </c>
      <c r="AV23" s="60">
        <v>219.61395166003823</v>
      </c>
      <c r="AW23" s="60">
        <v>241.1131314628625</v>
      </c>
      <c r="AX23" s="60">
        <v>293.45648928275716</v>
      </c>
      <c r="AY23" s="27" t="str">
        <f t="shared" si="4"/>
        <v/>
      </c>
    </row>
    <row r="24" spans="1:51" x14ac:dyDescent="0.25">
      <c r="A24" s="44">
        <v>22</v>
      </c>
      <c r="B24" s="11">
        <v>0.275265564847477</v>
      </c>
      <c r="C24" s="12">
        <v>0.2516713735748361</v>
      </c>
      <c r="D24" s="12">
        <v>0.23180258092419118</v>
      </c>
      <c r="E24" s="12">
        <v>0.21484141646632351</v>
      </c>
      <c r="F24" s="12">
        <v>0.195744401669317</v>
      </c>
      <c r="G24" s="12">
        <v>0.21484141646632351</v>
      </c>
      <c r="H24" s="12">
        <v>0.195744401669317</v>
      </c>
      <c r="I24" s="12">
        <v>0.17616996150238529</v>
      </c>
      <c r="J24" s="12">
        <v>0.16015451045671386</v>
      </c>
      <c r="K24" s="27" t="str">
        <f t="shared" si="0"/>
        <v/>
      </c>
      <c r="L24" s="16">
        <v>21.892199999999999</v>
      </c>
      <c r="M24" s="16">
        <v>23.54</v>
      </c>
      <c r="N24" s="16">
        <v>27.071000000000002</v>
      </c>
      <c r="O24" s="16">
        <v>33.756360000000001</v>
      </c>
      <c r="P24" s="16">
        <v>48.63364</v>
      </c>
      <c r="Q24" s="16">
        <v>25.893999999999998</v>
      </c>
      <c r="R24" s="16">
        <v>31.779</v>
      </c>
      <c r="S24" s="16">
        <v>38.841000000000001</v>
      </c>
      <c r="T24" s="16">
        <v>54.142000000000003</v>
      </c>
      <c r="U24" s="27" t="str">
        <f t="shared" si="1"/>
        <v/>
      </c>
      <c r="V24" s="16">
        <v>119.29661754793668</v>
      </c>
      <c r="W24" s="16">
        <v>124.23149730328691</v>
      </c>
      <c r="X24" s="16">
        <v>139.17110490254885</v>
      </c>
      <c r="Y24" s="16">
        <v>169.79146167519468</v>
      </c>
      <c r="Z24" s="16">
        <v>238.814286066064</v>
      </c>
      <c r="AA24" s="16">
        <v>130.24449640356633</v>
      </c>
      <c r="AB24" s="16">
        <v>156.04999331519187</v>
      </c>
      <c r="AC24" s="16">
        <v>186.19602259667531</v>
      </c>
      <c r="AD24" s="16">
        <v>254.59655359750889</v>
      </c>
      <c r="AE24" s="27" t="str">
        <f t="shared" si="2"/>
        <v/>
      </c>
      <c r="AF24" s="60">
        <v>214.33492846242706</v>
      </c>
      <c r="AG24" s="60">
        <v>214.77086533803978</v>
      </c>
      <c r="AH24" s="60">
        <v>224.2324557962929</v>
      </c>
      <c r="AI24" s="60">
        <v>247.20552948769358</v>
      </c>
      <c r="AJ24" s="60">
        <v>301.76837071504394</v>
      </c>
      <c r="AK24" s="60">
        <v>214.49118045776049</v>
      </c>
      <c r="AL24" s="60">
        <v>233.30344700546021</v>
      </c>
      <c r="AM24" s="60">
        <v>255.76491246982405</v>
      </c>
      <c r="AN24" s="60">
        <v>310.40763088448176</v>
      </c>
      <c r="AO24" s="27" t="str">
        <f t="shared" si="3"/>
        <v/>
      </c>
      <c r="AP24" s="60">
        <v>204.25900768531693</v>
      </c>
      <c r="AQ24" s="60">
        <v>205.01263012535713</v>
      </c>
      <c r="AR24" s="60">
        <v>214.72660928899055</v>
      </c>
      <c r="AS24" s="60">
        <v>237.90503031951852</v>
      </c>
      <c r="AT24" s="60">
        <v>292.68871150198117</v>
      </c>
      <c r="AU24" s="60">
        <v>205.1906812895854</v>
      </c>
      <c r="AV24" s="60">
        <v>224.22378779239745</v>
      </c>
      <c r="AW24" s="60">
        <v>246.90098858771177</v>
      </c>
      <c r="AX24" s="60">
        <v>301.71273778335723</v>
      </c>
      <c r="AY24" s="27" t="str">
        <f t="shared" si="4"/>
        <v/>
      </c>
    </row>
    <row r="25" spans="1:51" x14ac:dyDescent="0.25">
      <c r="A25" s="44">
        <v>23</v>
      </c>
      <c r="B25" s="11">
        <v>0.26921503335160335</v>
      </c>
      <c r="C25" s="12">
        <v>0.24613945906432291</v>
      </c>
      <c r="D25" s="12">
        <v>0.22670739650661334</v>
      </c>
      <c r="E25" s="12">
        <v>0.21011905042076356</v>
      </c>
      <c r="F25" s="12">
        <v>0.19144180149447348</v>
      </c>
      <c r="G25" s="12">
        <v>0.21011905042076356</v>
      </c>
      <c r="H25" s="12">
        <v>0.19144180149447348</v>
      </c>
      <c r="I25" s="12">
        <v>0.17229762134502605</v>
      </c>
      <c r="J25" s="12">
        <v>0.15663420122275101</v>
      </c>
      <c r="K25" s="27" t="str">
        <f t="shared" si="0"/>
        <v/>
      </c>
      <c r="L25" s="16">
        <v>22.8873</v>
      </c>
      <c r="M25" s="16">
        <v>24.61</v>
      </c>
      <c r="N25" s="16">
        <v>28.301500000000001</v>
      </c>
      <c r="O25" s="16">
        <v>35.29074</v>
      </c>
      <c r="P25" s="16">
        <v>50.844259999999998</v>
      </c>
      <c r="Q25" s="16">
        <v>27.071000000000002</v>
      </c>
      <c r="R25" s="16">
        <v>33.223500000000001</v>
      </c>
      <c r="S25" s="16">
        <v>40.606499999999997</v>
      </c>
      <c r="T25" s="16">
        <v>56.603000000000002</v>
      </c>
      <c r="U25" s="27" t="str">
        <f t="shared" si="1"/>
        <v/>
      </c>
      <c r="V25" s="16">
        <v>123.68657898014065</v>
      </c>
      <c r="W25" s="16">
        <v>128.92532117336737</v>
      </c>
      <c r="X25" s="16">
        <v>144.53839168917588</v>
      </c>
      <c r="Y25" s="16">
        <v>176.4480021939633</v>
      </c>
      <c r="Z25" s="16">
        <v>248.34090867797045</v>
      </c>
      <c r="AA25" s="16">
        <v>135.35062929801927</v>
      </c>
      <c r="AB25" s="16">
        <v>162.27503713226528</v>
      </c>
      <c r="AC25" s="16">
        <v>193.74877918642352</v>
      </c>
      <c r="AD25" s="16">
        <v>265.05810260771722</v>
      </c>
      <c r="AE25" s="27" t="str">
        <f t="shared" si="2"/>
        <v/>
      </c>
      <c r="AF25" s="60">
        <v>217.00890738945375</v>
      </c>
      <c r="AG25" s="60">
        <v>217.83183529466976</v>
      </c>
      <c r="AH25" s="60">
        <v>227.95352927618666</v>
      </c>
      <c r="AI25" s="60">
        <v>252.07379559872632</v>
      </c>
      <c r="AJ25" s="60">
        <v>309.09449835428563</v>
      </c>
      <c r="AK25" s="60">
        <v>218.0769062825245</v>
      </c>
      <c r="AL25" s="60">
        <v>237.89841688576564</v>
      </c>
      <c r="AM25" s="60">
        <v>261.53678767810203</v>
      </c>
      <c r="AN25" s="60">
        <v>318.64514512595184</v>
      </c>
      <c r="AO25" s="27" t="str">
        <f t="shared" si="3"/>
        <v/>
      </c>
      <c r="AP25" s="60">
        <v>207.01641016208012</v>
      </c>
      <c r="AQ25" s="60">
        <v>208.1452071233943</v>
      </c>
      <c r="AR25" s="60">
        <v>218.51031629309119</v>
      </c>
      <c r="AS25" s="60">
        <v>242.82890020413498</v>
      </c>
      <c r="AT25" s="60">
        <v>300.06315495001678</v>
      </c>
      <c r="AU25" s="60">
        <v>208.83201088793325</v>
      </c>
      <c r="AV25" s="60">
        <v>228.86707348149662</v>
      </c>
      <c r="AW25" s="60">
        <v>252.71433296327217</v>
      </c>
      <c r="AX25" s="60">
        <v>309.98654554362616</v>
      </c>
      <c r="AY25" s="27" t="str">
        <f t="shared" si="4"/>
        <v/>
      </c>
    </row>
    <row r="26" spans="1:51" x14ac:dyDescent="0.25">
      <c r="A26" s="44">
        <v>24</v>
      </c>
      <c r="B26" s="11">
        <v>0.26354671361683468</v>
      </c>
      <c r="C26" s="12">
        <v>0.24095699530682022</v>
      </c>
      <c r="D26" s="12">
        <v>0.22193407462470285</v>
      </c>
      <c r="E26" s="12">
        <v>0.20569499599362706</v>
      </c>
      <c r="F26" s="12">
        <v>0.18741099634974903</v>
      </c>
      <c r="G26" s="12">
        <v>0.20569499599362706</v>
      </c>
      <c r="H26" s="12">
        <v>0.18741099634974903</v>
      </c>
      <c r="I26" s="12">
        <v>0.16866989671477414</v>
      </c>
      <c r="J26" s="12">
        <v>0.1533362697407038</v>
      </c>
      <c r="K26" s="27" t="str">
        <f t="shared" si="0"/>
        <v/>
      </c>
      <c r="L26" s="16">
        <v>23.882400000000001</v>
      </c>
      <c r="M26" s="16">
        <v>25.68</v>
      </c>
      <c r="N26" s="16">
        <v>29.532</v>
      </c>
      <c r="O26" s="16">
        <v>36.825119999999998</v>
      </c>
      <c r="P26" s="16">
        <v>53.054879999999997</v>
      </c>
      <c r="Q26" s="16">
        <v>28.248000000000001</v>
      </c>
      <c r="R26" s="16">
        <v>34.667999999999999</v>
      </c>
      <c r="S26" s="16">
        <v>42.372</v>
      </c>
      <c r="T26" s="16">
        <v>59.064</v>
      </c>
      <c r="U26" s="27" t="str">
        <f t="shared" si="1"/>
        <v/>
      </c>
      <c r="V26" s="16">
        <v>128.07087699847671</v>
      </c>
      <c r="W26" s="16">
        <v>133.61224378242707</v>
      </c>
      <c r="X26" s="16">
        <v>149.89739433174213</v>
      </c>
      <c r="Y26" s="16">
        <v>183.09416001422881</v>
      </c>
      <c r="Z26" s="16">
        <v>257.85289734486378</v>
      </c>
      <c r="AA26" s="16">
        <v>140.44879777939448</v>
      </c>
      <c r="AB26" s="16">
        <v>168.49051859417528</v>
      </c>
      <c r="AC26" s="16">
        <v>201.29040637767577</v>
      </c>
      <c r="AD26" s="16">
        <v>275.505022038334</v>
      </c>
      <c r="AE26" s="27" t="str">
        <f t="shared" si="2"/>
        <v/>
      </c>
      <c r="AF26" s="60">
        <v>219.75296190224182</v>
      </c>
      <c r="AG26" s="60">
        <v>220.94988384714111</v>
      </c>
      <c r="AH26" s="60">
        <v>231.72170450244252</v>
      </c>
      <c r="AI26" s="60">
        <v>256.98067324178766</v>
      </c>
      <c r="AJ26" s="60">
        <v>316.4488798307637</v>
      </c>
      <c r="AK26" s="60">
        <v>221.70324411224635</v>
      </c>
      <c r="AL26" s="60">
        <v>242.52583596341495</v>
      </c>
      <c r="AM26" s="60">
        <v>267.33354652897395</v>
      </c>
      <c r="AN26" s="60">
        <v>326.90001482450219</v>
      </c>
      <c r="AO26" s="27" t="str">
        <f t="shared" si="3"/>
        <v/>
      </c>
      <c r="AP26" s="60">
        <v>209.83737473865745</v>
      </c>
      <c r="AQ26" s="60">
        <v>211.32939237578864</v>
      </c>
      <c r="AR26" s="60">
        <v>222.33642426475805</v>
      </c>
      <c r="AS26" s="60">
        <v>247.78726930223254</v>
      </c>
      <c r="AT26" s="60">
        <v>307.46233593189561</v>
      </c>
      <c r="AU26" s="60">
        <v>212.50984017269133</v>
      </c>
      <c r="AV26" s="60">
        <v>233.53929206454683</v>
      </c>
      <c r="AW26" s="60">
        <v>258.54959088465995</v>
      </c>
      <c r="AX26" s="60">
        <v>318.27514229003799</v>
      </c>
      <c r="AY26" s="27" t="str">
        <f t="shared" si="4"/>
        <v/>
      </c>
    </row>
    <row r="27" spans="1:51" x14ac:dyDescent="0.25">
      <c r="A27" s="44">
        <v>25</v>
      </c>
      <c r="B27" s="11">
        <v>0.25822198869946089</v>
      </c>
      <c r="C27" s="12">
        <v>0.23608867538236428</v>
      </c>
      <c r="D27" s="12">
        <v>0.21745009574691446</v>
      </c>
      <c r="E27" s="12">
        <v>0.20153911313128653</v>
      </c>
      <c r="F27" s="12">
        <v>0.18362452529739443</v>
      </c>
      <c r="G27" s="12">
        <v>0.20153911313128653</v>
      </c>
      <c r="H27" s="12">
        <v>0.18362452529739443</v>
      </c>
      <c r="I27" s="12">
        <v>0.16526207276765498</v>
      </c>
      <c r="J27" s="12">
        <v>0.1502382479705954</v>
      </c>
      <c r="K27" s="27" t="str">
        <f t="shared" si="0"/>
        <v/>
      </c>
      <c r="L27" s="16">
        <v>24.877500000000001</v>
      </c>
      <c r="M27" s="16">
        <v>26.75</v>
      </c>
      <c r="N27" s="16">
        <v>30.762499999999999</v>
      </c>
      <c r="O27" s="16">
        <v>38.359499999999997</v>
      </c>
      <c r="P27" s="16">
        <v>55.265500000000003</v>
      </c>
      <c r="Q27" s="16">
        <v>29.425000000000001</v>
      </c>
      <c r="R27" s="16">
        <v>36.112499999999997</v>
      </c>
      <c r="S27" s="16">
        <v>44.137500000000003</v>
      </c>
      <c r="T27" s="16">
        <v>61.524999999999999</v>
      </c>
      <c r="U27" s="27" t="str">
        <f t="shared" si="1"/>
        <v/>
      </c>
      <c r="V27" s="16">
        <v>132.44952333366211</v>
      </c>
      <c r="W27" s="16">
        <v>138.29244600037791</v>
      </c>
      <c r="X27" s="16">
        <v>155.2484254228273</v>
      </c>
      <c r="Y27" s="16">
        <v>189.7303950317019</v>
      </c>
      <c r="Z27" s="16">
        <v>267.35097624926817</v>
      </c>
      <c r="AA27" s="16">
        <v>145.53935462682853</v>
      </c>
      <c r="AB27" s="16">
        <v>174.69691090828269</v>
      </c>
      <c r="AC27" s="16">
        <v>208.82149662517719</v>
      </c>
      <c r="AD27" s="16">
        <v>285.9381236209648</v>
      </c>
      <c r="AE27" s="27" t="str">
        <f t="shared" si="2"/>
        <v/>
      </c>
      <c r="AF27" s="60">
        <v>222.55814044990152</v>
      </c>
      <c r="AG27" s="60">
        <v>224.11776961328545</v>
      </c>
      <c r="AH27" s="60">
        <v>235.53098116202744</v>
      </c>
      <c r="AI27" s="60">
        <v>261.92113325217832</v>
      </c>
      <c r="AJ27" s="60">
        <v>323.8275491737798</v>
      </c>
      <c r="AK27" s="60">
        <v>225.36507617241907</v>
      </c>
      <c r="AL27" s="60">
        <v>247.18153065407813</v>
      </c>
      <c r="AM27" s="60">
        <v>273.15187316828838</v>
      </c>
      <c r="AN27" s="60">
        <v>335.16965657777484</v>
      </c>
      <c r="AO27" s="27" t="str">
        <f t="shared" si="3"/>
        <v/>
      </c>
      <c r="AP27" s="60">
        <v>212.71373061057858</v>
      </c>
      <c r="AQ27" s="60">
        <v>214.55858843908885</v>
      </c>
      <c r="AR27" s="60">
        <v>226.19947819543989</v>
      </c>
      <c r="AS27" s="60">
        <v>252.77557975903505</v>
      </c>
      <c r="AT27" s="60">
        <v>314.88268620407752</v>
      </c>
      <c r="AU27" s="60">
        <v>216.21952267927577</v>
      </c>
      <c r="AV27" s="60">
        <v>238.23666768437585</v>
      </c>
      <c r="AW27" s="60">
        <v>264.40377808981003</v>
      </c>
      <c r="AX27" s="60">
        <v>326.57622820140824</v>
      </c>
      <c r="AY27" s="27" t="str">
        <f t="shared" si="4"/>
        <v/>
      </c>
    </row>
    <row r="28" spans="1:51" x14ac:dyDescent="0.25">
      <c r="A28" s="44">
        <v>26</v>
      </c>
      <c r="B28" s="11">
        <v>0.25320749215717048</v>
      </c>
      <c r="C28" s="12">
        <v>0.23150399282941297</v>
      </c>
      <c r="D28" s="12">
        <v>0.2132273618165646</v>
      </c>
      <c r="E28" s="12">
        <v>0.19762535973242576</v>
      </c>
      <c r="F28" s="12">
        <v>0.18005866108954344</v>
      </c>
      <c r="G28" s="12">
        <v>0.19762535973242576</v>
      </c>
      <c r="H28" s="12">
        <v>0.18005866108954344</v>
      </c>
      <c r="I28" s="12">
        <v>0.16205279498058914</v>
      </c>
      <c r="J28" s="12">
        <v>0.14732072270962648</v>
      </c>
      <c r="K28" s="27" t="str">
        <f t="shared" si="0"/>
        <v/>
      </c>
      <c r="L28" s="16">
        <v>25.872599999999998</v>
      </c>
      <c r="M28" s="16">
        <v>27.82</v>
      </c>
      <c r="N28" s="16">
        <v>31.992999999999999</v>
      </c>
      <c r="O28" s="16">
        <v>39.893880000000003</v>
      </c>
      <c r="P28" s="16">
        <v>57.476120000000002</v>
      </c>
      <c r="Q28" s="16">
        <v>30.602</v>
      </c>
      <c r="R28" s="16">
        <v>37.557000000000002</v>
      </c>
      <c r="S28" s="16">
        <v>45.902999999999999</v>
      </c>
      <c r="T28" s="16">
        <v>63.985999999999997</v>
      </c>
      <c r="U28" s="27" t="str">
        <f t="shared" si="1"/>
        <v/>
      </c>
      <c r="V28" s="16">
        <v>136.82256946034954</v>
      </c>
      <c r="W28" s="16">
        <v>142.96611980798988</v>
      </c>
      <c r="X28" s="16">
        <v>160.59178971933261</v>
      </c>
      <c r="Y28" s="16">
        <v>196.35714235652128</v>
      </c>
      <c r="Z28" s="16">
        <v>276.83581810283408</v>
      </c>
      <c r="AA28" s="16">
        <v>150.6226336068155</v>
      </c>
      <c r="AB28" s="16">
        <v>180.89465364899613</v>
      </c>
      <c r="AC28" s="16">
        <v>216.34259425739765</v>
      </c>
      <c r="AD28" s="16">
        <v>296.3581487979601</v>
      </c>
      <c r="AE28" s="27" t="str">
        <f t="shared" si="2"/>
        <v/>
      </c>
      <c r="AF28" s="60">
        <v>225.41693561478056</v>
      </c>
      <c r="AG28" s="60">
        <v>227.32940595558296</v>
      </c>
      <c r="AH28" s="60">
        <v>239.37631016956587</v>
      </c>
      <c r="AI28" s="60">
        <v>266.89094502300566</v>
      </c>
      <c r="AJ28" s="60">
        <v>331.22718114203127</v>
      </c>
      <c r="AK28" s="60">
        <v>229.05808802186971</v>
      </c>
      <c r="AL28" s="60">
        <v>251.86198285884501</v>
      </c>
      <c r="AM28" s="60">
        <v>278.98897521032455</v>
      </c>
      <c r="AN28" s="60">
        <v>343.45190627681455</v>
      </c>
      <c r="AO28" s="27" t="str">
        <f t="shared" si="3"/>
        <v/>
      </c>
      <c r="AP28" s="60">
        <v>215.6386281513943</v>
      </c>
      <c r="AQ28" s="60">
        <v>217.82725280852111</v>
      </c>
      <c r="AR28" s="60">
        <v>230.0948908641096</v>
      </c>
      <c r="AS28" s="60">
        <v>257.79000091713851</v>
      </c>
      <c r="AT28" s="60">
        <v>322.32121871947078</v>
      </c>
      <c r="AU28" s="60">
        <v>219.95714391600256</v>
      </c>
      <c r="AV28" s="60">
        <v>242.95602043628452</v>
      </c>
      <c r="AW28" s="60">
        <v>270.27438470951688</v>
      </c>
      <c r="AX28" s="60">
        <v>334.88788115327014</v>
      </c>
      <c r="AY28" s="27" t="str">
        <f t="shared" si="4"/>
        <v/>
      </c>
    </row>
    <row r="29" spans="1:51" x14ac:dyDescent="0.25">
      <c r="A29" s="44">
        <v>27</v>
      </c>
      <c r="B29" s="11">
        <v>0.24847422447719045</v>
      </c>
      <c r="C29" s="12">
        <v>0.22717643380771688</v>
      </c>
      <c r="D29" s="12">
        <v>0.20924145219131829</v>
      </c>
      <c r="E29" s="12">
        <v>0.19393110203097785</v>
      </c>
      <c r="F29" s="12">
        <v>0.17669278185044657</v>
      </c>
      <c r="G29" s="12">
        <v>0.19393110203097785</v>
      </c>
      <c r="H29" s="12">
        <v>0.17669278185044657</v>
      </c>
      <c r="I29" s="12">
        <v>0.15902350366540188</v>
      </c>
      <c r="J29" s="12">
        <v>0.14456682151400166</v>
      </c>
      <c r="K29" s="27" t="str">
        <f t="shared" si="0"/>
        <v/>
      </c>
      <c r="L29" s="16">
        <v>26.867699999999999</v>
      </c>
      <c r="M29" s="16">
        <v>28.89</v>
      </c>
      <c r="N29" s="16">
        <v>33.223500000000001</v>
      </c>
      <c r="O29" s="16">
        <v>41.428260000000002</v>
      </c>
      <c r="P29" s="16">
        <v>59.68674</v>
      </c>
      <c r="Q29" s="16">
        <v>31.779</v>
      </c>
      <c r="R29" s="16">
        <v>39.0015</v>
      </c>
      <c r="S29" s="16">
        <v>47.668500000000002</v>
      </c>
      <c r="T29" s="16">
        <v>66.447000000000003</v>
      </c>
      <c r="U29" s="27" t="str">
        <f t="shared" si="1"/>
        <v/>
      </c>
      <c r="V29" s="16">
        <v>141.19009486218161</v>
      </c>
      <c r="W29" s="16">
        <v>147.63346234329899</v>
      </c>
      <c r="X29" s="16">
        <v>165.92778168466521</v>
      </c>
      <c r="Y29" s="16">
        <v>202.97481251768741</v>
      </c>
      <c r="Z29" s="16">
        <v>286.30804803256217</v>
      </c>
      <c r="AA29" s="16">
        <v>155.6989496300252</v>
      </c>
      <c r="AB29" s="16">
        <v>187.08415529717274</v>
      </c>
      <c r="AC29" s="16">
        <v>223.8542003674641</v>
      </c>
      <c r="AD29" s="16">
        <v>306.76577665202041</v>
      </c>
      <c r="AE29" s="27" t="str">
        <f t="shared" si="2"/>
        <v/>
      </c>
      <c r="AF29" s="60">
        <v>228.32300379181495</v>
      </c>
      <c r="AG29" s="60">
        <v>230.57963954308599</v>
      </c>
      <c r="AH29" s="60">
        <v>243.25341271051326</v>
      </c>
      <c r="AI29" s="60">
        <v>271.88652510103896</v>
      </c>
      <c r="AJ29" s="60">
        <v>338.64496928180159</v>
      </c>
      <c r="AK29" s="60">
        <v>232.77861710922653</v>
      </c>
      <c r="AL29" s="60">
        <v>256.56420690828668</v>
      </c>
      <c r="AM29" s="60">
        <v>284.84248565016389</v>
      </c>
      <c r="AN29" s="60">
        <v>351.74493978378217</v>
      </c>
      <c r="AO29" s="27" t="str">
        <f t="shared" si="3"/>
        <v/>
      </c>
      <c r="AP29" s="60">
        <v>218.60628216911275</v>
      </c>
      <c r="AQ29" s="60">
        <v>221.13069534354591</v>
      </c>
      <c r="AR29" s="60">
        <v>234.01877746910293</v>
      </c>
      <c r="AS29" s="60">
        <v>262.82729111813796</v>
      </c>
      <c r="AT29" s="60">
        <v>329.77541658985126</v>
      </c>
      <c r="AU29" s="60">
        <v>223.71938312632557</v>
      </c>
      <c r="AV29" s="60">
        <v>247.69465421633646</v>
      </c>
      <c r="AW29" s="60">
        <v>276.15928607815698</v>
      </c>
      <c r="AX29" s="60">
        <v>343.20848487801771</v>
      </c>
      <c r="AY29" s="27" t="str">
        <f t="shared" si="4"/>
        <v/>
      </c>
    </row>
    <row r="30" spans="1:51" x14ac:dyDescent="0.25">
      <c r="A30" s="44">
        <v>28</v>
      </c>
      <c r="B30" s="11">
        <v>0.24399684469546587</v>
      </c>
      <c r="C30" s="12">
        <v>0.22308282943585445</v>
      </c>
      <c r="D30" s="12">
        <v>0.20547102711197118</v>
      </c>
      <c r="E30" s="12">
        <v>0.19043656171353435</v>
      </c>
      <c r="F30" s="12">
        <v>0.17350886733899792</v>
      </c>
      <c r="G30" s="12">
        <v>0.19043656171353435</v>
      </c>
      <c r="H30" s="12">
        <v>0.17350886733899792</v>
      </c>
      <c r="I30" s="12">
        <v>0.15615798060509817</v>
      </c>
      <c r="J30" s="12">
        <v>0.14196180055008925</v>
      </c>
      <c r="K30" s="27" t="str">
        <f t="shared" si="0"/>
        <v/>
      </c>
      <c r="L30" s="16">
        <v>27.8628</v>
      </c>
      <c r="M30" s="16">
        <v>29.96</v>
      </c>
      <c r="N30" s="16">
        <v>34.454000000000001</v>
      </c>
      <c r="O30" s="16">
        <v>42.96264</v>
      </c>
      <c r="P30" s="16">
        <v>61.897359999999999</v>
      </c>
      <c r="Q30" s="16">
        <v>32.956000000000003</v>
      </c>
      <c r="R30" s="16">
        <v>40.445999999999998</v>
      </c>
      <c r="S30" s="16">
        <v>49.433999999999997</v>
      </c>
      <c r="T30" s="16">
        <v>68.908000000000001</v>
      </c>
      <c r="U30" s="27" t="str">
        <f t="shared" si="1"/>
        <v/>
      </c>
      <c r="V30" s="16">
        <v>145.55219846107707</v>
      </c>
      <c r="W30" s="16">
        <v>152.29467176777234</v>
      </c>
      <c r="X30" s="16">
        <v>171.25668408225647</v>
      </c>
      <c r="Y30" s="16">
        <v>209.58379219798854</v>
      </c>
      <c r="Z30" s="16">
        <v>295.76824735963663</v>
      </c>
      <c r="AA30" s="16">
        <v>160.76859931505399</v>
      </c>
      <c r="AB30" s="16">
        <v>193.26579570934629</v>
      </c>
      <c r="AC30" s="16">
        <v>231.35677716663707</v>
      </c>
      <c r="AD30" s="16">
        <v>317.16163077895243</v>
      </c>
      <c r="AE30" s="27" t="str">
        <f t="shared" si="2"/>
        <v/>
      </c>
      <c r="AF30" s="60">
        <v>231.27094788413251</v>
      </c>
      <c r="AG30" s="60">
        <v>233.86407810343218</v>
      </c>
      <c r="AH30" s="60">
        <v>247.1586391424039</v>
      </c>
      <c r="AI30" s="60">
        <v>276.90481896344227</v>
      </c>
      <c r="AJ30" s="60">
        <v>346.0785306787659</v>
      </c>
      <c r="AK30" s="60">
        <v>236.52353440805038</v>
      </c>
      <c r="AL30" s="60">
        <v>261.28565323091908</v>
      </c>
      <c r="AM30" s="60">
        <v>290.71038598648232</v>
      </c>
      <c r="AN30" s="60">
        <v>360.04721081317422</v>
      </c>
      <c r="AO30" s="27" t="str">
        <f t="shared" si="3"/>
        <v/>
      </c>
      <c r="AP30" s="60">
        <v>221.61177291666965</v>
      </c>
      <c r="AQ30" s="60">
        <v>224.46492072898778</v>
      </c>
      <c r="AR30" s="60">
        <v>237.96782672118141</v>
      </c>
      <c r="AS30" s="60">
        <v>267.88468983249146</v>
      </c>
      <c r="AT30" s="60">
        <v>337.24314640848411</v>
      </c>
      <c r="AU30" s="60">
        <v>227.50340527709955</v>
      </c>
      <c r="AV30" s="60">
        <v>252.45026896063717</v>
      </c>
      <c r="AW30" s="60">
        <v>282.05667286814673</v>
      </c>
      <c r="AX30" s="60">
        <v>351.53667275353763</v>
      </c>
      <c r="AY30" s="27" t="str">
        <f t="shared" si="4"/>
        <v/>
      </c>
    </row>
    <row r="31" spans="1:51" x14ac:dyDescent="0.25">
      <c r="A31" s="44">
        <v>29</v>
      </c>
      <c r="B31" s="11">
        <v>0.23975309758148622</v>
      </c>
      <c r="C31" s="12">
        <v>0.21920283207450172</v>
      </c>
      <c r="D31" s="12">
        <v>0.20189734533177783</v>
      </c>
      <c r="E31" s="12">
        <v>0.18712436884408687</v>
      </c>
      <c r="F31" s="12">
        <v>0.17049109161350132</v>
      </c>
      <c r="G31" s="12">
        <v>0.18712436884408687</v>
      </c>
      <c r="H31" s="12">
        <v>0.17049109161350132</v>
      </c>
      <c r="I31" s="12">
        <v>0.15344198245215121</v>
      </c>
      <c r="J31" s="12">
        <v>0.13949271132013741</v>
      </c>
      <c r="K31" s="27" t="str">
        <f t="shared" si="0"/>
        <v/>
      </c>
      <c r="L31" s="16">
        <v>28.857900000000001</v>
      </c>
      <c r="M31" s="16">
        <v>31.03</v>
      </c>
      <c r="N31" s="16">
        <v>35.6845</v>
      </c>
      <c r="O31" s="16">
        <v>44.497019999999999</v>
      </c>
      <c r="P31" s="16">
        <v>64.107979999999998</v>
      </c>
      <c r="Q31" s="16">
        <v>34.133000000000003</v>
      </c>
      <c r="R31" s="16">
        <v>41.890500000000003</v>
      </c>
      <c r="S31" s="16">
        <v>51.1995</v>
      </c>
      <c r="T31" s="16">
        <v>71.369</v>
      </c>
      <c r="U31" s="27" t="str">
        <f t="shared" si="1"/>
        <v/>
      </c>
      <c r="V31" s="16">
        <v>149.90899232364509</v>
      </c>
      <c r="W31" s="16">
        <v>156.94994441611041</v>
      </c>
      <c r="X31" s="16">
        <v>176.5787672773408</v>
      </c>
      <c r="Y31" s="16">
        <v>216.18444527651522</v>
      </c>
      <c r="Z31" s="16">
        <v>305.21695717988314</v>
      </c>
      <c r="AA31" s="16">
        <v>165.83186178812187</v>
      </c>
      <c r="AB31" s="16">
        <v>199.43992845732924</v>
      </c>
      <c r="AC31" s="16">
        <v>238.85075184907913</v>
      </c>
      <c r="AD31" s="16">
        <v>327.54628525759716</v>
      </c>
      <c r="AE31" s="27" t="str">
        <f t="shared" si="2"/>
        <v/>
      </c>
      <c r="AF31" s="60">
        <v>234.25614704967089</v>
      </c>
      <c r="AG31" s="60">
        <v>237.17895504466418</v>
      </c>
      <c r="AH31" s="60">
        <v>251.0888578553452</v>
      </c>
      <c r="AI31" s="60">
        <v>281.94320778142662</v>
      </c>
      <c r="AJ31" s="60">
        <v>353.52583083329461</v>
      </c>
      <c r="AK31" s="60">
        <v>240.29015097962156</v>
      </c>
      <c r="AL31" s="60">
        <v>266.02413220203579</v>
      </c>
      <c r="AM31" s="60">
        <v>296.59094538822302</v>
      </c>
      <c r="AN31" s="60">
        <v>368.35740182616263</v>
      </c>
      <c r="AO31" s="27" t="str">
        <f t="shared" si="3"/>
        <v/>
      </c>
      <c r="AP31" s="60">
        <v>224.65089021822567</v>
      </c>
      <c r="AQ31" s="60">
        <v>227.8265046862156</v>
      </c>
      <c r="AR31" s="60">
        <v>241.93919933669747</v>
      </c>
      <c r="AS31" s="60">
        <v>272.95983262149417</v>
      </c>
      <c r="AT31" s="60">
        <v>344.72258992869178</v>
      </c>
      <c r="AU31" s="60">
        <v>231.30677581968914</v>
      </c>
      <c r="AV31" s="60">
        <v>257.2208912974329</v>
      </c>
      <c r="AW31" s="60">
        <v>287.9649958352407</v>
      </c>
      <c r="AX31" s="60">
        <v>359.8712834061277</v>
      </c>
      <c r="AY31" s="27" t="str">
        <f t="shared" si="4"/>
        <v/>
      </c>
    </row>
    <row r="32" spans="1:51" x14ac:dyDescent="0.25">
      <c r="A32" s="45">
        <v>30</v>
      </c>
      <c r="B32" s="13">
        <v>0.23572334675756473</v>
      </c>
      <c r="C32" s="14">
        <v>0.21551848846405916</v>
      </c>
      <c r="D32" s="14">
        <v>0.19850387095373864</v>
      </c>
      <c r="E32" s="14">
        <v>0.18397919746931882</v>
      </c>
      <c r="F32" s="14">
        <v>0.1676254910276016</v>
      </c>
      <c r="G32" s="14">
        <v>0.18397919746931882</v>
      </c>
      <c r="H32" s="14">
        <v>0.1676254910276016</v>
      </c>
      <c r="I32" s="14">
        <v>0.15086294192484143</v>
      </c>
      <c r="J32" s="14">
        <v>0.13714812902258303</v>
      </c>
      <c r="K32" s="27">
        <f>IF(ISNA(MATCH($B$33,B32:J32,0)),"",MATCH($B$33,B32:J32,0))</f>
        <v>9</v>
      </c>
      <c r="L32" s="19">
        <v>29.853000000000002</v>
      </c>
      <c r="M32" s="19">
        <v>32.1</v>
      </c>
      <c r="N32" s="19">
        <v>36.914999999999999</v>
      </c>
      <c r="O32" s="19">
        <v>46.031399999999998</v>
      </c>
      <c r="P32" s="19">
        <v>66.318600000000004</v>
      </c>
      <c r="Q32" s="19">
        <v>35.31</v>
      </c>
      <c r="R32" s="19">
        <v>43.335000000000001</v>
      </c>
      <c r="S32" s="19">
        <v>52.965000000000003</v>
      </c>
      <c r="T32" s="19">
        <v>73.83</v>
      </c>
      <c r="U32" s="27" t="str">
        <f>IF(ISNA(MATCH($L$33,L32:T32,0)),"",MATCH($L$33,L32:T32,0))</f>
        <v/>
      </c>
      <c r="V32" s="19">
        <v>154.26059702229276</v>
      </c>
      <c r="W32" s="19">
        <v>161.59947285731008</v>
      </c>
      <c r="X32" s="19">
        <v>181.89428901368561</v>
      </c>
      <c r="Y32" s="19">
        <v>222.77711403407736</v>
      </c>
      <c r="Z32" s="19">
        <v>314.65468170160722</v>
      </c>
      <c r="AA32" s="19">
        <v>170.88899960773017</v>
      </c>
      <c r="AB32" s="19">
        <v>205.60688300927868</v>
      </c>
      <c r="AC32" s="19">
        <v>246.33652001893142</v>
      </c>
      <c r="AD32" s="19">
        <v>337.92026984874337</v>
      </c>
      <c r="AE32" s="27" t="str">
        <f t="shared" si="2"/>
        <v/>
      </c>
      <c r="AF32" s="61">
        <v>237.27462200237844</v>
      </c>
      <c r="AG32" s="61">
        <v>240.52102203743306</v>
      </c>
      <c r="AH32" s="61">
        <v>255.04136691084386</v>
      </c>
      <c r="AI32" s="61">
        <v>286.99943421351526</v>
      </c>
      <c r="AJ32" s="61">
        <v>360.98512387472391</v>
      </c>
      <c r="AK32" s="61">
        <v>244.07614353395377</v>
      </c>
      <c r="AL32" s="61">
        <v>270.77775340106473</v>
      </c>
      <c r="AM32" s="61">
        <v>302.4826721298906</v>
      </c>
      <c r="AN32" s="61">
        <v>376.67438487432787</v>
      </c>
      <c r="AO32" s="27" t="str">
        <f t="shared" si="3"/>
        <v/>
      </c>
      <c r="AP32" s="61">
        <v>227.72001017162282</v>
      </c>
      <c r="AQ32" s="61">
        <v>231.21249577434355</v>
      </c>
      <c r="AR32" s="61">
        <v>245.93044735876833</v>
      </c>
      <c r="AS32" s="61">
        <v>278.05068348265888</v>
      </c>
      <c r="AT32" s="61">
        <v>352.21218972750268</v>
      </c>
      <c r="AU32" s="61">
        <v>235.12739280309734</v>
      </c>
      <c r="AV32" s="61">
        <v>262.00481925384344</v>
      </c>
      <c r="AW32" s="61">
        <v>293.88292173200591</v>
      </c>
      <c r="AX32" s="61">
        <v>368.21132534040282</v>
      </c>
      <c r="AY32" s="27" t="str">
        <f t="shared" si="4"/>
        <v/>
      </c>
    </row>
    <row r="33" spans="1:51" ht="21" x14ac:dyDescent="0.35">
      <c r="A33" s="40" t="s">
        <v>18</v>
      </c>
      <c r="B33" s="71" cm="1">
        <f t="array" ref="B33">MIN(IF(ISNUMBER(B3:J32),B3:J32))</f>
        <v>0.13714812902258303</v>
      </c>
      <c r="C33" s="76"/>
      <c r="D33" s="76"/>
      <c r="E33" s="76"/>
      <c r="F33" s="76"/>
      <c r="G33" s="76"/>
      <c r="H33" s="76"/>
      <c r="I33" s="76"/>
      <c r="J33" s="76"/>
      <c r="K33" s="54"/>
      <c r="L33" s="72" cm="1">
        <f t="array" ref="L33">MIN(IF(ISNUMBER(L3:T32),L3:T32))</f>
        <v>1.9902</v>
      </c>
      <c r="M33" s="72"/>
      <c r="N33" s="72"/>
      <c r="O33" s="72"/>
      <c r="P33" s="72"/>
      <c r="Q33" s="72"/>
      <c r="R33" s="72"/>
      <c r="S33" s="72"/>
      <c r="T33" s="72"/>
      <c r="U33" s="56"/>
      <c r="V33" s="72" cm="1">
        <f t="array" ref="V33">MIN(IF(ISNUMBER(V3:AD32),V3:AD32))</f>
        <v>32.341436032033954</v>
      </c>
      <c r="W33" s="72"/>
      <c r="X33" s="72"/>
      <c r="Y33" s="72"/>
      <c r="Z33" s="72"/>
      <c r="AA33" s="72"/>
      <c r="AB33" s="72"/>
      <c r="AC33" s="72"/>
      <c r="AD33" s="72"/>
      <c r="AE33" s="56"/>
      <c r="AF33" s="69" cm="1">
        <f t="array" ref="AF33">MIN(IF(ISNUMBER(AF3:AN32),AF3:AN32))</f>
        <v>177.99000000993229</v>
      </c>
      <c r="AG33" s="69"/>
      <c r="AH33" s="69"/>
      <c r="AI33" s="69"/>
      <c r="AJ33" s="69"/>
      <c r="AK33" s="69"/>
      <c r="AL33" s="69"/>
      <c r="AM33" s="69"/>
      <c r="AN33" s="69"/>
      <c r="AO33" s="56"/>
      <c r="AP33" s="69" cm="1">
        <f t="array" ref="AP33">MIN(IF(ISNUMBER(AP3:AX32),AP3:AX32))</f>
        <v>166.64609151555209</v>
      </c>
      <c r="AQ33" s="69"/>
      <c r="AR33" s="69"/>
      <c r="AS33" s="69"/>
      <c r="AT33" s="69"/>
      <c r="AU33" s="69"/>
      <c r="AV33" s="69"/>
      <c r="AW33" s="69"/>
      <c r="AX33" s="69"/>
      <c r="AY33" s="56"/>
    </row>
    <row r="34" spans="1:51" ht="21" hidden="1" x14ac:dyDescent="0.35">
      <c r="A34" s="25" t="s">
        <v>26</v>
      </c>
      <c r="B34" s="30" t="str">
        <f t="shared" ref="B34:I34" si="5">IF(ISNA(MATCH($B$33,B3:B32,0)),"",INDEX($A$3:$A$32,MATCH($B$33,B3:B32,0)))</f>
        <v/>
      </c>
      <c r="C34" s="30" t="str">
        <f t="shared" si="5"/>
        <v/>
      </c>
      <c r="D34" s="30" t="str">
        <f t="shared" si="5"/>
        <v/>
      </c>
      <c r="E34" s="30" t="str">
        <f t="shared" si="5"/>
        <v/>
      </c>
      <c r="F34" s="30" t="str">
        <f t="shared" si="5"/>
        <v/>
      </c>
      <c r="G34" s="30" t="str">
        <f t="shared" si="5"/>
        <v/>
      </c>
      <c r="H34" s="30" t="str">
        <f t="shared" si="5"/>
        <v/>
      </c>
      <c r="I34" s="30" t="str">
        <f t="shared" si="5"/>
        <v/>
      </c>
      <c r="J34" s="30">
        <f>IF(ISNA(MATCH($B$33,J3:J32,0)),"",INDEX($A$3:$A$32,MATCH($B$33,J3:J32,0)))</f>
        <v>30</v>
      </c>
      <c r="K34" s="54"/>
      <c r="L34" s="30">
        <f>IF(ISNA(MATCH($L$33,L3:L32,0)),"",INDEX($A$3:$A$32,MATCH($L$33,L3:L32,0)))</f>
        <v>2</v>
      </c>
      <c r="M34" s="30" t="str">
        <f t="shared" ref="M34:T34" si="6">IF(ISNA(MATCH($L$33,M3:M32,0)),"",INDEX($A$3:$A$32,MATCH($L$33,M3:M32,0)))</f>
        <v/>
      </c>
      <c r="N34" s="30" t="str">
        <f t="shared" si="6"/>
        <v/>
      </c>
      <c r="O34" s="30" t="str">
        <f t="shared" si="6"/>
        <v/>
      </c>
      <c r="P34" s="30" t="str">
        <f t="shared" si="6"/>
        <v/>
      </c>
      <c r="Q34" s="30" t="str">
        <f t="shared" si="6"/>
        <v/>
      </c>
      <c r="R34" s="30" t="str">
        <f t="shared" si="6"/>
        <v/>
      </c>
      <c r="S34" s="30" t="str">
        <f t="shared" si="6"/>
        <v/>
      </c>
      <c r="T34" s="30" t="str">
        <f t="shared" si="6"/>
        <v/>
      </c>
      <c r="U34" s="56"/>
      <c r="V34" s="30" t="str">
        <f>IF(ISNA(MATCH($V$33,V3:V32,0)),"",INDEX($A$3:$A$32,MATCH($V$33,V3:V32,0)))</f>
        <v/>
      </c>
      <c r="W34" s="30" t="str">
        <f t="shared" ref="W34:AD34" si="7">IF(ISNA(MATCH($V$33,W3:W32,0)),"",INDEX($A$3:$A$32,MATCH($V$33,W3:W32,0)))</f>
        <v/>
      </c>
      <c r="X34" s="30" t="str">
        <f t="shared" si="7"/>
        <v/>
      </c>
      <c r="Y34" s="30" t="str">
        <f t="shared" si="7"/>
        <v/>
      </c>
      <c r="Z34" s="30" t="str">
        <f t="shared" si="7"/>
        <v/>
      </c>
      <c r="AA34" s="30">
        <f t="shared" si="7"/>
        <v>2</v>
      </c>
      <c r="AB34" s="30" t="str">
        <f t="shared" si="7"/>
        <v/>
      </c>
      <c r="AC34" s="30" t="str">
        <f t="shared" si="7"/>
        <v/>
      </c>
      <c r="AD34" s="30" t="str">
        <f t="shared" si="7"/>
        <v/>
      </c>
      <c r="AE34" s="56"/>
      <c r="AF34" s="30" t="str">
        <f>IF(ISNA(MATCH($AF$33,AF3:AF32,0)),"",INDEX($A$3:$A$32,MATCH($AF$33,AF3:AF32,0)))</f>
        <v/>
      </c>
      <c r="AG34" s="30" t="str">
        <f t="shared" ref="AG34:AN34" si="8">IF(ISNA(MATCH($AF$33,AG3:AG32,0)),"",INDEX($A$3:$A$32,MATCH($AF$33,AG3:AG32,0)))</f>
        <v/>
      </c>
      <c r="AH34" s="30" t="str">
        <f t="shared" si="8"/>
        <v/>
      </c>
      <c r="AI34" s="30" t="str">
        <f t="shared" si="8"/>
        <v/>
      </c>
      <c r="AJ34" s="30" t="str">
        <f t="shared" si="8"/>
        <v/>
      </c>
      <c r="AK34" s="30">
        <f t="shared" si="8"/>
        <v>8</v>
      </c>
      <c r="AL34" s="30" t="str">
        <f t="shared" si="8"/>
        <v/>
      </c>
      <c r="AM34" s="30" t="str">
        <f t="shared" si="8"/>
        <v/>
      </c>
      <c r="AN34" s="30" t="str">
        <f t="shared" si="8"/>
        <v/>
      </c>
      <c r="AO34" s="56"/>
      <c r="AP34" s="30" t="str">
        <f>IF(ISNA(MATCH($AP$33,AP3:AP32,0)),"",INDEX($A$3:$A$32,MATCH($AP$33,AP3:AP32,0)))</f>
        <v/>
      </c>
      <c r="AQ34" s="30" t="str">
        <f t="shared" ref="AQ34:AX34" si="9">IF(ISNA(MATCH($AP$33,AQ3:AQ32,0)),"",INDEX($A$3:$A$32,MATCH($AP$33,AQ3:AQ32,0)))</f>
        <v/>
      </c>
      <c r="AR34" s="30" t="str">
        <f t="shared" si="9"/>
        <v/>
      </c>
      <c r="AS34" s="30" t="str">
        <f t="shared" si="9"/>
        <v/>
      </c>
      <c r="AT34" s="30" t="str">
        <f t="shared" si="9"/>
        <v/>
      </c>
      <c r="AU34" s="30">
        <f t="shared" si="9"/>
        <v>8</v>
      </c>
      <c r="AV34" s="30" t="str">
        <f t="shared" si="9"/>
        <v/>
      </c>
      <c r="AW34" s="30" t="str">
        <f t="shared" si="9"/>
        <v/>
      </c>
      <c r="AX34" s="30" t="str">
        <f t="shared" si="9"/>
        <v/>
      </c>
      <c r="AY34" s="56"/>
    </row>
    <row r="35" spans="1:51" ht="38.25" x14ac:dyDescent="0.35">
      <c r="A35" s="40" t="s">
        <v>25</v>
      </c>
      <c r="B35" s="35">
        <f>SUM(B34:J34)</f>
        <v>30</v>
      </c>
      <c r="C35" s="35" t="str" cm="1">
        <f t="array" ref="C35">INDEX(B2:J2,D35)</f>
        <v>I</v>
      </c>
      <c r="D35" s="50">
        <f>SUM(K3:K32)</f>
        <v>9</v>
      </c>
      <c r="E35" s="36">
        <f>VLOOKUP(C35,Thrusters[],MATCH("PropellerD_m",Thrusters[#Headers],0))</f>
        <v>5.5</v>
      </c>
      <c r="F35" s="37" t="s">
        <v>27</v>
      </c>
      <c r="G35" s="38">
        <f>VLOOKUP(C35,Thrusters[],MATCH("Power_kW",Thrusters[#Headers],0))</f>
        <v>5500</v>
      </c>
      <c r="H35" s="39" t="s">
        <v>28</v>
      </c>
      <c r="I35" s="50"/>
      <c r="J35" s="50"/>
      <c r="K35" s="54"/>
      <c r="L35" s="51">
        <f>SUM(L34:T34)</f>
        <v>2</v>
      </c>
      <c r="M35" s="35" t="str" cm="1">
        <f t="array" ref="M35">INDEX(L2:T2,N35)</f>
        <v>A</v>
      </c>
      <c r="N35" s="50">
        <f>SUM(U3:U32)</f>
        <v>1</v>
      </c>
      <c r="O35" s="36">
        <f>VLOOKUP(M35,Thrusters[],MATCH("PropellerD_m",Thrusters[#Headers],0))</f>
        <v>3.2</v>
      </c>
      <c r="P35" s="37" t="s">
        <v>27</v>
      </c>
      <c r="Q35" s="38">
        <f>VLOOKUP(M35,Thrusters[],MATCH("Power_kW",Thrusters[#Headers],0))</f>
        <v>3200</v>
      </c>
      <c r="R35" s="39" t="s">
        <v>28</v>
      </c>
      <c r="S35" s="50"/>
      <c r="T35" s="50"/>
      <c r="U35" s="56"/>
      <c r="V35" s="51">
        <f>SUM(V34:AD34)</f>
        <v>2</v>
      </c>
      <c r="W35" s="35" t="str" cm="1">
        <f t="array" ref="W35">INDEX(V2:AD2,X35)</f>
        <v>F</v>
      </c>
      <c r="X35" s="50">
        <f>SUM(AE3:AE32)</f>
        <v>6</v>
      </c>
      <c r="Y35" s="36">
        <f>VLOOKUP(W35,Thrusters[],MATCH("PropellerD_m",Thrusters[#Headers],0))</f>
        <v>4.0999999999999996</v>
      </c>
      <c r="Z35" s="37" t="s">
        <v>27</v>
      </c>
      <c r="AA35" s="38">
        <f>VLOOKUP(W35,Thrusters[],MATCH("Power_kW",Thrusters[#Headers],0))</f>
        <v>3200</v>
      </c>
      <c r="AB35" s="39" t="s">
        <v>28</v>
      </c>
      <c r="AC35" s="50"/>
      <c r="AD35" s="50"/>
      <c r="AE35" s="56"/>
      <c r="AF35" s="51">
        <f>SUM(AF34:AN34)</f>
        <v>8</v>
      </c>
      <c r="AG35" s="35" t="str" cm="1">
        <f t="array" ref="AG35">INDEX(AF2:AN2,AH35)</f>
        <v>F</v>
      </c>
      <c r="AH35" s="50">
        <f>SUM(AO3:AO32)</f>
        <v>6</v>
      </c>
      <c r="AI35" s="36">
        <f>VLOOKUP(AG35,Thrusters[],MATCH("PropellerD_m",Thrusters[#Headers],0))</f>
        <v>4.0999999999999996</v>
      </c>
      <c r="AJ35" s="37" t="s">
        <v>27</v>
      </c>
      <c r="AK35" s="38">
        <f>VLOOKUP(AG35,Thrusters[],MATCH("Power_kW",Thrusters[#Headers],0))</f>
        <v>3200</v>
      </c>
      <c r="AL35" s="39" t="s">
        <v>28</v>
      </c>
      <c r="AM35" s="50"/>
      <c r="AN35" s="50"/>
      <c r="AO35" s="56"/>
      <c r="AP35" s="51">
        <f>SUM(AP34:AX34)</f>
        <v>8</v>
      </c>
      <c r="AQ35" s="35" t="str" cm="1">
        <f t="array" ref="AQ35">INDEX(AP2:AX2,AR35)</f>
        <v>F</v>
      </c>
      <c r="AR35" s="50">
        <f>SUM(AY3:AY32)</f>
        <v>6</v>
      </c>
      <c r="AS35" s="36">
        <f>VLOOKUP(AQ35,Thrusters[],MATCH("PropellerD_m",Thrusters[#Headers],0))</f>
        <v>4.0999999999999996</v>
      </c>
      <c r="AT35" s="37" t="s">
        <v>27</v>
      </c>
      <c r="AU35" s="38">
        <f>VLOOKUP(AQ35,Thrusters[],MATCH("Power_kW",Thrusters[#Headers],0))</f>
        <v>3200</v>
      </c>
      <c r="AV35" s="39" t="s">
        <v>28</v>
      </c>
      <c r="AW35" s="50"/>
      <c r="AX35" s="50"/>
      <c r="AY35" s="56"/>
    </row>
    <row r="36" spans="1:51" ht="38.25" x14ac:dyDescent="0.35">
      <c r="A36" s="31" t="s">
        <v>23</v>
      </c>
      <c r="B36" s="74" cm="1">
        <f t="array" ref="B36">INDEX(B3:J32,$L$35,$N$35)</f>
        <v>0.91295259630432413</v>
      </c>
      <c r="C36" s="74"/>
      <c r="D36" s="74"/>
      <c r="E36" s="74"/>
      <c r="F36" s="74"/>
      <c r="G36" s="74"/>
      <c r="H36" s="74"/>
      <c r="I36" s="74"/>
      <c r="J36" s="73"/>
      <c r="K36" s="54"/>
      <c r="L36" s="65" cm="1">
        <f t="array" ref="L36">INDEX(L3:T32,$L$35,$N$35)</f>
        <v>1.9902</v>
      </c>
      <c r="M36" s="66"/>
      <c r="N36" s="66"/>
      <c r="O36" s="66"/>
      <c r="P36" s="66"/>
      <c r="Q36" s="66"/>
      <c r="R36" s="66"/>
      <c r="S36" s="66"/>
      <c r="T36" s="67"/>
      <c r="U36" s="56"/>
      <c r="V36" s="65" cm="1">
        <f t="array" ref="V36">INDEX(V3:AD32,$L$35,$N$35)</f>
        <v>90.293922478957271</v>
      </c>
      <c r="W36" s="66"/>
      <c r="X36" s="66"/>
      <c r="Y36" s="66"/>
      <c r="Z36" s="66"/>
      <c r="AA36" s="66"/>
      <c r="AB36" s="66"/>
      <c r="AC36" s="66"/>
      <c r="AD36" s="67"/>
      <c r="AE36" s="56"/>
      <c r="AF36" s="72" cm="1">
        <f t="array" ref="AF36">INDEX(AF3:AN32,$L$35,$N$35)</f>
        <v>1037.561406216754</v>
      </c>
      <c r="AG36" s="72"/>
      <c r="AH36" s="72"/>
      <c r="AI36" s="72"/>
      <c r="AJ36" s="72"/>
      <c r="AK36" s="72"/>
      <c r="AL36" s="72"/>
      <c r="AM36" s="72"/>
      <c r="AN36" s="72"/>
      <c r="AO36" s="56"/>
      <c r="AP36" s="72" cm="1">
        <f t="array" ref="AP36">INDEX(AP3:AX32,$L$35,$N$35)</f>
        <v>953.67186508155737</v>
      </c>
      <c r="AQ36" s="72"/>
      <c r="AR36" s="72"/>
      <c r="AS36" s="72"/>
      <c r="AT36" s="72"/>
      <c r="AU36" s="72"/>
      <c r="AV36" s="72"/>
      <c r="AW36" s="72"/>
      <c r="AX36" s="72"/>
      <c r="AY36" s="56"/>
    </row>
    <row r="37" spans="1:51" ht="38.25" x14ac:dyDescent="0.35">
      <c r="A37" s="31" t="s">
        <v>24</v>
      </c>
      <c r="B37" s="74" cm="1">
        <f t="array" ref="B37">INDEX(B3:J32,$V$35,$X$35)</f>
        <v>0.71254836784727793</v>
      </c>
      <c r="C37" s="74"/>
      <c r="D37" s="74"/>
      <c r="E37" s="74"/>
      <c r="F37" s="74"/>
      <c r="G37" s="74"/>
      <c r="H37" s="74"/>
      <c r="I37" s="74"/>
      <c r="J37" s="73"/>
      <c r="K37" s="54"/>
      <c r="L37" s="65" cm="1">
        <f t="array" ref="L37">INDEX(L3:T32,$V$35,$X$35)</f>
        <v>2.3540000000000001</v>
      </c>
      <c r="M37" s="66"/>
      <c r="N37" s="66"/>
      <c r="O37" s="66"/>
      <c r="P37" s="66"/>
      <c r="Q37" s="66"/>
      <c r="R37" s="66"/>
      <c r="S37" s="66"/>
      <c r="T37" s="67"/>
      <c r="U37" s="56"/>
      <c r="V37" s="65" cm="1">
        <f t="array" ref="V37">INDEX(V3:AD32,$V$35,$X$35)</f>
        <v>32.341436032033954</v>
      </c>
      <c r="W37" s="66"/>
      <c r="X37" s="66"/>
      <c r="Y37" s="66"/>
      <c r="Z37" s="66"/>
      <c r="AA37" s="66"/>
      <c r="AB37" s="66"/>
      <c r="AC37" s="66"/>
      <c r="AD37" s="67"/>
      <c r="AE37" s="56"/>
      <c r="AF37" s="72" cm="1">
        <f t="array" ref="AF37">INDEX(AF3:AN32,$V$35,$X$35)</f>
        <v>318.33370714291726</v>
      </c>
      <c r="AG37" s="72"/>
      <c r="AH37" s="72"/>
      <c r="AI37" s="72"/>
      <c r="AJ37" s="72"/>
      <c r="AK37" s="72"/>
      <c r="AL37" s="72"/>
      <c r="AM37" s="72"/>
      <c r="AN37" s="72"/>
      <c r="AO37" s="56"/>
      <c r="AP37" s="72" cm="1">
        <f t="array" ref="AP37">INDEX(AP3:AX32,$V$35,$X$35)</f>
        <v>292.92989677540214</v>
      </c>
      <c r="AQ37" s="72"/>
      <c r="AR37" s="72"/>
      <c r="AS37" s="72"/>
      <c r="AT37" s="72"/>
      <c r="AU37" s="72"/>
      <c r="AV37" s="72"/>
      <c r="AW37" s="72"/>
      <c r="AX37" s="72"/>
      <c r="AY37" s="56"/>
    </row>
    <row r="38" spans="1:51" ht="38.25" x14ac:dyDescent="0.35">
      <c r="A38" s="31" t="s">
        <v>51</v>
      </c>
      <c r="B38" s="74" cm="1">
        <f t="array" ref="B38">INDEX(B3:J32,$AF$35,$AH$35)</f>
        <v>0.35627418392363897</v>
      </c>
      <c r="C38" s="74"/>
      <c r="D38" s="74"/>
      <c r="E38" s="74"/>
      <c r="F38" s="74"/>
      <c r="G38" s="74"/>
      <c r="H38" s="74"/>
      <c r="I38" s="74"/>
      <c r="J38" s="73"/>
      <c r="K38" s="54"/>
      <c r="L38" s="65" cm="1">
        <f t="array" ref="L38">INDEX(L3:T32,$AF$35,$AH$35)</f>
        <v>9.4160000000000004</v>
      </c>
      <c r="M38" s="66"/>
      <c r="N38" s="66"/>
      <c r="O38" s="66"/>
      <c r="P38" s="66"/>
      <c r="Q38" s="66"/>
      <c r="R38" s="66"/>
      <c r="S38" s="66"/>
      <c r="T38" s="67"/>
      <c r="U38" s="56"/>
      <c r="V38" s="65" cm="1">
        <f t="array" ref="V38">INDEX(V3:AD32,$AF$35,$AH$35)</f>
        <v>57.767442854696512</v>
      </c>
      <c r="W38" s="66"/>
      <c r="X38" s="66"/>
      <c r="Y38" s="66"/>
      <c r="Z38" s="66"/>
      <c r="AA38" s="66"/>
      <c r="AB38" s="66"/>
      <c r="AC38" s="66"/>
      <c r="AD38" s="67"/>
      <c r="AE38" s="56"/>
      <c r="AF38" s="65" cm="1">
        <f t="array" ref="AF38">INDEX(AF3:AN32,$AF$35,$AH$35)</f>
        <v>177.99000000993229</v>
      </c>
      <c r="AG38" s="66"/>
      <c r="AH38" s="66"/>
      <c r="AI38" s="66"/>
      <c r="AJ38" s="66"/>
      <c r="AK38" s="66"/>
      <c r="AL38" s="66"/>
      <c r="AM38" s="66"/>
      <c r="AN38" s="67"/>
      <c r="AO38" s="56"/>
      <c r="AP38" s="65" cm="1">
        <f t="array" ref="AP38">INDEX(AP3:AX32,$AP$35,$AR$35)</f>
        <v>166.64609151555209</v>
      </c>
      <c r="AQ38" s="66"/>
      <c r="AR38" s="66"/>
      <c r="AS38" s="66"/>
      <c r="AT38" s="66"/>
      <c r="AU38" s="66"/>
      <c r="AV38" s="66"/>
      <c r="AW38" s="66"/>
      <c r="AX38" s="67"/>
      <c r="AY38" s="56"/>
    </row>
  </sheetData>
  <mergeCells count="26">
    <mergeCell ref="A1:A2"/>
    <mergeCell ref="B36:J36"/>
    <mergeCell ref="L36:T36"/>
    <mergeCell ref="V36:AD36"/>
    <mergeCell ref="B1:J1"/>
    <mergeCell ref="L1:T1"/>
    <mergeCell ref="V1:AD1"/>
    <mergeCell ref="B33:J33"/>
    <mergeCell ref="L33:T33"/>
    <mergeCell ref="V33:AD33"/>
    <mergeCell ref="AF1:AN1"/>
    <mergeCell ref="AP1:AX1"/>
    <mergeCell ref="AF33:AN33"/>
    <mergeCell ref="AP33:AX33"/>
    <mergeCell ref="AF36:AN36"/>
    <mergeCell ref="AP36:AX36"/>
    <mergeCell ref="AF37:AN37"/>
    <mergeCell ref="AP37:AX37"/>
    <mergeCell ref="B38:J38"/>
    <mergeCell ref="L38:T38"/>
    <mergeCell ref="V38:AD38"/>
    <mergeCell ref="AF38:AN38"/>
    <mergeCell ref="AP38:AX38"/>
    <mergeCell ref="B37:J37"/>
    <mergeCell ref="L37:T37"/>
    <mergeCell ref="V37:AD37"/>
  </mergeCells>
  <conditionalFormatting sqref="V3:AD32">
    <cfRule type="cellIs" dxfId="86" priority="10" operator="equal">
      <formula>$V$33</formula>
    </cfRule>
    <cfRule type="colorScale" priority="1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L3:T32">
    <cfRule type="cellIs" dxfId="85" priority="8" operator="equal">
      <formula>$L$33</formula>
    </cfRule>
    <cfRule type="colorScale" priority="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3:J32">
    <cfRule type="cellIs" dxfId="84" priority="5" operator="greaterThan">
      <formula>1</formula>
    </cfRule>
    <cfRule type="cellIs" dxfId="83" priority="6" operator="equal">
      <formula>$B$33</formula>
    </cfRule>
    <cfRule type="colorScale" priority="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F3:AN32">
    <cfRule type="cellIs" dxfId="82" priority="3" operator="between">
      <formula>$AF$33*0.975</formula>
      <formula>$AF$33*1.025</formula>
    </cfRule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P3:AX32">
    <cfRule type="cellIs" dxfId="81" priority="1" operator="between">
      <formula>$AP$33*0.975</formula>
      <formula>$AP$33*1.025</formula>
    </cfRule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  <ignoredErrors>
    <ignoredError sqref="K4:K32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Y38"/>
  <sheetViews>
    <sheetView zoomScale="80" zoomScaleNormal="80" workbookViewId="0">
      <pane xSplit="1" ySplit="2" topLeftCell="O3" activePane="bottomRight" state="frozen"/>
      <selection pane="topRight" activeCell="B1" sqref="B1"/>
      <selection pane="bottomLeft" activeCell="A3" sqref="A3"/>
      <selection pane="bottomRight" activeCell="AF36" sqref="AF36:AN36"/>
    </sheetView>
  </sheetViews>
  <sheetFormatPr defaultRowHeight="15" x14ac:dyDescent="0.25"/>
  <cols>
    <col min="1" max="1" width="24.7109375" customWidth="1"/>
    <col min="11" max="11" width="2.7109375" style="57" customWidth="1"/>
    <col min="21" max="21" width="2.7109375" style="58" customWidth="1"/>
    <col min="31" max="31" width="2.7109375" style="58" customWidth="1"/>
    <col min="41" max="41" width="2.7109375" customWidth="1"/>
    <col min="51" max="51" width="2.7109375" customWidth="1"/>
  </cols>
  <sheetData>
    <row r="1" spans="1:51" s="42" customFormat="1" ht="18.75" x14ac:dyDescent="0.3">
      <c r="A1" s="75" t="s">
        <v>16</v>
      </c>
      <c r="B1" s="70" t="s">
        <v>42</v>
      </c>
      <c r="C1" s="70"/>
      <c r="D1" s="70"/>
      <c r="E1" s="70"/>
      <c r="F1" s="70"/>
      <c r="G1" s="70"/>
      <c r="H1" s="70"/>
      <c r="I1" s="70"/>
      <c r="J1" s="70"/>
      <c r="K1" s="52"/>
      <c r="L1" s="70" t="s">
        <v>17</v>
      </c>
      <c r="M1" s="70"/>
      <c r="N1" s="70"/>
      <c r="O1" s="70"/>
      <c r="P1" s="70"/>
      <c r="Q1" s="70"/>
      <c r="R1" s="70"/>
      <c r="S1" s="70"/>
      <c r="T1" s="70"/>
      <c r="U1" s="55"/>
      <c r="V1" s="70" t="s">
        <v>29</v>
      </c>
      <c r="W1" s="70"/>
      <c r="X1" s="70"/>
      <c r="Y1" s="70"/>
      <c r="Z1" s="70"/>
      <c r="AA1" s="70"/>
      <c r="AB1" s="70"/>
      <c r="AC1" s="70"/>
      <c r="AD1" s="70"/>
      <c r="AE1" s="55"/>
      <c r="AF1" s="68" t="s">
        <v>43</v>
      </c>
      <c r="AG1" s="68"/>
      <c r="AH1" s="68"/>
      <c r="AI1" s="68"/>
      <c r="AJ1" s="68"/>
      <c r="AK1" s="68"/>
      <c r="AL1" s="68"/>
      <c r="AM1" s="68"/>
      <c r="AN1" s="68"/>
      <c r="AO1" s="24"/>
      <c r="AP1" s="68" t="s">
        <v>44</v>
      </c>
      <c r="AQ1" s="68"/>
      <c r="AR1" s="68"/>
      <c r="AS1" s="68"/>
      <c r="AT1" s="68"/>
      <c r="AU1" s="68"/>
      <c r="AV1" s="68"/>
      <c r="AW1" s="68"/>
      <c r="AX1" s="68"/>
      <c r="AY1" s="24"/>
    </row>
    <row r="2" spans="1:51" x14ac:dyDescent="0.25">
      <c r="A2" s="75"/>
      <c r="B2" s="21" t="s">
        <v>7</v>
      </c>
      <c r="C2" s="7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7" t="s">
        <v>13</v>
      </c>
      <c r="I2" s="7" t="s">
        <v>14</v>
      </c>
      <c r="J2" s="21" t="s">
        <v>15</v>
      </c>
      <c r="K2" s="53"/>
      <c r="L2" s="21" t="s">
        <v>7</v>
      </c>
      <c r="M2" s="7" t="s">
        <v>8</v>
      </c>
      <c r="N2" s="7" t="s">
        <v>9</v>
      </c>
      <c r="O2" s="7" t="s">
        <v>10</v>
      </c>
      <c r="P2" s="7" t="s">
        <v>11</v>
      </c>
      <c r="Q2" s="7" t="s">
        <v>12</v>
      </c>
      <c r="R2" s="7" t="s">
        <v>13</v>
      </c>
      <c r="S2" s="7" t="s">
        <v>14</v>
      </c>
      <c r="T2" s="21" t="s">
        <v>15</v>
      </c>
      <c r="U2" s="24"/>
      <c r="V2" s="21" t="s">
        <v>7</v>
      </c>
      <c r="W2" s="7" t="s">
        <v>8</v>
      </c>
      <c r="X2" s="7" t="s">
        <v>9</v>
      </c>
      <c r="Y2" s="7" t="s">
        <v>10</v>
      </c>
      <c r="Z2" s="7" t="s">
        <v>11</v>
      </c>
      <c r="AA2" s="7" t="s">
        <v>12</v>
      </c>
      <c r="AB2" s="7" t="s">
        <v>13</v>
      </c>
      <c r="AC2" s="7" t="s">
        <v>14</v>
      </c>
      <c r="AD2" s="21" t="s">
        <v>15</v>
      </c>
      <c r="AE2" s="24"/>
      <c r="AF2" s="21" t="s">
        <v>7</v>
      </c>
      <c r="AG2" s="21" t="s">
        <v>8</v>
      </c>
      <c r="AH2" s="21" t="s">
        <v>9</v>
      </c>
      <c r="AI2" s="21" t="s">
        <v>10</v>
      </c>
      <c r="AJ2" s="21" t="s">
        <v>11</v>
      </c>
      <c r="AK2" s="21" t="s">
        <v>12</v>
      </c>
      <c r="AL2" s="21" t="s">
        <v>13</v>
      </c>
      <c r="AM2" s="21" t="s">
        <v>14</v>
      </c>
      <c r="AN2" s="21" t="s">
        <v>15</v>
      </c>
      <c r="AO2" s="24"/>
      <c r="AP2" s="21" t="s">
        <v>7</v>
      </c>
      <c r="AQ2" s="21" t="s">
        <v>8</v>
      </c>
      <c r="AR2" s="21" t="s">
        <v>9</v>
      </c>
      <c r="AS2" s="21" t="s">
        <v>10</v>
      </c>
      <c r="AT2" s="21" t="s">
        <v>11</v>
      </c>
      <c r="AU2" s="21" t="s">
        <v>12</v>
      </c>
      <c r="AV2" s="21" t="s">
        <v>13</v>
      </c>
      <c r="AW2" s="21" t="s">
        <v>14</v>
      </c>
      <c r="AX2" s="21" t="s">
        <v>15</v>
      </c>
      <c r="AY2" s="24"/>
    </row>
    <row r="3" spans="1:51" x14ac:dyDescent="0.25">
      <c r="A3" s="9">
        <v>1</v>
      </c>
      <c r="B3" s="11" t="e">
        <v>#N/A</v>
      </c>
      <c r="C3" s="12" t="e">
        <v>#N/A</v>
      </c>
      <c r="D3" s="12" t="e">
        <v>#N/A</v>
      </c>
      <c r="E3" s="12" t="e">
        <v>#N/A</v>
      </c>
      <c r="F3" s="12">
        <v>1.243466212466255</v>
      </c>
      <c r="G3" s="12" t="e">
        <v>#N/A</v>
      </c>
      <c r="H3" s="12" t="e">
        <v>#N/A</v>
      </c>
      <c r="I3" s="12" t="e">
        <v>#N/A</v>
      </c>
      <c r="J3" s="12">
        <v>1.0173814465632995</v>
      </c>
      <c r="K3" s="27" t="str">
        <f t="shared" ref="K3:K31" si="0">IF(ISNA(MATCH($B$33,B3:J3,0)),"",MATCH($B$33,B3:J3,0))</f>
        <v/>
      </c>
      <c r="L3" s="16" t="e">
        <v>#N/A</v>
      </c>
      <c r="M3" s="16" t="e">
        <v>#N/A</v>
      </c>
      <c r="N3" s="16" t="e">
        <v>#N/A</v>
      </c>
      <c r="O3" s="16" t="e">
        <v>#N/A</v>
      </c>
      <c r="P3" s="16">
        <v>2.21062</v>
      </c>
      <c r="Q3" s="16" t="e">
        <v>#N/A</v>
      </c>
      <c r="R3" s="16" t="e">
        <v>#N/A</v>
      </c>
      <c r="S3" s="16" t="e">
        <v>#N/A</v>
      </c>
      <c r="T3" s="16">
        <v>2.4609999999999999</v>
      </c>
      <c r="U3" s="27" t="str">
        <f t="shared" ref="U3:U31" si="1">IF(ISNA(MATCH($L$33,L3:T3,0)),"",MATCH($L$33,L3:T3,0))</f>
        <v/>
      </c>
      <c r="V3" s="16" t="e">
        <v>#N/A</v>
      </c>
      <c r="W3" s="16" t="e">
        <v>#N/A</v>
      </c>
      <c r="X3" s="16" t="e">
        <v>#N/A</v>
      </c>
      <c r="Y3" s="16" t="e">
        <v>#N/A</v>
      </c>
      <c r="Z3" s="16" t="e">
        <v>#N/A</v>
      </c>
      <c r="AA3" s="16" t="e">
        <v>#N/A</v>
      </c>
      <c r="AB3" s="16" t="e">
        <v>#N/A</v>
      </c>
      <c r="AC3" s="16" t="e">
        <v>#N/A</v>
      </c>
      <c r="AD3" s="16" t="e">
        <v>#N/A</v>
      </c>
      <c r="AE3" s="27" t="str">
        <f>IF(ISNA(MATCH($V$33,V3:AD3,0)),"",MATCH($V$33,V3:AD3,0))</f>
        <v/>
      </c>
      <c r="AF3" s="60" t="e">
        <v>#N/A</v>
      </c>
      <c r="AG3" s="60" t="e">
        <v>#N/A</v>
      </c>
      <c r="AH3" s="60" t="e">
        <v>#N/A</v>
      </c>
      <c r="AI3" s="60" t="e">
        <v>#N/A</v>
      </c>
      <c r="AJ3" s="60" t="e">
        <v>#N/A</v>
      </c>
      <c r="AK3" s="60" t="e">
        <v>#N/A</v>
      </c>
      <c r="AL3" s="60" t="e">
        <v>#N/A</v>
      </c>
      <c r="AM3" s="60" t="e">
        <v>#N/A</v>
      </c>
      <c r="AN3" s="60" t="e">
        <v>#N/A</v>
      </c>
      <c r="AO3" s="27" t="str">
        <f>IF(ISNA(MATCH($AF$33,AF3:AN3,0)),"",MATCH($AF$33,AF3:AN3,0))</f>
        <v/>
      </c>
      <c r="AP3" s="60" t="e">
        <v>#N/A</v>
      </c>
      <c r="AQ3" s="60" t="e">
        <v>#N/A</v>
      </c>
      <c r="AR3" s="60" t="e">
        <v>#N/A</v>
      </c>
      <c r="AS3" s="60" t="e">
        <v>#N/A</v>
      </c>
      <c r="AT3" s="60" t="e">
        <v>#N/A</v>
      </c>
      <c r="AU3" s="60" t="e">
        <v>#N/A</v>
      </c>
      <c r="AV3" s="60" t="e">
        <v>#N/A</v>
      </c>
      <c r="AW3" s="60" t="e">
        <v>#N/A</v>
      </c>
      <c r="AX3" s="60" t="e">
        <v>#N/A</v>
      </c>
      <c r="AY3" s="27" t="str">
        <f>IF(ISNA(MATCH($AP$33,AP3:AX3,0)),"",MATCH($AP$33,AP3:AX3,0))</f>
        <v/>
      </c>
    </row>
    <row r="4" spans="1:51" x14ac:dyDescent="0.25">
      <c r="A4" s="9">
        <v>2</v>
      </c>
      <c r="B4" s="11">
        <v>1.236464143609558</v>
      </c>
      <c r="C4" s="12">
        <v>1.1304815027287385</v>
      </c>
      <c r="D4" s="12">
        <v>1.0412329630396278</v>
      </c>
      <c r="E4" s="12">
        <v>0.96504518525624094</v>
      </c>
      <c r="F4" s="12">
        <v>0.8792633910112414</v>
      </c>
      <c r="G4" s="12">
        <v>0.96504518525624094</v>
      </c>
      <c r="H4" s="12">
        <v>0.8792633910112414</v>
      </c>
      <c r="I4" s="12">
        <v>0.79133705191011749</v>
      </c>
      <c r="J4" s="12">
        <v>0.71939731991828837</v>
      </c>
      <c r="K4" s="27" t="str">
        <f t="shared" si="0"/>
        <v/>
      </c>
      <c r="L4" s="16">
        <v>1.9902</v>
      </c>
      <c r="M4" s="16">
        <v>2.14</v>
      </c>
      <c r="N4" s="16">
        <v>2.4609999999999999</v>
      </c>
      <c r="O4" s="16">
        <v>3.0687600000000002</v>
      </c>
      <c r="P4" s="16">
        <v>4.4212400000000001</v>
      </c>
      <c r="Q4" s="16">
        <v>2.3540000000000001</v>
      </c>
      <c r="R4" s="16">
        <v>2.8889999999999998</v>
      </c>
      <c r="S4" s="16">
        <v>3.5310000000000001</v>
      </c>
      <c r="T4" s="16">
        <v>4.9219999999999997</v>
      </c>
      <c r="U4" s="27">
        <f t="shared" si="1"/>
        <v>1</v>
      </c>
      <c r="V4" s="16" t="e">
        <v>#N/A</v>
      </c>
      <c r="W4" s="16" t="e">
        <v>#N/A</v>
      </c>
      <c r="X4" s="16" t="e">
        <v>#N/A</v>
      </c>
      <c r="Y4" s="16">
        <v>553.9861227050601</v>
      </c>
      <c r="Z4" s="16">
        <v>231.07240386271494</v>
      </c>
      <c r="AA4" s="16">
        <v>424.95448743065975</v>
      </c>
      <c r="AB4" s="16">
        <v>150.99116418909253</v>
      </c>
      <c r="AC4" s="16">
        <v>106.78133457792372</v>
      </c>
      <c r="AD4" s="16">
        <v>110.68601719629507</v>
      </c>
      <c r="AE4" s="27" t="str">
        <f t="shared" ref="AE4:AE32" si="2">IF(ISNA(MATCH($V$33,V4:AD4,0)),"",MATCH($V$33,V4:AD4,0))</f>
        <v/>
      </c>
      <c r="AF4" s="60" t="e">
        <v>#N/A</v>
      </c>
      <c r="AG4" s="60" t="e">
        <v>#N/A</v>
      </c>
      <c r="AH4" s="60" t="e">
        <v>#N/A</v>
      </c>
      <c r="AI4" s="60">
        <v>4922.2484279056043</v>
      </c>
      <c r="AJ4" s="60">
        <v>1483.5283989977822</v>
      </c>
      <c r="AK4" s="60">
        <v>4815.5098722850526</v>
      </c>
      <c r="AL4" s="60">
        <v>1417.2829713792919</v>
      </c>
      <c r="AM4" s="60">
        <v>836.12909186901311</v>
      </c>
      <c r="AN4" s="60">
        <v>647.64221366159018</v>
      </c>
      <c r="AO4" s="27" t="str">
        <f t="shared" ref="AO4:AO32" si="3">IF(ISNA(MATCH($AF$33,AF4:AN4,0)),"",MATCH($AF$33,AF4:AN4,0))</f>
        <v/>
      </c>
      <c r="AP4" s="60" t="e">
        <v>#N/A</v>
      </c>
      <c r="AQ4" s="60" t="e">
        <v>#N/A</v>
      </c>
      <c r="AR4" s="60" t="e">
        <v>#N/A</v>
      </c>
      <c r="AS4" s="60">
        <v>4545.921214810176</v>
      </c>
      <c r="AT4" s="60">
        <v>1374.5767883225928</v>
      </c>
      <c r="AU4" s="60">
        <v>4439.1826591896252</v>
      </c>
      <c r="AV4" s="60">
        <v>1308.3313607041025</v>
      </c>
      <c r="AW4" s="60">
        <v>773.08748272276716</v>
      </c>
      <c r="AX4" s="60">
        <v>600.76294646088058</v>
      </c>
      <c r="AY4" s="27" t="str">
        <f t="shared" ref="AY4:AY32" si="4">IF(ISNA(MATCH($AP$33,AP4:AX4,0)),"",MATCH($AP$33,AP4:AX4,0))</f>
        <v/>
      </c>
    </row>
    <row r="5" spans="1:51" x14ac:dyDescent="0.25">
      <c r="A5" s="9">
        <v>3</v>
      </c>
      <c r="B5" s="11">
        <v>1.0095687456969331</v>
      </c>
      <c r="C5" s="12">
        <v>0.92303428178005287</v>
      </c>
      <c r="D5" s="12">
        <v>0.85016315427110156</v>
      </c>
      <c r="E5" s="12">
        <v>0.78795609420248458</v>
      </c>
      <c r="F5" s="12">
        <v>0.7179155524955968</v>
      </c>
      <c r="G5" s="12">
        <v>0.78795609420248458</v>
      </c>
      <c r="H5" s="12">
        <v>0.7179155524955968</v>
      </c>
      <c r="I5" s="12">
        <v>0.64612399724603709</v>
      </c>
      <c r="J5" s="12">
        <v>0.58738545204185189</v>
      </c>
      <c r="K5" s="27" t="str">
        <f t="shared" si="0"/>
        <v/>
      </c>
      <c r="L5" s="16">
        <v>2.9853000000000001</v>
      </c>
      <c r="M5" s="16">
        <v>3.21</v>
      </c>
      <c r="N5" s="16">
        <v>3.6915</v>
      </c>
      <c r="O5" s="16">
        <v>4.6031399999999998</v>
      </c>
      <c r="P5" s="16">
        <v>6.6318599999999996</v>
      </c>
      <c r="Q5" s="16">
        <v>3.5310000000000001</v>
      </c>
      <c r="R5" s="16">
        <v>4.3334999999999999</v>
      </c>
      <c r="S5" s="16">
        <v>5.2965</v>
      </c>
      <c r="T5" s="16">
        <v>7.383</v>
      </c>
      <c r="U5" s="27" t="str">
        <f t="shared" si="1"/>
        <v/>
      </c>
      <c r="V5" s="16" t="e">
        <v>#N/A</v>
      </c>
      <c r="W5" s="16">
        <v>263.17866033346706</v>
      </c>
      <c r="X5" s="16">
        <v>155.46306178110822</v>
      </c>
      <c r="Y5" s="16">
        <v>136.98447651869955</v>
      </c>
      <c r="Z5" s="16">
        <v>148.35397016790321</v>
      </c>
      <c r="AA5" s="16">
        <v>105.07874767822142</v>
      </c>
      <c r="AB5" s="16">
        <v>96.939912742821562</v>
      </c>
      <c r="AC5" s="16">
        <v>94.445404183678377</v>
      </c>
      <c r="AD5" s="16">
        <v>112.90971159359536</v>
      </c>
      <c r="AE5" s="27" t="str">
        <f t="shared" si="2"/>
        <v/>
      </c>
      <c r="AF5" s="60" t="e">
        <v>#N/A</v>
      </c>
      <c r="AG5" s="60">
        <v>2245.0716320697361</v>
      </c>
      <c r="AH5" s="60">
        <v>1169.9856986318559</v>
      </c>
      <c r="AI5" s="60">
        <v>849.19064413787862</v>
      </c>
      <c r="AJ5" s="60">
        <v>675.88114873543316</v>
      </c>
      <c r="AK5" s="60">
        <v>822.79733830081545</v>
      </c>
      <c r="AL5" s="60">
        <v>633.35001118552293</v>
      </c>
      <c r="AM5" s="60">
        <v>519.06605302301568</v>
      </c>
      <c r="AN5" s="60">
        <v>471.5696292424056</v>
      </c>
      <c r="AO5" s="27" t="str">
        <f t="shared" si="3"/>
        <v/>
      </c>
      <c r="AP5" s="60" t="e">
        <v>#N/A</v>
      </c>
      <c r="AQ5" s="60">
        <v>2074.1585512719457</v>
      </c>
      <c r="AR5" s="60">
        <v>1082.1938877939108</v>
      </c>
      <c r="AS5" s="60">
        <v>787.15420896040564</v>
      </c>
      <c r="AT5" s="60">
        <v>629.24813463925375</v>
      </c>
      <c r="AU5" s="60">
        <v>760.76090312334236</v>
      </c>
      <c r="AV5" s="60">
        <v>586.71699708934364</v>
      </c>
      <c r="AW5" s="60">
        <v>481.89357476957616</v>
      </c>
      <c r="AX5" s="60">
        <v>439.68891131357464</v>
      </c>
      <c r="AY5" s="27" t="str">
        <f t="shared" si="4"/>
        <v/>
      </c>
    </row>
    <row r="6" spans="1:51" x14ac:dyDescent="0.25">
      <c r="A6" s="9">
        <v>4</v>
      </c>
      <c r="B6" s="11">
        <v>0.87431218064033578</v>
      </c>
      <c r="C6" s="12">
        <v>0.79937113658544989</v>
      </c>
      <c r="D6" s="12">
        <v>0.7362628889602828</v>
      </c>
      <c r="E6" s="12">
        <v>0.68238999464611572</v>
      </c>
      <c r="F6" s="12">
        <v>0.6217331062331275</v>
      </c>
      <c r="G6" s="12">
        <v>0.68238999464611572</v>
      </c>
      <c r="H6" s="12">
        <v>0.6217331062331275</v>
      </c>
      <c r="I6" s="12">
        <v>0.55955979560981517</v>
      </c>
      <c r="J6" s="12">
        <v>0.50869072328164977</v>
      </c>
      <c r="K6" s="27" t="str">
        <f t="shared" si="0"/>
        <v/>
      </c>
      <c r="L6" s="16">
        <v>3.9803999999999999</v>
      </c>
      <c r="M6" s="16">
        <v>4.28</v>
      </c>
      <c r="N6" s="16">
        <v>4.9219999999999997</v>
      </c>
      <c r="O6" s="16">
        <v>6.1375200000000003</v>
      </c>
      <c r="P6" s="16">
        <v>8.8424800000000001</v>
      </c>
      <c r="Q6" s="16">
        <v>4.7080000000000002</v>
      </c>
      <c r="R6" s="16">
        <v>5.7779999999999996</v>
      </c>
      <c r="S6" s="16">
        <v>7.0620000000000003</v>
      </c>
      <c r="T6" s="16">
        <v>9.8439999999999994</v>
      </c>
      <c r="U6" s="27" t="str">
        <f t="shared" si="1"/>
        <v/>
      </c>
      <c r="V6" s="16">
        <v>199.83727180363741</v>
      </c>
      <c r="W6" s="16">
        <v>134.61495863882959</v>
      </c>
      <c r="X6" s="16">
        <v>117.76421206105329</v>
      </c>
      <c r="Y6" s="16">
        <v>121.93874225210647</v>
      </c>
      <c r="Z6" s="16">
        <v>147.50906797812092</v>
      </c>
      <c r="AA6" s="16">
        <v>93.537389454196031</v>
      </c>
      <c r="AB6" s="16">
        <v>96.387822734977377</v>
      </c>
      <c r="AC6" s="16">
        <v>101.17744861576134</v>
      </c>
      <c r="AD6" s="16">
        <v>126.43275649222353</v>
      </c>
      <c r="AE6" s="27">
        <f t="shared" si="2"/>
        <v>6</v>
      </c>
      <c r="AF6" s="60">
        <v>1406.7792498890942</v>
      </c>
      <c r="AG6" s="60">
        <v>889.09898855211884</v>
      </c>
      <c r="AH6" s="60">
        <v>689.05790380075587</v>
      </c>
      <c r="AI6" s="60">
        <v>592.15741572641218</v>
      </c>
      <c r="AJ6" s="60">
        <v>534.52981462990863</v>
      </c>
      <c r="AK6" s="60">
        <v>568.66302716912685</v>
      </c>
      <c r="AL6" s="60">
        <v>492.24089945671795</v>
      </c>
      <c r="AM6" s="60">
        <v>437.97291165119844</v>
      </c>
      <c r="AN6" s="60">
        <v>422.18384171220657</v>
      </c>
      <c r="AO6" s="27" t="str">
        <f t="shared" si="3"/>
        <v/>
      </c>
      <c r="AP6" s="60">
        <v>1302.1195614339747</v>
      </c>
      <c r="AQ6" s="60">
        <v>823.53290901148273</v>
      </c>
      <c r="AR6" s="60">
        <v>639.18078197695297</v>
      </c>
      <c r="AS6" s="60">
        <v>550.74043327924721</v>
      </c>
      <c r="AT6" s="60">
        <v>499.75424152650896</v>
      </c>
      <c r="AU6" s="60">
        <v>527.24604472196177</v>
      </c>
      <c r="AV6" s="60">
        <v>457.46532635331829</v>
      </c>
      <c r="AW6" s="60">
        <v>408.10631935179902</v>
      </c>
      <c r="AX6" s="60">
        <v>395.40957010746604</v>
      </c>
      <c r="AY6" s="27" t="str">
        <f t="shared" si="4"/>
        <v/>
      </c>
    </row>
    <row r="7" spans="1:51" x14ac:dyDescent="0.25">
      <c r="A7" s="9">
        <v>5</v>
      </c>
      <c r="B7" s="11">
        <v>0.78200858778714621</v>
      </c>
      <c r="C7" s="12">
        <v>0.7149792802625341</v>
      </c>
      <c r="D7" s="12">
        <v>0.65853354761022864</v>
      </c>
      <c r="E7" s="12">
        <v>0.61034816607777287</v>
      </c>
      <c r="F7" s="12">
        <v>0.55609499575974874</v>
      </c>
      <c r="G7" s="12">
        <v>0.61034816607777287</v>
      </c>
      <c r="H7" s="12">
        <v>0.55609499575974874</v>
      </c>
      <c r="I7" s="12">
        <v>0.50048549618377369</v>
      </c>
      <c r="J7" s="12">
        <v>0.45498681471252178</v>
      </c>
      <c r="K7" s="27" t="str">
        <f t="shared" si="0"/>
        <v/>
      </c>
      <c r="L7" s="16">
        <v>4.9755000000000003</v>
      </c>
      <c r="M7" s="16">
        <v>5.35</v>
      </c>
      <c r="N7" s="16">
        <v>6.1524999999999999</v>
      </c>
      <c r="O7" s="16">
        <v>7.6718999999999999</v>
      </c>
      <c r="P7" s="16">
        <v>11.053100000000001</v>
      </c>
      <c r="Q7" s="16">
        <v>5.8849999999999998</v>
      </c>
      <c r="R7" s="16">
        <v>7.2225000000000001</v>
      </c>
      <c r="S7" s="16">
        <v>8.8275000000000006</v>
      </c>
      <c r="T7" s="16">
        <v>12.305</v>
      </c>
      <c r="U7" s="27" t="str">
        <f t="shared" si="1"/>
        <v/>
      </c>
      <c r="V7" s="16">
        <v>144.02580510407077</v>
      </c>
      <c r="W7" s="16">
        <v>118.44597725729355</v>
      </c>
      <c r="X7" s="16">
        <v>113.69635602371837</v>
      </c>
      <c r="Y7" s="16">
        <v>124.24221191804909</v>
      </c>
      <c r="Z7" s="16">
        <v>157.12200925181293</v>
      </c>
      <c r="AA7" s="16">
        <v>95.30434665959136</v>
      </c>
      <c r="AB7" s="16">
        <v>102.66927032427273</v>
      </c>
      <c r="AC7" s="16">
        <v>111.51482040949442</v>
      </c>
      <c r="AD7" s="16">
        <v>142.46808110003903</v>
      </c>
      <c r="AE7" s="27" t="str">
        <f t="shared" si="2"/>
        <v/>
      </c>
      <c r="AF7" s="60">
        <v>834.93843856432784</v>
      </c>
      <c r="AG7" s="60">
        <v>645.44180726387162</v>
      </c>
      <c r="AH7" s="60">
        <v>551.01552093117675</v>
      </c>
      <c r="AI7" s="60">
        <v>503.23011965561551</v>
      </c>
      <c r="AJ7" s="60">
        <v>481.48658553153336</v>
      </c>
      <c r="AK7" s="60">
        <v>479.29191307657544</v>
      </c>
      <c r="AL7" s="60">
        <v>436.4417661711621</v>
      </c>
      <c r="AM7" s="60">
        <v>404.62636399309582</v>
      </c>
      <c r="AN7" s="60">
        <v>404.15386704959292</v>
      </c>
      <c r="AO7" s="27" t="str">
        <f t="shared" si="3"/>
        <v/>
      </c>
      <c r="AP7" s="60">
        <v>774.59455674231663</v>
      </c>
      <c r="AQ7" s="60">
        <v>599.28920464290275</v>
      </c>
      <c r="AR7" s="60">
        <v>512.49212302569106</v>
      </c>
      <c r="AS7" s="60">
        <v>469.47062753575716</v>
      </c>
      <c r="AT7" s="60">
        <v>451.85311014573591</v>
      </c>
      <c r="AU7" s="60">
        <v>445.53242095671703</v>
      </c>
      <c r="AV7" s="60">
        <v>406.80829078536465</v>
      </c>
      <c r="AW7" s="60">
        <v>378.29189739345253</v>
      </c>
      <c r="AX7" s="60">
        <v>380.01784911115124</v>
      </c>
      <c r="AY7" s="27" t="str">
        <f t="shared" si="4"/>
        <v/>
      </c>
    </row>
    <row r="8" spans="1:51" x14ac:dyDescent="0.25">
      <c r="A8" s="9">
        <v>6</v>
      </c>
      <c r="B8" s="11">
        <v>0.7138729061562985</v>
      </c>
      <c r="C8" s="12">
        <v>0.65268379991433012</v>
      </c>
      <c r="D8" s="12">
        <v>0.60115613150004088</v>
      </c>
      <c r="E8" s="12">
        <v>0.55716909748784282</v>
      </c>
      <c r="F8" s="12">
        <v>0.50764295548892346</v>
      </c>
      <c r="G8" s="12">
        <v>0.55716909748784282</v>
      </c>
      <c r="H8" s="12">
        <v>0.50764295548892346</v>
      </c>
      <c r="I8" s="12">
        <v>0.45687865994003107</v>
      </c>
      <c r="J8" s="12">
        <v>0.4153442363091191</v>
      </c>
      <c r="K8" s="27" t="str">
        <f t="shared" si="0"/>
        <v/>
      </c>
      <c r="L8" s="16">
        <v>5.9706000000000001</v>
      </c>
      <c r="M8" s="16">
        <v>6.42</v>
      </c>
      <c r="N8" s="16">
        <v>7.383</v>
      </c>
      <c r="O8" s="16">
        <v>9.2062799999999996</v>
      </c>
      <c r="P8" s="16">
        <v>13.263719999999999</v>
      </c>
      <c r="Q8" s="16">
        <v>7.0620000000000003</v>
      </c>
      <c r="R8" s="16">
        <v>8.6669999999999998</v>
      </c>
      <c r="S8" s="16">
        <v>10.593</v>
      </c>
      <c r="T8" s="16">
        <v>14.766</v>
      </c>
      <c r="U8" s="27" t="str">
        <f t="shared" si="1"/>
        <v/>
      </c>
      <c r="V8" s="16">
        <v>131.6745851417206</v>
      </c>
      <c r="W8" s="16">
        <v>116.64146162910031</v>
      </c>
      <c r="X8" s="16">
        <v>116.8080877975964</v>
      </c>
      <c r="Y8" s="16">
        <v>131.18652411054654</v>
      </c>
      <c r="Z8" s="16">
        <v>169.99187145358789</v>
      </c>
      <c r="AA8" s="16">
        <v>100.63122491046107</v>
      </c>
      <c r="AB8" s="16">
        <v>111.07890922669101</v>
      </c>
      <c r="AC8" s="16">
        <v>123.07364725279331</v>
      </c>
      <c r="AD8" s="16">
        <v>159.36964108647126</v>
      </c>
      <c r="AE8" s="27" t="str">
        <f t="shared" si="2"/>
        <v/>
      </c>
      <c r="AF8" s="60">
        <v>654.26800347031224</v>
      </c>
      <c r="AG8" s="60">
        <v>545.75530115498896</v>
      </c>
      <c r="AH8" s="60">
        <v>487.85127406482025</v>
      </c>
      <c r="AI8" s="60">
        <v>460.8846331193285</v>
      </c>
      <c r="AJ8" s="60">
        <v>457.54128937438838</v>
      </c>
      <c r="AK8" s="60">
        <v>435.60844022108967</v>
      </c>
      <c r="AL8" s="60">
        <v>408.8068493120395</v>
      </c>
      <c r="AM8" s="60">
        <v>389.10751717764862</v>
      </c>
      <c r="AN8" s="60">
        <v>398.72271756711086</v>
      </c>
      <c r="AO8" s="27" t="str">
        <f t="shared" si="3"/>
        <v/>
      </c>
      <c r="AP8" s="60">
        <v>608.29386016191415</v>
      </c>
      <c r="AQ8" s="60">
        <v>507.88074185271313</v>
      </c>
      <c r="AR8" s="60">
        <v>454.86982679759927</v>
      </c>
      <c r="AS8" s="60">
        <v>431.17928071017803</v>
      </c>
      <c r="AT8" s="60">
        <v>430.82399515988499</v>
      </c>
      <c r="AU8" s="60">
        <v>405.90308781193914</v>
      </c>
      <c r="AV8" s="60">
        <v>382.08955509753605</v>
      </c>
      <c r="AW8" s="60">
        <v>364.88742666282303</v>
      </c>
      <c r="AX8" s="60">
        <v>376.22324209158842</v>
      </c>
      <c r="AY8" s="27" t="str">
        <f t="shared" si="4"/>
        <v/>
      </c>
    </row>
    <row r="9" spans="1:51" x14ac:dyDescent="0.25">
      <c r="A9" s="9">
        <v>7</v>
      </c>
      <c r="B9" s="11">
        <v>0.66091788520254557</v>
      </c>
      <c r="C9" s="12">
        <v>0.60426778075661303</v>
      </c>
      <c r="D9" s="12">
        <v>0.55656242964424874</v>
      </c>
      <c r="E9" s="12">
        <v>0.51583834942637707</v>
      </c>
      <c r="F9" s="12">
        <v>0.46998605169958796</v>
      </c>
      <c r="G9" s="12">
        <v>0.51583834942637707</v>
      </c>
      <c r="H9" s="12">
        <v>0.46998605169958796</v>
      </c>
      <c r="I9" s="12">
        <v>0.42298744652962894</v>
      </c>
      <c r="J9" s="12">
        <v>0.38453404229966281</v>
      </c>
      <c r="K9" s="27" t="str">
        <f t="shared" si="0"/>
        <v/>
      </c>
      <c r="L9" s="16">
        <v>6.9657</v>
      </c>
      <c r="M9" s="16">
        <v>7.49</v>
      </c>
      <c r="N9" s="16">
        <v>8.6135000000000002</v>
      </c>
      <c r="O9" s="16">
        <v>10.74066</v>
      </c>
      <c r="P9" s="16">
        <v>15.47434</v>
      </c>
      <c r="Q9" s="16">
        <v>8.2390000000000008</v>
      </c>
      <c r="R9" s="16">
        <v>10.111499999999999</v>
      </c>
      <c r="S9" s="16">
        <v>12.358499999999999</v>
      </c>
      <c r="T9" s="16">
        <v>17.227</v>
      </c>
      <c r="U9" s="27" t="str">
        <f t="shared" si="1"/>
        <v/>
      </c>
      <c r="V9" s="16">
        <v>129.62920245993305</v>
      </c>
      <c r="W9" s="16">
        <v>119.43273371422276</v>
      </c>
      <c r="X9" s="16">
        <v>122.57167978320805</v>
      </c>
      <c r="Y9" s="16">
        <v>139.98565961160196</v>
      </c>
      <c r="Z9" s="16">
        <v>184.23316022068551</v>
      </c>
      <c r="AA9" s="16">
        <v>107.38091044125675</v>
      </c>
      <c r="AB9" s="16">
        <v>120.38468843074803</v>
      </c>
      <c r="AC9" s="16">
        <v>135.15230784837729</v>
      </c>
      <c r="AD9" s="16">
        <v>176.62353927933307</v>
      </c>
      <c r="AE9" s="27" t="str">
        <f t="shared" si="2"/>
        <v/>
      </c>
      <c r="AF9" s="60">
        <v>567.40885799080206</v>
      </c>
      <c r="AG9" s="60">
        <v>493.09865814213396</v>
      </c>
      <c r="AH9" s="60">
        <v>453.27612519608823</v>
      </c>
      <c r="AI9" s="60">
        <v>438.08380282995586</v>
      </c>
      <c r="AJ9" s="60">
        <v>446.80531507464616</v>
      </c>
      <c r="AK9" s="60">
        <v>411.1122479441168</v>
      </c>
      <c r="AL9" s="60">
        <v>393.9880843006236</v>
      </c>
      <c r="AM9" s="60">
        <v>382.22470819122935</v>
      </c>
      <c r="AN9" s="60">
        <v>399.63523632124316</v>
      </c>
      <c r="AO9" s="27" t="str">
        <f t="shared" si="3"/>
        <v/>
      </c>
      <c r="AP9" s="60">
        <v>528.61457353069886</v>
      </c>
      <c r="AQ9" s="60">
        <v>459.85787718693092</v>
      </c>
      <c r="AR9" s="60">
        <v>423.61141274009913</v>
      </c>
      <c r="AS9" s="60">
        <v>410.91426554586758</v>
      </c>
      <c r="AT9" s="60">
        <v>421.98625501223086</v>
      </c>
      <c r="AU9" s="60">
        <v>383.94271066002847</v>
      </c>
      <c r="AV9" s="60">
        <v>369.16902423820829</v>
      </c>
      <c r="AW9" s="60">
        <v>359.42720068871489</v>
      </c>
      <c r="AX9" s="60">
        <v>378.26208342431147</v>
      </c>
      <c r="AY9" s="27" t="str">
        <f t="shared" si="4"/>
        <v/>
      </c>
    </row>
    <row r="10" spans="1:51" x14ac:dyDescent="0.25">
      <c r="A10" s="9">
        <v>8</v>
      </c>
      <c r="B10" s="11">
        <v>0.61823207180477902</v>
      </c>
      <c r="C10" s="12">
        <v>0.56524075136436924</v>
      </c>
      <c r="D10" s="12">
        <v>0.52061648151981388</v>
      </c>
      <c r="E10" s="12">
        <v>0.48252259262812047</v>
      </c>
      <c r="F10" s="12">
        <v>0.4396316955056207</v>
      </c>
      <c r="G10" s="12">
        <v>0.48252259262812047</v>
      </c>
      <c r="H10" s="12">
        <v>0.4396316955056207</v>
      </c>
      <c r="I10" s="12">
        <v>0.39566852595505875</v>
      </c>
      <c r="J10" s="12">
        <v>0.35969865995914418</v>
      </c>
      <c r="K10" s="27" t="str">
        <f t="shared" si="0"/>
        <v/>
      </c>
      <c r="L10" s="16">
        <v>7.9607999999999999</v>
      </c>
      <c r="M10" s="16">
        <v>8.56</v>
      </c>
      <c r="N10" s="16">
        <v>9.8439999999999994</v>
      </c>
      <c r="O10" s="16">
        <v>12.275040000000001</v>
      </c>
      <c r="P10" s="16">
        <v>17.68496</v>
      </c>
      <c r="Q10" s="16">
        <v>9.4160000000000004</v>
      </c>
      <c r="R10" s="16">
        <v>11.555999999999999</v>
      </c>
      <c r="S10" s="16">
        <v>14.124000000000001</v>
      </c>
      <c r="T10" s="16">
        <v>19.687999999999999</v>
      </c>
      <c r="U10" s="27" t="str">
        <f t="shared" si="1"/>
        <v/>
      </c>
      <c r="V10" s="16">
        <v>131.58313763297483</v>
      </c>
      <c r="W10" s="16">
        <v>124.24184757454127</v>
      </c>
      <c r="X10" s="16">
        <v>129.57805963508335</v>
      </c>
      <c r="Y10" s="16">
        <v>149.68369257406172</v>
      </c>
      <c r="Z10" s="16">
        <v>199.14687001034662</v>
      </c>
      <c r="AA10" s="16">
        <v>114.82012680018681</v>
      </c>
      <c r="AB10" s="16">
        <v>130.12985213648014</v>
      </c>
      <c r="AC10" s="16">
        <v>147.47739630284235</v>
      </c>
      <c r="AD10" s="16">
        <v>194.02610071607248</v>
      </c>
      <c r="AE10" s="27" t="str">
        <f t="shared" si="2"/>
        <v/>
      </c>
      <c r="AF10" s="60">
        <v>517.57251990988891</v>
      </c>
      <c r="AG10" s="60">
        <v>461.68171428483458</v>
      </c>
      <c r="AH10" s="60">
        <v>432.68662754906933</v>
      </c>
      <c r="AI10" s="60">
        <v>425.35730635104545</v>
      </c>
      <c r="AJ10" s="60">
        <v>443.19498329687491</v>
      </c>
      <c r="AK10" s="60">
        <v>396.51719557842904</v>
      </c>
      <c r="AL10" s="60">
        <v>386.1021875229697</v>
      </c>
      <c r="AM10" s="60">
        <v>380.19584194577146</v>
      </c>
      <c r="AN10" s="60">
        <v>404.19754853221559</v>
      </c>
      <c r="AO10" s="27" t="str">
        <f t="shared" si="3"/>
        <v/>
      </c>
      <c r="AP10" s="60">
        <v>483.11585908200726</v>
      </c>
      <c r="AQ10" s="60">
        <v>431.42485820168673</v>
      </c>
      <c r="AR10" s="60">
        <v>405.24628488044783</v>
      </c>
      <c r="AS10" s="60">
        <v>399.93697334830915</v>
      </c>
      <c r="AT10" s="60">
        <v>419.72033651317594</v>
      </c>
      <c r="AU10" s="60">
        <v>371.09686257569285</v>
      </c>
      <c r="AV10" s="60">
        <v>362.62754073927078</v>
      </c>
      <c r="AW10" s="60">
        <v>358.42890015678967</v>
      </c>
      <c r="AX10" s="60">
        <v>383.65339659283893</v>
      </c>
      <c r="AY10" s="27" t="str">
        <f t="shared" si="4"/>
        <v/>
      </c>
    </row>
    <row r="11" spans="1:51" x14ac:dyDescent="0.25">
      <c r="A11" s="9">
        <v>9</v>
      </c>
      <c r="B11" s="11">
        <v>0.58287478709355722</v>
      </c>
      <c r="C11" s="12">
        <v>0.53291409105696641</v>
      </c>
      <c r="D11" s="12">
        <v>0.49084192597352183</v>
      </c>
      <c r="E11" s="12">
        <v>0.45492666309741048</v>
      </c>
      <c r="F11" s="12">
        <v>0.41448873748875176</v>
      </c>
      <c r="G11" s="12">
        <v>0.45492666309741048</v>
      </c>
      <c r="H11" s="12">
        <v>0.41448873748875176</v>
      </c>
      <c r="I11" s="12">
        <v>0.37303986373987663</v>
      </c>
      <c r="J11" s="12">
        <v>0.33912714885443335</v>
      </c>
      <c r="K11" s="27" t="str">
        <f t="shared" si="0"/>
        <v/>
      </c>
      <c r="L11" s="16">
        <v>8.9558999999999997</v>
      </c>
      <c r="M11" s="16">
        <v>9.6300000000000008</v>
      </c>
      <c r="N11" s="16">
        <v>11.0745</v>
      </c>
      <c r="O11" s="16">
        <v>13.809419999999999</v>
      </c>
      <c r="P11" s="16">
        <v>19.895579999999999</v>
      </c>
      <c r="Q11" s="16">
        <v>10.593</v>
      </c>
      <c r="R11" s="16">
        <v>13.000500000000001</v>
      </c>
      <c r="S11" s="16">
        <v>15.8895</v>
      </c>
      <c r="T11" s="16">
        <v>22.149000000000001</v>
      </c>
      <c r="U11" s="27" t="str">
        <f t="shared" si="1"/>
        <v/>
      </c>
      <c r="V11" s="16">
        <v>135.48329811026977</v>
      </c>
      <c r="W11" s="16">
        <v>130.09855933289916</v>
      </c>
      <c r="X11" s="16">
        <v>137.25066532143452</v>
      </c>
      <c r="Y11" s="16">
        <v>159.86870830838706</v>
      </c>
      <c r="Z11" s="16">
        <v>214.41951874884936</v>
      </c>
      <c r="AA11" s="16">
        <v>122.63290037602913</v>
      </c>
      <c r="AB11" s="16">
        <v>140.10955968584059</v>
      </c>
      <c r="AC11" s="16">
        <v>159.9238620354765</v>
      </c>
      <c r="AD11" s="16">
        <v>211.48480919674446</v>
      </c>
      <c r="AE11" s="27" t="str">
        <f t="shared" si="2"/>
        <v/>
      </c>
      <c r="AF11" s="60">
        <v>486.15373858187195</v>
      </c>
      <c r="AG11" s="60">
        <v>441.68697916170197</v>
      </c>
      <c r="AH11" s="60">
        <v>419.99925578957595</v>
      </c>
      <c r="AI11" s="60">
        <v>418.51655489708435</v>
      </c>
      <c r="AJ11" s="60">
        <v>443.87155325070023</v>
      </c>
      <c r="AK11" s="60">
        <v>387.71405946554171</v>
      </c>
      <c r="AL11" s="60">
        <v>382.4002893878482</v>
      </c>
      <c r="AM11" s="60">
        <v>381.17283457659966</v>
      </c>
      <c r="AN11" s="60">
        <v>411.05422927975991</v>
      </c>
      <c r="AO11" s="27" t="str">
        <f t="shared" si="3"/>
        <v/>
      </c>
      <c r="AP11" s="60">
        <v>454.61776902220828</v>
      </c>
      <c r="AQ11" s="60">
        <v>413.52417706272007</v>
      </c>
      <c r="AR11" s="60">
        <v>394.16357000194034</v>
      </c>
      <c r="AS11" s="60">
        <v>394.38320049098434</v>
      </c>
      <c r="AT11" s="60">
        <v>421.40495207830503</v>
      </c>
      <c r="AU11" s="60">
        <v>363.58070505944158</v>
      </c>
      <c r="AV11" s="60">
        <v>359.93368821545312</v>
      </c>
      <c r="AW11" s="60">
        <v>360.19151972737603</v>
      </c>
      <c r="AX11" s="60">
        <v>391.14957138076528</v>
      </c>
      <c r="AY11" s="27" t="str">
        <f t="shared" si="4"/>
        <v/>
      </c>
    </row>
    <row r="12" spans="1:51" x14ac:dyDescent="0.25">
      <c r="A12" s="9">
        <v>10</v>
      </c>
      <c r="B12" s="11">
        <v>0.55296357537040697</v>
      </c>
      <c r="C12" s="12">
        <v>0.50556669748151495</v>
      </c>
      <c r="D12" s="12">
        <v>0.46565353715402691</v>
      </c>
      <c r="E12" s="12">
        <v>0.43158132711836644</v>
      </c>
      <c r="F12" s="12">
        <v>0.3932185424856226</v>
      </c>
      <c r="G12" s="12">
        <v>0.43158132711836644</v>
      </c>
      <c r="H12" s="12">
        <v>0.3932185424856226</v>
      </c>
      <c r="I12" s="12">
        <v>0.35389668823706044</v>
      </c>
      <c r="J12" s="12">
        <v>0.32172426203369126</v>
      </c>
      <c r="K12" s="27" t="str">
        <f t="shared" si="0"/>
        <v/>
      </c>
      <c r="L12" s="16">
        <v>9.9510000000000005</v>
      </c>
      <c r="M12" s="16">
        <v>10.7</v>
      </c>
      <c r="N12" s="16">
        <v>12.305</v>
      </c>
      <c r="O12" s="16">
        <v>15.3438</v>
      </c>
      <c r="P12" s="16">
        <v>22.106200000000001</v>
      </c>
      <c r="Q12" s="16">
        <v>11.77</v>
      </c>
      <c r="R12" s="16">
        <v>14.445</v>
      </c>
      <c r="S12" s="16">
        <v>17.655000000000001</v>
      </c>
      <c r="T12" s="16">
        <v>24.61</v>
      </c>
      <c r="U12" s="27" t="str">
        <f t="shared" si="1"/>
        <v/>
      </c>
      <c r="V12" s="16">
        <v>140.46456583820503</v>
      </c>
      <c r="W12" s="16">
        <v>136.55859148613547</v>
      </c>
      <c r="X12" s="16">
        <v>145.31205515719677</v>
      </c>
      <c r="Y12" s="16">
        <v>170.33643697522538</v>
      </c>
      <c r="Z12" s="16">
        <v>229.89247716591663</v>
      </c>
      <c r="AA12" s="16">
        <v>130.66253882339464</v>
      </c>
      <c r="AB12" s="16">
        <v>150.22015690899684</v>
      </c>
      <c r="AC12" s="16">
        <v>172.42836918143564</v>
      </c>
      <c r="AD12" s="16">
        <v>228.95403251467599</v>
      </c>
      <c r="AE12" s="27" t="str">
        <f t="shared" si="2"/>
        <v/>
      </c>
      <c r="AF12" s="60">
        <v>465.24480634437055</v>
      </c>
      <c r="AG12" s="60">
        <v>428.55352171769658</v>
      </c>
      <c r="AH12" s="60">
        <v>412.22166093096013</v>
      </c>
      <c r="AI12" s="60">
        <v>415.41850298328524</v>
      </c>
      <c r="AJ12" s="60">
        <v>447.3293677013466</v>
      </c>
      <c r="AK12" s="60">
        <v>382.59915154626998</v>
      </c>
      <c r="AL12" s="60">
        <v>381.42220959181202</v>
      </c>
      <c r="AM12" s="60">
        <v>384.14294819746141</v>
      </c>
      <c r="AN12" s="60">
        <v>419.44730301829264</v>
      </c>
      <c r="AO12" s="27" t="str">
        <f t="shared" si="3"/>
        <v/>
      </c>
      <c r="AP12" s="60">
        <v>435.81890882900512</v>
      </c>
      <c r="AQ12" s="60">
        <v>401.94842058518537</v>
      </c>
      <c r="AR12" s="60">
        <v>387.60383536002973</v>
      </c>
      <c r="AS12" s="60">
        <v>392.27632162232021</v>
      </c>
      <c r="AT12" s="60">
        <v>425.65031364674235</v>
      </c>
      <c r="AU12" s="60">
        <v>359.45697018530495</v>
      </c>
      <c r="AV12" s="60">
        <v>359.74315553720771</v>
      </c>
      <c r="AW12" s="60">
        <v>363.78328159725021</v>
      </c>
      <c r="AX12" s="60">
        <v>400.05334967385022</v>
      </c>
      <c r="AY12" s="27" t="str">
        <f t="shared" si="4"/>
        <v/>
      </c>
    </row>
    <row r="13" spans="1:51" x14ac:dyDescent="0.25">
      <c r="A13" s="9">
        <v>11</v>
      </c>
      <c r="B13" s="11">
        <v>0.52723008233116819</v>
      </c>
      <c r="C13" s="12">
        <v>0.48203893241706813</v>
      </c>
      <c r="D13" s="12">
        <v>0.443983227226247</v>
      </c>
      <c r="E13" s="12">
        <v>0.41149664962432653</v>
      </c>
      <c r="F13" s="12">
        <v>0.37491916965771971</v>
      </c>
      <c r="G13" s="12">
        <v>0.41149664962432653</v>
      </c>
      <c r="H13" s="12">
        <v>0.37491916965771971</v>
      </c>
      <c r="I13" s="12">
        <v>0.33742725269194784</v>
      </c>
      <c r="J13" s="12">
        <v>0.30675204790177057</v>
      </c>
      <c r="K13" s="27" t="str">
        <f t="shared" si="0"/>
        <v/>
      </c>
      <c r="L13" s="16">
        <v>10.946099999999999</v>
      </c>
      <c r="M13" s="16">
        <v>11.77</v>
      </c>
      <c r="N13" s="16">
        <v>13.535500000000001</v>
      </c>
      <c r="O13" s="16">
        <v>16.87818</v>
      </c>
      <c r="P13" s="16">
        <v>24.31682</v>
      </c>
      <c r="Q13" s="16">
        <v>12.946999999999999</v>
      </c>
      <c r="R13" s="16">
        <v>15.8895</v>
      </c>
      <c r="S13" s="16">
        <v>19.420500000000001</v>
      </c>
      <c r="T13" s="16">
        <v>27.071000000000002</v>
      </c>
      <c r="U13" s="27" t="str">
        <f t="shared" si="1"/>
        <v/>
      </c>
      <c r="V13" s="16">
        <v>146.10078274436469</v>
      </c>
      <c r="W13" s="16">
        <v>143.39113798634531</v>
      </c>
      <c r="X13" s="16">
        <v>153.61349716889629</v>
      </c>
      <c r="Y13" s="16">
        <v>180.97543969076867</v>
      </c>
      <c r="Z13" s="16">
        <v>245.47855917919563</v>
      </c>
      <c r="AA13" s="16">
        <v>138.82355903754919</v>
      </c>
      <c r="AB13" s="16">
        <v>160.40467322938727</v>
      </c>
      <c r="AC13" s="16">
        <v>184.95658764249313</v>
      </c>
      <c r="AD13" s="16">
        <v>246.41019332787698</v>
      </c>
      <c r="AE13" s="27" t="str">
        <f t="shared" si="2"/>
        <v/>
      </c>
      <c r="AF13" s="60">
        <v>450.90806316794806</v>
      </c>
      <c r="AG13" s="60">
        <v>419.87036396852187</v>
      </c>
      <c r="AH13" s="60">
        <v>407.70777390877242</v>
      </c>
      <c r="AI13" s="60">
        <v>414.85074474068807</v>
      </c>
      <c r="AJ13" s="60">
        <v>452.694314356147</v>
      </c>
      <c r="AK13" s="60">
        <v>379.98153729364276</v>
      </c>
      <c r="AL13" s="60">
        <v>382.31883094853862</v>
      </c>
      <c r="AM13" s="60">
        <v>388.50358814567522</v>
      </c>
      <c r="AN13" s="60">
        <v>428.91908530835428</v>
      </c>
      <c r="AO13" s="27" t="str">
        <f t="shared" si="3"/>
        <v/>
      </c>
      <c r="AP13" s="60">
        <v>423.08385624368202</v>
      </c>
      <c r="AQ13" s="60">
        <v>394.47376789196517</v>
      </c>
      <c r="AR13" s="60">
        <v>384.04940844047314</v>
      </c>
      <c r="AS13" s="60">
        <v>392.4983689922941</v>
      </c>
      <c r="AT13" s="60">
        <v>431.64991917035536</v>
      </c>
      <c r="AU13" s="60">
        <v>357.62916154524879</v>
      </c>
      <c r="AV13" s="60">
        <v>361.27443576274686</v>
      </c>
      <c r="AW13" s="60">
        <v>368.64999762262607</v>
      </c>
      <c r="AX13" s="60">
        <v>409.94398703799993</v>
      </c>
      <c r="AY13" s="27" t="str">
        <f t="shared" si="4"/>
        <v/>
      </c>
    </row>
    <row r="14" spans="1:51" x14ac:dyDescent="0.25">
      <c r="A14" s="9">
        <v>12</v>
      </c>
      <c r="B14" s="11">
        <v>0.50478437284846656</v>
      </c>
      <c r="C14" s="12">
        <v>0.46151714089002643</v>
      </c>
      <c r="D14" s="12">
        <v>0.42508157713555078</v>
      </c>
      <c r="E14" s="12">
        <v>0.39397804710124229</v>
      </c>
      <c r="F14" s="12">
        <v>0.3589577762477984</v>
      </c>
      <c r="G14" s="12">
        <v>0.39397804710124229</v>
      </c>
      <c r="H14" s="12">
        <v>0.3589577762477984</v>
      </c>
      <c r="I14" s="12">
        <v>0.32306199862301854</v>
      </c>
      <c r="J14" s="12">
        <v>0.29369272602092594</v>
      </c>
      <c r="K14" s="27" t="str">
        <f t="shared" si="0"/>
        <v/>
      </c>
      <c r="L14" s="16">
        <v>11.9412</v>
      </c>
      <c r="M14" s="16">
        <v>12.84</v>
      </c>
      <c r="N14" s="16">
        <v>14.766</v>
      </c>
      <c r="O14" s="16">
        <v>18.412559999999999</v>
      </c>
      <c r="P14" s="16">
        <v>26.527439999999999</v>
      </c>
      <c r="Q14" s="16">
        <v>14.124000000000001</v>
      </c>
      <c r="R14" s="16">
        <v>17.334</v>
      </c>
      <c r="S14" s="16">
        <v>21.186</v>
      </c>
      <c r="T14" s="16">
        <v>29.532</v>
      </c>
      <c r="U14" s="27" t="str">
        <f t="shared" si="1"/>
        <v/>
      </c>
      <c r="V14" s="16">
        <v>152.15863278138025</v>
      </c>
      <c r="W14" s="16">
        <v>150.46521366498683</v>
      </c>
      <c r="X14" s="16">
        <v>162.06887014389693</v>
      </c>
      <c r="Y14" s="16">
        <v>191.72060217102828</v>
      </c>
      <c r="Z14" s="16">
        <v>261.12693460313716</v>
      </c>
      <c r="AA14" s="16">
        <v>147.0660128229645</v>
      </c>
      <c r="AB14" s="16">
        <v>170.62989434377309</v>
      </c>
      <c r="AC14" s="16">
        <v>197.48905833631923</v>
      </c>
      <c r="AD14" s="16">
        <v>263.84091641483792</v>
      </c>
      <c r="AE14" s="27" t="str">
        <f t="shared" si="2"/>
        <v/>
      </c>
      <c r="AF14" s="60">
        <v>440.95975373521776</v>
      </c>
      <c r="AG14" s="60">
        <v>414.24135812793975</v>
      </c>
      <c r="AH14" s="60">
        <v>405.47584782313561</v>
      </c>
      <c r="AI14" s="60">
        <v>416.07481545700188</v>
      </c>
      <c r="AJ14" s="60">
        <v>459.423574895397</v>
      </c>
      <c r="AK14" s="60">
        <v>379.13529780534219</v>
      </c>
      <c r="AL14" s="60">
        <v>384.56190748587034</v>
      </c>
      <c r="AM14" s="60">
        <v>393.87321720795222</v>
      </c>
      <c r="AN14" s="60">
        <v>439.17659841091256</v>
      </c>
      <c r="AO14" s="27">
        <f t="shared" si="3"/>
        <v>6</v>
      </c>
      <c r="AP14" s="60">
        <v>414.3966824273719</v>
      </c>
      <c r="AQ14" s="60">
        <v>389.81263622112175</v>
      </c>
      <c r="AR14" s="60">
        <v>382.59530078613926</v>
      </c>
      <c r="AS14" s="60">
        <v>394.36859185591828</v>
      </c>
      <c r="AT14" s="60">
        <v>438.90316683274375</v>
      </c>
      <c r="AU14" s="60">
        <v>357.42907420425854</v>
      </c>
      <c r="AV14" s="60">
        <v>364.04149942321709</v>
      </c>
      <c r="AW14" s="60">
        <v>374.44093834337684</v>
      </c>
      <c r="AX14" s="60">
        <v>420.55234165835441</v>
      </c>
      <c r="AY14" s="27">
        <f t="shared" si="4"/>
        <v>6</v>
      </c>
    </row>
    <row r="15" spans="1:51" x14ac:dyDescent="0.25">
      <c r="A15" s="9">
        <v>13</v>
      </c>
      <c r="B15" s="11">
        <v>0.48498113816330224</v>
      </c>
      <c r="C15" s="12">
        <v>0.44341132632073349</v>
      </c>
      <c r="D15" s="12">
        <v>0.40840516897962298</v>
      </c>
      <c r="E15" s="12">
        <v>0.37852186393233339</v>
      </c>
      <c r="F15" s="12">
        <v>0.34487547602723717</v>
      </c>
      <c r="G15" s="12">
        <v>0.37852186393233339</v>
      </c>
      <c r="H15" s="12">
        <v>0.34487547602723717</v>
      </c>
      <c r="I15" s="12">
        <v>0.3103879284245134</v>
      </c>
      <c r="J15" s="12">
        <v>0.28217084402228493</v>
      </c>
      <c r="K15" s="27" t="str">
        <f t="shared" si="0"/>
        <v/>
      </c>
      <c r="L15" s="16">
        <v>12.936299999999999</v>
      </c>
      <c r="M15" s="16">
        <v>13.91</v>
      </c>
      <c r="N15" s="16">
        <v>15.996499999999999</v>
      </c>
      <c r="O15" s="16">
        <v>19.946940000000001</v>
      </c>
      <c r="P15" s="16">
        <v>28.738060000000001</v>
      </c>
      <c r="Q15" s="16">
        <v>15.301</v>
      </c>
      <c r="R15" s="16">
        <v>18.778500000000001</v>
      </c>
      <c r="S15" s="16">
        <v>22.951499999999999</v>
      </c>
      <c r="T15" s="16">
        <v>31.992999999999999</v>
      </c>
      <c r="U15" s="27" t="str">
        <f t="shared" si="1"/>
        <v/>
      </c>
      <c r="V15" s="16">
        <v>158.50023472573415</v>
      </c>
      <c r="W15" s="16">
        <v>157.7014663418602</v>
      </c>
      <c r="X15" s="16">
        <v>170.62535403269663</v>
      </c>
      <c r="Y15" s="16">
        <v>202.53187936734122</v>
      </c>
      <c r="Z15" s="16">
        <v>276.80667329706426</v>
      </c>
      <c r="AA15" s="16">
        <v>155.35918222041516</v>
      </c>
      <c r="AB15" s="16">
        <v>180.87560936642632</v>
      </c>
      <c r="AC15" s="16">
        <v>210.01445370603201</v>
      </c>
      <c r="AD15" s="16">
        <v>281.23983721246026</v>
      </c>
      <c r="AE15" s="27" t="str">
        <f t="shared" si="2"/>
        <v/>
      </c>
      <c r="AF15" s="60">
        <v>434.09003175481354</v>
      </c>
      <c r="AG15" s="60">
        <v>410.80110073682687</v>
      </c>
      <c r="AH15" s="60">
        <v>404.90331665596966</v>
      </c>
      <c r="AI15" s="60">
        <v>418.61471248349852</v>
      </c>
      <c r="AJ15" s="60">
        <v>467.16199910418442</v>
      </c>
      <c r="AK15" s="60">
        <v>379.59214606030446</v>
      </c>
      <c r="AL15" s="60">
        <v>387.80515625457139</v>
      </c>
      <c r="AM15" s="60">
        <v>399.99822877003561</v>
      </c>
      <c r="AN15" s="60">
        <v>450.02347960103612</v>
      </c>
      <c r="AO15" s="27" t="str">
        <f t="shared" si="3"/>
        <v/>
      </c>
      <c r="AP15" s="60">
        <v>408.54834970869689</v>
      </c>
      <c r="AQ15" s="60">
        <v>387.16704449592311</v>
      </c>
      <c r="AR15" s="60">
        <v>382.66774709546974</v>
      </c>
      <c r="AS15" s="60">
        <v>397.44832342914003</v>
      </c>
      <c r="AT15" s="60">
        <v>447.08268969745455</v>
      </c>
      <c r="AU15" s="60">
        <v>358.42575700594591</v>
      </c>
      <c r="AV15" s="60">
        <v>367.72584684784147</v>
      </c>
      <c r="AW15" s="60">
        <v>380.92308702152599</v>
      </c>
      <c r="AX15" s="60">
        <v>431.69816095489</v>
      </c>
      <c r="AY15" s="27" t="str">
        <f t="shared" si="4"/>
        <v/>
      </c>
    </row>
    <row r="16" spans="1:51" x14ac:dyDescent="0.25">
      <c r="A16" s="9">
        <v>14</v>
      </c>
      <c r="B16" s="11">
        <v>0.46733951843419202</v>
      </c>
      <c r="C16" s="12">
        <v>0.42728184542554704</v>
      </c>
      <c r="D16" s="12">
        <v>0.39354906815510926</v>
      </c>
      <c r="E16" s="12">
        <v>0.36475279487546702</v>
      </c>
      <c r="F16" s="12">
        <v>0.33233032421987008</v>
      </c>
      <c r="G16" s="12">
        <v>0.36475279487546702</v>
      </c>
      <c r="H16" s="12">
        <v>0.33233032421987008</v>
      </c>
      <c r="I16" s="12">
        <v>0.29909729179788297</v>
      </c>
      <c r="J16" s="12">
        <v>0.27190662890716627</v>
      </c>
      <c r="K16" s="27" t="str">
        <f t="shared" si="0"/>
        <v/>
      </c>
      <c r="L16" s="16">
        <v>13.9314</v>
      </c>
      <c r="M16" s="16">
        <v>14.98</v>
      </c>
      <c r="N16" s="16">
        <v>17.227</v>
      </c>
      <c r="O16" s="16">
        <v>21.48132</v>
      </c>
      <c r="P16" s="16">
        <v>30.94868</v>
      </c>
      <c r="Q16" s="16">
        <v>16.478000000000002</v>
      </c>
      <c r="R16" s="16">
        <v>20.222999999999999</v>
      </c>
      <c r="S16" s="16">
        <v>24.716999999999999</v>
      </c>
      <c r="T16" s="16">
        <v>34.454000000000001</v>
      </c>
      <c r="U16" s="27" t="str">
        <f t="shared" si="1"/>
        <v/>
      </c>
      <c r="V16" s="16">
        <v>165.03925344869432</v>
      </c>
      <c r="W16" s="16">
        <v>165.04935415624109</v>
      </c>
      <c r="X16" s="16">
        <v>179.24908685403923</v>
      </c>
      <c r="Y16" s="16">
        <v>213.38366376882803</v>
      </c>
      <c r="Z16" s="16">
        <v>292.49836617885808</v>
      </c>
      <c r="AA16" s="16">
        <v>163.68342409045388</v>
      </c>
      <c r="AB16" s="16">
        <v>191.12913569286465</v>
      </c>
      <c r="AC16" s="16">
        <v>222.52611481283563</v>
      </c>
      <c r="AD16" s="16">
        <v>298.6039430404802</v>
      </c>
      <c r="AE16" s="27" t="str">
        <f t="shared" si="2"/>
        <v/>
      </c>
      <c r="AF16" s="60">
        <v>429.46483754719134</v>
      </c>
      <c r="AG16" s="60">
        <v>408.98408205323415</v>
      </c>
      <c r="AH16" s="60">
        <v>405.57590159027592</v>
      </c>
      <c r="AI16" s="60">
        <v>422.14953188448828</v>
      </c>
      <c r="AJ16" s="60">
        <v>475.66733369517266</v>
      </c>
      <c r="AK16" s="60">
        <v>381.03611201669082</v>
      </c>
      <c r="AL16" s="60">
        <v>391.81188829659391</v>
      </c>
      <c r="AM16" s="60">
        <v>406.70333064597719</v>
      </c>
      <c r="AN16" s="60">
        <v>461.32314395496945</v>
      </c>
      <c r="AO16" s="27" t="str">
        <f t="shared" si="3"/>
        <v/>
      </c>
      <c r="AP16" s="60">
        <v>404.76909143492674</v>
      </c>
      <c r="AQ16" s="60">
        <v>386.01563254326538</v>
      </c>
      <c r="AR16" s="60">
        <v>383.88503209689662</v>
      </c>
      <c r="AS16" s="60">
        <v>401.44192717459117</v>
      </c>
      <c r="AT16" s="60">
        <v>455.9653036435372</v>
      </c>
      <c r="AU16" s="60">
        <v>360.32850730679365</v>
      </c>
      <c r="AV16" s="60">
        <v>372.10985824495845</v>
      </c>
      <c r="AW16" s="60">
        <v>387.93546477408159</v>
      </c>
      <c r="AX16" s="60">
        <v>443.25616444512769</v>
      </c>
      <c r="AY16" s="27" t="str">
        <f t="shared" si="4"/>
        <v/>
      </c>
    </row>
    <row r="17" spans="1:51" x14ac:dyDescent="0.25">
      <c r="A17" s="9">
        <v>15</v>
      </c>
      <c r="B17" s="11">
        <v>0.45149286866750815</v>
      </c>
      <c r="C17" s="12">
        <v>0.41279347992457888</v>
      </c>
      <c r="D17" s="12">
        <v>0.38020452098316476</v>
      </c>
      <c r="E17" s="12">
        <v>0.3523846779843966</v>
      </c>
      <c r="F17" s="12">
        <v>0.32106159549689467</v>
      </c>
      <c r="G17" s="12">
        <v>0.3523846779843966</v>
      </c>
      <c r="H17" s="12">
        <v>0.32106159549689467</v>
      </c>
      <c r="I17" s="12">
        <v>0.28895543594720513</v>
      </c>
      <c r="J17" s="12">
        <v>0.26268675995200474</v>
      </c>
      <c r="K17" s="27" t="str">
        <f t="shared" si="0"/>
        <v/>
      </c>
      <c r="L17" s="16">
        <v>14.926500000000001</v>
      </c>
      <c r="M17" s="16">
        <v>16.05</v>
      </c>
      <c r="N17" s="16">
        <v>18.4575</v>
      </c>
      <c r="O17" s="16">
        <v>23.015699999999999</v>
      </c>
      <c r="P17" s="16">
        <v>33.159300000000002</v>
      </c>
      <c r="Q17" s="16">
        <v>17.655000000000001</v>
      </c>
      <c r="R17" s="16">
        <v>21.6675</v>
      </c>
      <c r="S17" s="16">
        <v>26.482500000000002</v>
      </c>
      <c r="T17" s="16">
        <v>36.914999999999999</v>
      </c>
      <c r="U17" s="27" t="str">
        <f t="shared" si="1"/>
        <v/>
      </c>
      <c r="V17" s="16">
        <v>171.7191273710053</v>
      </c>
      <c r="W17" s="16">
        <v>172.47538915377791</v>
      </c>
      <c r="X17" s="16">
        <v>187.91759211916894</v>
      </c>
      <c r="Y17" s="16">
        <v>224.25908133434532</v>
      </c>
      <c r="Z17" s="16">
        <v>308.1895753159319</v>
      </c>
      <c r="AA17" s="16">
        <v>172.02579460793575</v>
      </c>
      <c r="AB17" s="16">
        <v>201.38234592280159</v>
      </c>
      <c r="AC17" s="16">
        <v>235.02016470321357</v>
      </c>
      <c r="AD17" s="16">
        <v>315.93213765050234</v>
      </c>
      <c r="AE17" s="27" t="str">
        <f t="shared" si="2"/>
        <v/>
      </c>
      <c r="AF17" s="60">
        <v>426.52743585953482</v>
      </c>
      <c r="AG17" s="60">
        <v>408.40482767768697</v>
      </c>
      <c r="AH17" s="60">
        <v>407.20700013846852</v>
      </c>
      <c r="AI17" s="60">
        <v>426.45490295719287</v>
      </c>
      <c r="AJ17" s="60">
        <v>484.76861003980974</v>
      </c>
      <c r="AK17" s="60">
        <v>383.24607615565213</v>
      </c>
      <c r="AL17" s="60">
        <v>396.41470077553203</v>
      </c>
      <c r="AM17" s="60">
        <v>413.86340530224993</v>
      </c>
      <c r="AN17" s="60">
        <v>472.97763367950574</v>
      </c>
      <c r="AO17" s="27" t="str">
        <f t="shared" si="3"/>
        <v/>
      </c>
      <c r="AP17" s="60">
        <v>402.5451624024339</v>
      </c>
      <c r="AQ17" s="60">
        <v>386.00308728983129</v>
      </c>
      <c r="AR17" s="60">
        <v>385.98314733197117</v>
      </c>
      <c r="AS17" s="60">
        <v>406.14277078613094</v>
      </c>
      <c r="AT17" s="60">
        <v>465.39358584094572</v>
      </c>
      <c r="AU17" s="60">
        <v>362.9339439845902</v>
      </c>
      <c r="AV17" s="60">
        <v>377.03967657666806</v>
      </c>
      <c r="AW17" s="60">
        <v>395.36323149906593</v>
      </c>
      <c r="AX17" s="60">
        <v>455.13657603631253</v>
      </c>
      <c r="AY17" s="27" t="str">
        <f t="shared" si="4"/>
        <v/>
      </c>
    </row>
    <row r="18" spans="1:51" x14ac:dyDescent="0.25">
      <c r="A18" s="9">
        <v>16</v>
      </c>
      <c r="B18" s="11">
        <v>0.43715609032016789</v>
      </c>
      <c r="C18" s="12">
        <v>0.39968556829272495</v>
      </c>
      <c r="D18" s="12">
        <v>0.3681314444801414</v>
      </c>
      <c r="E18" s="12">
        <v>0.34119499732305786</v>
      </c>
      <c r="F18" s="12">
        <v>0.31086655311656375</v>
      </c>
      <c r="G18" s="12">
        <v>0.34119499732305786</v>
      </c>
      <c r="H18" s="12">
        <v>0.31086655311656375</v>
      </c>
      <c r="I18" s="12">
        <v>0.27977989780490758</v>
      </c>
      <c r="J18" s="12">
        <v>0.25434536164082489</v>
      </c>
      <c r="K18" s="27" t="str">
        <f t="shared" si="0"/>
        <v/>
      </c>
      <c r="L18" s="16">
        <v>15.9216</v>
      </c>
      <c r="M18" s="16">
        <v>17.12</v>
      </c>
      <c r="N18" s="16">
        <v>19.687999999999999</v>
      </c>
      <c r="O18" s="16">
        <v>24.550080000000001</v>
      </c>
      <c r="P18" s="16">
        <v>35.36992</v>
      </c>
      <c r="Q18" s="16">
        <v>18.832000000000001</v>
      </c>
      <c r="R18" s="16">
        <v>23.111999999999998</v>
      </c>
      <c r="S18" s="16">
        <v>28.248000000000001</v>
      </c>
      <c r="T18" s="16">
        <v>39.375999999999998</v>
      </c>
      <c r="U18" s="27" t="str">
        <f t="shared" si="1"/>
        <v/>
      </c>
      <c r="V18" s="16">
        <v>178.50143166030747</v>
      </c>
      <c r="W18" s="16">
        <v>179.95666753168786</v>
      </c>
      <c r="X18" s="16">
        <v>196.61553214844022</v>
      </c>
      <c r="Y18" s="16">
        <v>235.14675463707101</v>
      </c>
      <c r="Z18" s="16">
        <v>323.87223228750463</v>
      </c>
      <c r="AA18" s="16">
        <v>180.37756631853426</v>
      </c>
      <c r="AB18" s="16">
        <v>211.62996785485538</v>
      </c>
      <c r="AC18" s="16">
        <v>247.49443128390922</v>
      </c>
      <c r="AD18" s="16">
        <v>333.22443367289918</v>
      </c>
      <c r="AE18" s="27" t="str">
        <f t="shared" si="2"/>
        <v/>
      </c>
      <c r="AF18" s="60">
        <v>424.89174931003862</v>
      </c>
      <c r="AG18" s="60">
        <v>408.79134933248076</v>
      </c>
      <c r="AH18" s="60">
        <v>409.5918837953198</v>
      </c>
      <c r="AI18" s="60">
        <v>431.36914136733867</v>
      </c>
      <c r="AJ18" s="60">
        <v>494.34169881091339</v>
      </c>
      <c r="AK18" s="60">
        <v>386.06254627382924</v>
      </c>
      <c r="AL18" s="60">
        <v>401.49177747462215</v>
      </c>
      <c r="AM18" s="60">
        <v>421.38671552143217</v>
      </c>
      <c r="AN18" s="60">
        <v>484.91486738053766</v>
      </c>
      <c r="AO18" s="27" t="str">
        <f t="shared" si="3"/>
        <v/>
      </c>
      <c r="AP18" s="60">
        <v>401.52035310133027</v>
      </c>
      <c r="AQ18" s="60">
        <v>386.87875266314035</v>
      </c>
      <c r="AR18" s="60">
        <v>388.77355393561783</v>
      </c>
      <c r="AS18" s="60">
        <v>411.40200699019368</v>
      </c>
      <c r="AT18" s="60">
        <v>475.25330878097651</v>
      </c>
      <c r="AU18" s="60">
        <v>366.09541189668437</v>
      </c>
      <c r="AV18" s="60">
        <v>382.40338744468534</v>
      </c>
      <c r="AW18" s="60">
        <v>403.12223223820598</v>
      </c>
      <c r="AX18" s="60">
        <v>467.27339190372396</v>
      </c>
      <c r="AY18" s="27" t="str">
        <f t="shared" si="4"/>
        <v/>
      </c>
    </row>
    <row r="19" spans="1:51" x14ac:dyDescent="0.25">
      <c r="A19" s="9">
        <v>17</v>
      </c>
      <c r="B19" s="11">
        <v>0.42410370241696627</v>
      </c>
      <c r="C19" s="12">
        <v>0.38775195649551192</v>
      </c>
      <c r="D19" s="12">
        <v>0.3571399599300768</v>
      </c>
      <c r="E19" s="12">
        <v>0.33100776774007123</v>
      </c>
      <c r="F19" s="12">
        <v>0.30158485505206478</v>
      </c>
      <c r="G19" s="12">
        <v>0.33100776774007123</v>
      </c>
      <c r="H19" s="12">
        <v>0.30158485505206478</v>
      </c>
      <c r="I19" s="12">
        <v>0.27142636954685834</v>
      </c>
      <c r="J19" s="12">
        <v>0.2467512450425984</v>
      </c>
      <c r="K19" s="27" t="str">
        <f t="shared" si="0"/>
        <v/>
      </c>
      <c r="L19" s="16">
        <v>16.916699999999999</v>
      </c>
      <c r="M19" s="16">
        <v>18.190000000000001</v>
      </c>
      <c r="N19" s="16">
        <v>20.918500000000002</v>
      </c>
      <c r="O19" s="16">
        <v>26.08446</v>
      </c>
      <c r="P19" s="16">
        <v>37.580539999999999</v>
      </c>
      <c r="Q19" s="16">
        <v>20.009</v>
      </c>
      <c r="R19" s="16">
        <v>24.5565</v>
      </c>
      <c r="S19" s="16">
        <v>30.013500000000001</v>
      </c>
      <c r="T19" s="16">
        <v>41.837000000000003</v>
      </c>
      <c r="U19" s="27" t="str">
        <f t="shared" si="1"/>
        <v/>
      </c>
      <c r="V19" s="16">
        <v>185.3592771078541</v>
      </c>
      <c r="W19" s="16">
        <v>187.47711382103435</v>
      </c>
      <c r="X19" s="16">
        <v>205.33220659547993</v>
      </c>
      <c r="Y19" s="16">
        <v>246.03887986412616</v>
      </c>
      <c r="Z19" s="16">
        <v>339.54108632686035</v>
      </c>
      <c r="AA19" s="16">
        <v>188.73275303384852</v>
      </c>
      <c r="AB19" s="16">
        <v>221.86857044591551</v>
      </c>
      <c r="AC19" s="16">
        <v>259.94780858486604</v>
      </c>
      <c r="AD19" s="16">
        <v>350.481483549431</v>
      </c>
      <c r="AE19" s="27" t="str">
        <f t="shared" si="2"/>
        <v/>
      </c>
      <c r="AF19" s="60">
        <v>424.28146784809633</v>
      </c>
      <c r="AG19" s="60">
        <v>409.94612909416372</v>
      </c>
      <c r="AH19" s="60">
        <v>412.58032805108479</v>
      </c>
      <c r="AI19" s="60">
        <v>436.77273557525291</v>
      </c>
      <c r="AJ19" s="60">
        <v>504.29429197471939</v>
      </c>
      <c r="AK19" s="60">
        <v>389.36751442104514</v>
      </c>
      <c r="AL19" s="60">
        <v>406.9523156860526</v>
      </c>
      <c r="AM19" s="60">
        <v>429.20444682847864</v>
      </c>
      <c r="AN19" s="60">
        <v>497.08063388163038</v>
      </c>
      <c r="AO19" s="27" t="str">
        <f t="shared" si="3"/>
        <v/>
      </c>
      <c r="AP19" s="60">
        <v>401.43977209142378</v>
      </c>
      <c r="AQ19" s="60">
        <v>388.46064105325451</v>
      </c>
      <c r="AR19" s="60">
        <v>392.11794557766967</v>
      </c>
      <c r="AS19" s="60">
        <v>417.10965522475522</v>
      </c>
      <c r="AT19" s="60">
        <v>485.45958011037908</v>
      </c>
      <c r="AU19" s="60">
        <v>369.70443407054751</v>
      </c>
      <c r="AV19" s="60">
        <v>388.11760382171235</v>
      </c>
      <c r="AW19" s="60">
        <v>411.14937666541999</v>
      </c>
      <c r="AX19" s="60">
        <v>479.61701654378328</v>
      </c>
      <c r="AY19" s="27" t="str">
        <f t="shared" si="4"/>
        <v/>
      </c>
    </row>
    <row r="20" spans="1:51" x14ac:dyDescent="0.25">
      <c r="A20" s="9">
        <v>18</v>
      </c>
      <c r="B20" s="11">
        <v>0.41215471453651936</v>
      </c>
      <c r="C20" s="12">
        <v>0.3768271675762464</v>
      </c>
      <c r="D20" s="12">
        <v>0.3470776543465427</v>
      </c>
      <c r="E20" s="12">
        <v>0.32168172841874682</v>
      </c>
      <c r="F20" s="12">
        <v>0.2930877970037471</v>
      </c>
      <c r="G20" s="12">
        <v>0.32168172841874682</v>
      </c>
      <c r="H20" s="12">
        <v>0.2930877970037471</v>
      </c>
      <c r="I20" s="12">
        <v>0.26377901730337233</v>
      </c>
      <c r="J20" s="12">
        <v>0.23979910663942949</v>
      </c>
      <c r="K20" s="27" t="str">
        <f t="shared" si="0"/>
        <v/>
      </c>
      <c r="L20" s="16">
        <v>17.911799999999999</v>
      </c>
      <c r="M20" s="16">
        <v>19.260000000000002</v>
      </c>
      <c r="N20" s="16">
        <v>22.149000000000001</v>
      </c>
      <c r="O20" s="16">
        <v>27.618839999999999</v>
      </c>
      <c r="P20" s="16">
        <v>39.791159999999998</v>
      </c>
      <c r="Q20" s="16">
        <v>21.186</v>
      </c>
      <c r="R20" s="16">
        <v>26.001000000000001</v>
      </c>
      <c r="S20" s="16">
        <v>31.779</v>
      </c>
      <c r="T20" s="16">
        <v>44.298000000000002</v>
      </c>
      <c r="U20" s="27" t="str">
        <f t="shared" si="1"/>
        <v/>
      </c>
      <c r="V20" s="16">
        <v>192.27337861510904</v>
      </c>
      <c r="W20" s="16">
        <v>195.02520224394203</v>
      </c>
      <c r="X20" s="16">
        <v>214.06001763953967</v>
      </c>
      <c r="Y20" s="16">
        <v>256.93003993781139</v>
      </c>
      <c r="Z20" s="16">
        <v>355.19274557029689</v>
      </c>
      <c r="AA20" s="16">
        <v>197.08719939441599</v>
      </c>
      <c r="AB20" s="16">
        <v>232.09593732812237</v>
      </c>
      <c r="AC20" s="16">
        <v>272.37986607160798</v>
      </c>
      <c r="AD20" s="16">
        <v>367.70430039875527</v>
      </c>
      <c r="AE20" s="27" t="str">
        <f t="shared" si="2"/>
        <v/>
      </c>
      <c r="AF20" s="60">
        <v>424.49352870886344</v>
      </c>
      <c r="AG20" s="60">
        <v>411.72219174091498</v>
      </c>
      <c r="AH20" s="60">
        <v>416.05955484289825</v>
      </c>
      <c r="AI20" s="60">
        <v>442.57540887472288</v>
      </c>
      <c r="AJ20" s="60">
        <v>514.55632208690247</v>
      </c>
      <c r="AK20" s="60">
        <v>393.07174761948693</v>
      </c>
      <c r="AL20" s="60">
        <v>412.72722036833642</v>
      </c>
      <c r="AM20" s="60">
        <v>437.26395785308347</v>
      </c>
      <c r="AN20" s="60">
        <v>509.43338856909151</v>
      </c>
      <c r="AO20" s="27" t="str">
        <f t="shared" si="3"/>
        <v/>
      </c>
      <c r="AP20" s="60">
        <v>402.11613053612098</v>
      </c>
      <c r="AQ20" s="60">
        <v>390.61336392885659</v>
      </c>
      <c r="AR20" s="60">
        <v>395.91252188506547</v>
      </c>
      <c r="AS20" s="60">
        <v>423.18267161862468</v>
      </c>
      <c r="AT20" s="60">
        <v>495.94800274960613</v>
      </c>
      <c r="AU20" s="60">
        <v>373.67901036338884</v>
      </c>
      <c r="AV20" s="60">
        <v>394.11890103104014</v>
      </c>
      <c r="AW20" s="60">
        <v>419.39643121915935</v>
      </c>
      <c r="AX20" s="60">
        <v>492.12947833737002</v>
      </c>
      <c r="AY20" s="27" t="str">
        <f t="shared" si="4"/>
        <v/>
      </c>
    </row>
    <row r="21" spans="1:51" x14ac:dyDescent="0.25">
      <c r="A21" s="9">
        <v>19</v>
      </c>
      <c r="B21" s="11">
        <v>0.40116194110714748</v>
      </c>
      <c r="C21" s="12">
        <v>0.36677663186939202</v>
      </c>
      <c r="D21" s="12">
        <v>0.33782058198496634</v>
      </c>
      <c r="E21" s="12">
        <v>0.31310200281533468</v>
      </c>
      <c r="F21" s="12">
        <v>0.28527071367619389</v>
      </c>
      <c r="G21" s="12">
        <v>0.31310200281533468</v>
      </c>
      <c r="H21" s="12">
        <v>0.28527071367619389</v>
      </c>
      <c r="I21" s="12">
        <v>0.25674364230857438</v>
      </c>
      <c r="J21" s="12">
        <v>0.23340331118961311</v>
      </c>
      <c r="K21" s="27" t="str">
        <f t="shared" si="0"/>
        <v/>
      </c>
      <c r="L21" s="16">
        <v>18.9069</v>
      </c>
      <c r="M21" s="16">
        <v>20.329999999999998</v>
      </c>
      <c r="N21" s="16">
        <v>23.3795</v>
      </c>
      <c r="O21" s="16">
        <v>29.153220000000001</v>
      </c>
      <c r="P21" s="16">
        <v>42.001779999999997</v>
      </c>
      <c r="Q21" s="16">
        <v>22.363</v>
      </c>
      <c r="R21" s="16">
        <v>27.445499999999999</v>
      </c>
      <c r="S21" s="16">
        <v>33.544499999999999</v>
      </c>
      <c r="T21" s="16">
        <v>46.759</v>
      </c>
      <c r="U21" s="27" t="str">
        <f t="shared" si="1"/>
        <v/>
      </c>
      <c r="V21" s="16">
        <v>199.22961658373745</v>
      </c>
      <c r="W21" s="16">
        <v>202.59252211849645</v>
      </c>
      <c r="X21" s="16">
        <v>222.79349536154263</v>
      </c>
      <c r="Y21" s="16">
        <v>267.81644801236257</v>
      </c>
      <c r="Z21" s="16">
        <v>370.82506701137652</v>
      </c>
      <c r="AA21" s="16">
        <v>205.43800056736322</v>
      </c>
      <c r="AB21" s="16">
        <v>242.31066818265163</v>
      </c>
      <c r="AC21" s="16">
        <v>284.79060355497825</v>
      </c>
      <c r="AD21" s="16">
        <v>384.89408902868837</v>
      </c>
      <c r="AE21" s="27" t="str">
        <f t="shared" si="2"/>
        <v/>
      </c>
      <c r="AF21" s="60">
        <v>425.37528948421152</v>
      </c>
      <c r="AG21" s="60">
        <v>414.0078628045685</v>
      </c>
      <c r="AH21" s="60">
        <v>419.9432165525584</v>
      </c>
      <c r="AI21" s="60">
        <v>448.70767811965527</v>
      </c>
      <c r="AJ21" s="60">
        <v>525.07365037262707</v>
      </c>
      <c r="AK21" s="60">
        <v>397.10649234864337</v>
      </c>
      <c r="AL21" s="60">
        <v>418.76296711847755</v>
      </c>
      <c r="AM21" s="60">
        <v>445.52428786871957</v>
      </c>
      <c r="AN21" s="60">
        <v>521.94076944421136</v>
      </c>
      <c r="AO21" s="27" t="str">
        <f t="shared" si="3"/>
        <v/>
      </c>
      <c r="AP21" s="60">
        <v>403.40866959183842</v>
      </c>
      <c r="AQ21" s="60">
        <v>393.23407478783719</v>
      </c>
      <c r="AR21" s="60">
        <v>400.077833155083</v>
      </c>
      <c r="AS21" s="60">
        <v>429.55716658708275</v>
      </c>
      <c r="AT21" s="60">
        <v>506.66885254428365</v>
      </c>
      <c r="AU21" s="60">
        <v>377.95598081607113</v>
      </c>
      <c r="AV21" s="60">
        <v>400.35816929013424</v>
      </c>
      <c r="AW21" s="60">
        <v>427.82588827797298</v>
      </c>
      <c r="AX21" s="60">
        <v>504.78122752497995</v>
      </c>
      <c r="AY21" s="27" t="str">
        <f t="shared" si="4"/>
        <v/>
      </c>
    </row>
    <row r="22" spans="1:51" x14ac:dyDescent="0.25">
      <c r="A22" s="9">
        <v>20</v>
      </c>
      <c r="B22" s="11">
        <v>0.39100429389357311</v>
      </c>
      <c r="C22" s="12">
        <v>0.35748964013126705</v>
      </c>
      <c r="D22" s="12">
        <v>0.32926677380511432</v>
      </c>
      <c r="E22" s="12">
        <v>0.30517408303888643</v>
      </c>
      <c r="F22" s="12">
        <v>0.27804749787987437</v>
      </c>
      <c r="G22" s="12">
        <v>0.30517408303888643</v>
      </c>
      <c r="H22" s="12">
        <v>0.27804749787987437</v>
      </c>
      <c r="I22" s="12">
        <v>0.25024274809188685</v>
      </c>
      <c r="J22" s="12">
        <v>0.22749340735626089</v>
      </c>
      <c r="K22" s="27" t="str">
        <f t="shared" si="0"/>
        <v/>
      </c>
      <c r="L22" s="16">
        <v>19.902000000000001</v>
      </c>
      <c r="M22" s="16">
        <v>21.4</v>
      </c>
      <c r="N22" s="16">
        <v>24.61</v>
      </c>
      <c r="O22" s="16">
        <v>30.6876</v>
      </c>
      <c r="P22" s="16">
        <v>44.212400000000002</v>
      </c>
      <c r="Q22" s="16">
        <v>23.54</v>
      </c>
      <c r="R22" s="16">
        <v>28.89</v>
      </c>
      <c r="S22" s="16">
        <v>35.31</v>
      </c>
      <c r="T22" s="16">
        <v>49.22</v>
      </c>
      <c r="U22" s="27" t="str">
        <f t="shared" si="1"/>
        <v/>
      </c>
      <c r="V22" s="16">
        <v>206.21747138718155</v>
      </c>
      <c r="W22" s="16">
        <v>210.17284574075049</v>
      </c>
      <c r="X22" s="16">
        <v>231.52866042621312</v>
      </c>
      <c r="Y22" s="16">
        <v>278.69545186888121</v>
      </c>
      <c r="Z22" s="16">
        <v>386.43675853100694</v>
      </c>
      <c r="AA22" s="16">
        <v>213.78312207515293</v>
      </c>
      <c r="AB22" s="16">
        <v>252.51191869160667</v>
      </c>
      <c r="AC22" s="16">
        <v>297.18029425252388</v>
      </c>
      <c r="AD22" s="16">
        <v>402.05214257859888</v>
      </c>
      <c r="AE22" s="27" t="str">
        <f t="shared" si="2"/>
        <v/>
      </c>
      <c r="AF22" s="60">
        <v>426.80975110969786</v>
      </c>
      <c r="AG22" s="60">
        <v>416.71673946413324</v>
      </c>
      <c r="AH22" s="60">
        <v>424.16406088409121</v>
      </c>
      <c r="AI22" s="60">
        <v>455.11518314446346</v>
      </c>
      <c r="AJ22" s="60">
        <v>535.80379103674238</v>
      </c>
      <c r="AK22" s="60">
        <v>401.41789945575454</v>
      </c>
      <c r="AL22" s="60">
        <v>425.01744057492272</v>
      </c>
      <c r="AM22" s="60">
        <v>453.9530859009817</v>
      </c>
      <c r="AN22" s="60">
        <v>534.57720368566333</v>
      </c>
      <c r="AO22" s="27" t="str">
        <f t="shared" si="3"/>
        <v/>
      </c>
      <c r="AP22" s="60">
        <v>405.20951996703872</v>
      </c>
      <c r="AQ22" s="60">
        <v>396.243220532122</v>
      </c>
      <c r="AR22" s="60">
        <v>404.552019161614</v>
      </c>
      <c r="AS22" s="60">
        <v>436.18317773752921</v>
      </c>
      <c r="AT22" s="60">
        <v>517.58313527593293</v>
      </c>
      <c r="AU22" s="60">
        <v>382.48589404882023</v>
      </c>
      <c r="AV22" s="60">
        <v>406.79678481411332</v>
      </c>
      <c r="AW22" s="60">
        <v>436.40814321011987</v>
      </c>
      <c r="AX22" s="60">
        <v>517.54893733551148</v>
      </c>
      <c r="AY22" s="27" t="str">
        <f t="shared" si="4"/>
        <v/>
      </c>
    </row>
    <row r="23" spans="1:51" x14ac:dyDescent="0.25">
      <c r="A23" s="9">
        <v>21</v>
      </c>
      <c r="B23" s="11">
        <v>0.38158111893392799</v>
      </c>
      <c r="C23" s="12">
        <v>0.34887416588244829</v>
      </c>
      <c r="D23" s="12">
        <v>0.32133146857593925</v>
      </c>
      <c r="E23" s="12">
        <v>0.297819409899651</v>
      </c>
      <c r="F23" s="12">
        <v>0.27134657346412655</v>
      </c>
      <c r="G23" s="12">
        <v>0.297819409899651</v>
      </c>
      <c r="H23" s="12">
        <v>0.27134657346412655</v>
      </c>
      <c r="I23" s="12">
        <v>0.24421191611771381</v>
      </c>
      <c r="J23" s="12">
        <v>0.2220108328342853</v>
      </c>
      <c r="K23" s="27" t="str">
        <f t="shared" si="0"/>
        <v/>
      </c>
      <c r="L23" s="16">
        <v>20.897099999999998</v>
      </c>
      <c r="M23" s="16">
        <v>22.47</v>
      </c>
      <c r="N23" s="16">
        <v>25.840499999999999</v>
      </c>
      <c r="O23" s="16">
        <v>32.221980000000002</v>
      </c>
      <c r="P23" s="16">
        <v>46.423020000000001</v>
      </c>
      <c r="Q23" s="16">
        <v>24.716999999999999</v>
      </c>
      <c r="R23" s="16">
        <v>30.334499999999998</v>
      </c>
      <c r="S23" s="16">
        <v>37.075499999999998</v>
      </c>
      <c r="T23" s="16">
        <v>51.680999999999997</v>
      </c>
      <c r="U23" s="27" t="str">
        <f t="shared" si="1"/>
        <v/>
      </c>
      <c r="V23" s="16">
        <v>213.22898825719389</v>
      </c>
      <c r="W23" s="16">
        <v>217.7615060862465</v>
      </c>
      <c r="X23" s="16">
        <v>240.2625966616107</v>
      </c>
      <c r="Y23" s="16">
        <v>289.56520147262125</v>
      </c>
      <c r="Z23" s="16">
        <v>402.02711371571615</v>
      </c>
      <c r="AA23" s="16">
        <v>222.12114478374014</v>
      </c>
      <c r="AB23" s="16">
        <v>262.69922725857543</v>
      </c>
      <c r="AC23" s="16">
        <v>309.5493826460696</v>
      </c>
      <c r="AD23" s="16">
        <v>419.17977913883897</v>
      </c>
      <c r="AE23" s="27" t="str">
        <f t="shared" si="2"/>
        <v/>
      </c>
      <c r="AF23" s="60">
        <v>428.70569926257116</v>
      </c>
      <c r="AG23" s="60">
        <v>419.78090383346864</v>
      </c>
      <c r="AH23" s="60">
        <v>428.66891535229394</v>
      </c>
      <c r="AI23" s="60">
        <v>461.7547794000468</v>
      </c>
      <c r="AJ23" s="60">
        <v>546.71294371656177</v>
      </c>
      <c r="AK23" s="60">
        <v>405.96318084475746</v>
      </c>
      <c r="AL23" s="60">
        <v>431.45704289446269</v>
      </c>
      <c r="AM23" s="60">
        <v>462.52446201669659</v>
      </c>
      <c r="AN23" s="60">
        <v>547.3222258205077</v>
      </c>
      <c r="AO23" s="27" t="str">
        <f t="shared" si="3"/>
        <v/>
      </c>
      <c r="AP23" s="60">
        <v>407.43460224478724</v>
      </c>
      <c r="AQ23" s="60">
        <v>399.57828349877764</v>
      </c>
      <c r="AR23" s="60">
        <v>409.28618665971175</v>
      </c>
      <c r="AS23" s="60">
        <v>443.02106872469767</v>
      </c>
      <c r="AT23" s="60">
        <v>528.65985079511074</v>
      </c>
      <c r="AU23" s="60">
        <v>387.22947016940856</v>
      </c>
      <c r="AV23" s="60">
        <v>413.40394997301178</v>
      </c>
      <c r="AW23" s="60">
        <v>445.11951968257728</v>
      </c>
      <c r="AX23" s="60">
        <v>530.41395952072264</v>
      </c>
      <c r="AY23" s="27" t="str">
        <f t="shared" si="4"/>
        <v/>
      </c>
    </row>
    <row r="24" spans="1:51" x14ac:dyDescent="0.25">
      <c r="A24" s="9">
        <v>22</v>
      </c>
      <c r="B24" s="11">
        <v>0.37280796646191094</v>
      </c>
      <c r="C24" s="12">
        <v>0.34085299790803286</v>
      </c>
      <c r="D24" s="12">
        <v>0.31394355070476698</v>
      </c>
      <c r="E24" s="12">
        <v>0.29097207138490611</v>
      </c>
      <c r="F24" s="12">
        <v>0.26510788726180334</v>
      </c>
      <c r="G24" s="12">
        <v>0.29097207138490611</v>
      </c>
      <c r="H24" s="12">
        <v>0.26510788726180334</v>
      </c>
      <c r="I24" s="12">
        <v>0.238597098535623</v>
      </c>
      <c r="J24" s="12">
        <v>0.21690645321420271</v>
      </c>
      <c r="K24" s="27" t="str">
        <f t="shared" si="0"/>
        <v/>
      </c>
      <c r="L24" s="16">
        <v>21.892199999999999</v>
      </c>
      <c r="M24" s="16">
        <v>23.54</v>
      </c>
      <c r="N24" s="16">
        <v>27.071000000000002</v>
      </c>
      <c r="O24" s="16">
        <v>33.756360000000001</v>
      </c>
      <c r="P24" s="16">
        <v>48.63364</v>
      </c>
      <c r="Q24" s="16">
        <v>25.893999999999998</v>
      </c>
      <c r="R24" s="16">
        <v>31.779</v>
      </c>
      <c r="S24" s="16">
        <v>38.841000000000001</v>
      </c>
      <c r="T24" s="16">
        <v>54.142000000000003</v>
      </c>
      <c r="U24" s="27" t="str">
        <f t="shared" si="1"/>
        <v/>
      </c>
      <c r="V24" s="16">
        <v>220.25807515366176</v>
      </c>
      <c r="W24" s="16">
        <v>225.3549714331441</v>
      </c>
      <c r="X24" s="16">
        <v>248.9931580355547</v>
      </c>
      <c r="Y24" s="16">
        <v>300.42442136731563</v>
      </c>
      <c r="Z24" s="16">
        <v>417.59583194117693</v>
      </c>
      <c r="AA24" s="16">
        <v>230.45109030965637</v>
      </c>
      <c r="AB24" s="16">
        <v>272.87239744462187</v>
      </c>
      <c r="AC24" s="16">
        <v>321.8984171752403</v>
      </c>
      <c r="AD24" s="16">
        <v>436.27830315247252</v>
      </c>
      <c r="AE24" s="27" t="str">
        <f t="shared" si="2"/>
        <v/>
      </c>
      <c r="AF24" s="60">
        <v>430.99095250647753</v>
      </c>
      <c r="AG24" s="60">
        <v>423.14621653248929</v>
      </c>
      <c r="AH24" s="60">
        <v>433.41517714951743</v>
      </c>
      <c r="AI24" s="60">
        <v>468.59178475415086</v>
      </c>
      <c r="AJ24" s="60">
        <v>557.77388932567794</v>
      </c>
      <c r="AK24" s="60">
        <v>410.70790013027596</v>
      </c>
      <c r="AL24" s="60">
        <v>438.05464117574235</v>
      </c>
      <c r="AM24" s="60">
        <v>471.21745257629203</v>
      </c>
      <c r="AN24" s="60">
        <v>560.15927209590632</v>
      </c>
      <c r="AO24" s="27" t="str">
        <f t="shared" si="3"/>
        <v/>
      </c>
      <c r="AP24" s="60">
        <v>410.01739526503837</v>
      </c>
      <c r="AQ24" s="60">
        <v>403.18944213309589</v>
      </c>
      <c r="AR24" s="60">
        <v>414.24117473280813</v>
      </c>
      <c r="AS24" s="60">
        <v>450.03899228167421</v>
      </c>
      <c r="AT24" s="60">
        <v>539.87405370521856</v>
      </c>
      <c r="AU24" s="60">
        <v>392.15510765779936</v>
      </c>
      <c r="AV24" s="60">
        <v>420.15480555528302</v>
      </c>
      <c r="AW24" s="60">
        <v>453.94085960365379</v>
      </c>
      <c r="AX24" s="60">
        <v>543.36121767344548</v>
      </c>
      <c r="AY24" s="27" t="str">
        <f t="shared" si="4"/>
        <v/>
      </c>
    </row>
    <row r="25" spans="1:51" x14ac:dyDescent="0.25">
      <c r="A25" s="9">
        <v>23</v>
      </c>
      <c r="B25" s="11">
        <v>0.3646133840983658</v>
      </c>
      <c r="C25" s="12">
        <v>0.33336080831850573</v>
      </c>
      <c r="D25" s="12">
        <v>0.30704284976704488</v>
      </c>
      <c r="E25" s="12">
        <v>0.28457629978409038</v>
      </c>
      <c r="F25" s="12">
        <v>0.25928062869217128</v>
      </c>
      <c r="G25" s="12">
        <v>0.28457629978409038</v>
      </c>
      <c r="H25" s="12">
        <v>0.25928062869217128</v>
      </c>
      <c r="I25" s="12">
        <v>0.23335256582295411</v>
      </c>
      <c r="J25" s="12">
        <v>0.21213869620268558</v>
      </c>
      <c r="K25" s="27" t="str">
        <f t="shared" si="0"/>
        <v/>
      </c>
      <c r="L25" s="16">
        <v>22.8873</v>
      </c>
      <c r="M25" s="16">
        <v>24.61</v>
      </c>
      <c r="N25" s="16">
        <v>28.301500000000001</v>
      </c>
      <c r="O25" s="16">
        <v>35.29074</v>
      </c>
      <c r="P25" s="16">
        <v>50.844259999999998</v>
      </c>
      <c r="Q25" s="16">
        <v>27.071000000000002</v>
      </c>
      <c r="R25" s="16">
        <v>33.223500000000001</v>
      </c>
      <c r="S25" s="16">
        <v>40.606499999999997</v>
      </c>
      <c r="T25" s="16">
        <v>56.603000000000002</v>
      </c>
      <c r="U25" s="27" t="str">
        <f t="shared" si="1"/>
        <v/>
      </c>
      <c r="V25" s="16">
        <v>227.30001572950169</v>
      </c>
      <c r="W25" s="16">
        <v>232.95054851568071</v>
      </c>
      <c r="X25" s="16">
        <v>257.71876386419461</v>
      </c>
      <c r="Y25" s="16">
        <v>311.27225204467464</v>
      </c>
      <c r="Z25" s="16">
        <v>433.14289442177301</v>
      </c>
      <c r="AA25" s="16">
        <v>238.77229933691919</v>
      </c>
      <c r="AB25" s="16">
        <v>283.03141697453702</v>
      </c>
      <c r="AC25" s="16">
        <v>334.22800550565142</v>
      </c>
      <c r="AD25" s="16">
        <v>453.34898238595514</v>
      </c>
      <c r="AE25" s="27" t="str">
        <f t="shared" si="2"/>
        <v/>
      </c>
      <c r="AF25" s="60">
        <v>433.60763059597753</v>
      </c>
      <c r="AG25" s="60">
        <v>426.76898169623183</v>
      </c>
      <c r="AH25" s="60">
        <v>438.36830554431566</v>
      </c>
      <c r="AI25" s="60">
        <v>475.59800078904811</v>
      </c>
      <c r="AJ25" s="60">
        <v>568.96446949781011</v>
      </c>
      <c r="AK25" s="60">
        <v>415.62402449922354</v>
      </c>
      <c r="AL25" s="60">
        <v>444.78808243807043</v>
      </c>
      <c r="AM25" s="60">
        <v>480.01490375198131</v>
      </c>
      <c r="AN25" s="60">
        <v>573.07480071370503</v>
      </c>
      <c r="AO25" s="27" t="str">
        <f t="shared" si="3"/>
        <v/>
      </c>
      <c r="AP25" s="60">
        <v>412.90456936117454</v>
      </c>
      <c r="AQ25" s="60">
        <v>407.03649644644361</v>
      </c>
      <c r="AR25" s="60">
        <v>419.38524430833075</v>
      </c>
      <c r="AS25" s="60">
        <v>457.21106726585629</v>
      </c>
      <c r="AT25" s="60">
        <v>551.20545234997985</v>
      </c>
      <c r="AU25" s="60">
        <v>397.23709097603177</v>
      </c>
      <c r="AV25" s="60">
        <v>427.02906529024011</v>
      </c>
      <c r="AW25" s="60">
        <v>462.85649764460766</v>
      </c>
      <c r="AX25" s="60">
        <v>556.37840002314658</v>
      </c>
      <c r="AY25" s="27" t="str">
        <f t="shared" si="4"/>
        <v/>
      </c>
    </row>
    <row r="26" spans="1:51" x14ac:dyDescent="0.25">
      <c r="A26" s="9">
        <v>24</v>
      </c>
      <c r="B26" s="11">
        <v>0.35693645307814925</v>
      </c>
      <c r="C26" s="12">
        <v>0.32634189995716506</v>
      </c>
      <c r="D26" s="12">
        <v>0.30057806575002044</v>
      </c>
      <c r="E26" s="12">
        <v>0.27858454874392141</v>
      </c>
      <c r="F26" s="12">
        <v>0.25382147774446173</v>
      </c>
      <c r="G26" s="12">
        <v>0.27858454874392141</v>
      </c>
      <c r="H26" s="12">
        <v>0.25382147774446173</v>
      </c>
      <c r="I26" s="12">
        <v>0.22843932997001554</v>
      </c>
      <c r="J26" s="12">
        <v>0.20767211815455955</v>
      </c>
      <c r="K26" s="27" t="str">
        <f t="shared" si="0"/>
        <v/>
      </c>
      <c r="L26" s="16">
        <v>23.882400000000001</v>
      </c>
      <c r="M26" s="16">
        <v>25.68</v>
      </c>
      <c r="N26" s="16">
        <v>29.532</v>
      </c>
      <c r="O26" s="16">
        <v>36.825119999999998</v>
      </c>
      <c r="P26" s="16">
        <v>53.054879999999997</v>
      </c>
      <c r="Q26" s="16">
        <v>28.248000000000001</v>
      </c>
      <c r="R26" s="16">
        <v>34.667999999999999</v>
      </c>
      <c r="S26" s="16">
        <v>42.372</v>
      </c>
      <c r="T26" s="16">
        <v>59.064</v>
      </c>
      <c r="U26" s="27" t="str">
        <f t="shared" si="1"/>
        <v/>
      </c>
      <c r="V26" s="16">
        <v>234.35112476841513</v>
      </c>
      <c r="W26" s="16">
        <v>240.54617155427445</v>
      </c>
      <c r="X26" s="16">
        <v>266.43825323685201</v>
      </c>
      <c r="Y26" s="16">
        <v>322.10813765165636</v>
      </c>
      <c r="Z26" s="16">
        <v>448.66847770851484</v>
      </c>
      <c r="AA26" s="16">
        <v>247.08434547895536</v>
      </c>
      <c r="AB26" s="16">
        <v>293.17640121321153</v>
      </c>
      <c r="AC26" s="16">
        <v>346.53878466566897</v>
      </c>
      <c r="AD26" s="16">
        <v>470.39303477005939</v>
      </c>
      <c r="AE26" s="27" t="str">
        <f t="shared" si="2"/>
        <v/>
      </c>
      <c r="AF26" s="60">
        <v>436.50877035650916</v>
      </c>
      <c r="AG26" s="60">
        <v>430.6135380737303</v>
      </c>
      <c r="AH26" s="60">
        <v>443.49999739663338</v>
      </c>
      <c r="AI26" s="60">
        <v>482.75026541630336</v>
      </c>
      <c r="AJ26" s="60">
        <v>580.26646896812122</v>
      </c>
      <c r="AK26" s="60">
        <v>420.688498961427</v>
      </c>
      <c r="AL26" s="60">
        <v>451.63910080175083</v>
      </c>
      <c r="AM26" s="60">
        <v>488.90264589237734</v>
      </c>
      <c r="AN26" s="60">
        <v>586.0576395409729</v>
      </c>
      <c r="AO26" s="27" t="str">
        <f t="shared" si="3"/>
        <v/>
      </c>
      <c r="AP26" s="60">
        <v>416.05286350289856</v>
      </c>
      <c r="AQ26" s="60">
        <v>411.08664748049108</v>
      </c>
      <c r="AR26" s="60">
        <v>424.69239733059908</v>
      </c>
      <c r="AS26" s="60">
        <v>464.51604546179283</v>
      </c>
      <c r="AT26" s="60">
        <v>562.63737938105749</v>
      </c>
      <c r="AU26" s="60">
        <v>402.45427900691658</v>
      </c>
      <c r="AV26" s="60">
        <v>434.01001121468704</v>
      </c>
      <c r="AW26" s="60">
        <v>471.85350312532245</v>
      </c>
      <c r="AX26" s="60">
        <v>569.45536121883765</v>
      </c>
      <c r="AY26" s="27" t="str">
        <f t="shared" si="4"/>
        <v/>
      </c>
    </row>
    <row r="27" spans="1:51" x14ac:dyDescent="0.25">
      <c r="A27" s="9">
        <v>25</v>
      </c>
      <c r="B27" s="11">
        <v>0.34972487225613436</v>
      </c>
      <c r="C27" s="12">
        <v>0.31974845463418006</v>
      </c>
      <c r="D27" s="12">
        <v>0.29450515558411322</v>
      </c>
      <c r="E27" s="12">
        <v>0.27295599785844638</v>
      </c>
      <c r="F27" s="12">
        <v>0.24869324249325117</v>
      </c>
      <c r="G27" s="12">
        <v>0.27295599785844638</v>
      </c>
      <c r="H27" s="12">
        <v>0.24869324249325117</v>
      </c>
      <c r="I27" s="12">
        <v>0.22382391824392597</v>
      </c>
      <c r="J27" s="12">
        <v>0.20347628931265999</v>
      </c>
      <c r="K27" s="27" t="str">
        <f t="shared" si="0"/>
        <v/>
      </c>
      <c r="L27" s="16">
        <v>24.877500000000001</v>
      </c>
      <c r="M27" s="16">
        <v>26.75</v>
      </c>
      <c r="N27" s="16">
        <v>30.762499999999999</v>
      </c>
      <c r="O27" s="16">
        <v>38.359499999999997</v>
      </c>
      <c r="P27" s="16">
        <v>55.265500000000003</v>
      </c>
      <c r="Q27" s="16">
        <v>29.425000000000001</v>
      </c>
      <c r="R27" s="16">
        <v>36.112499999999997</v>
      </c>
      <c r="S27" s="16">
        <v>44.137500000000003</v>
      </c>
      <c r="T27" s="16">
        <v>61.524999999999999</v>
      </c>
      <c r="U27" s="27" t="str">
        <f t="shared" si="1"/>
        <v/>
      </c>
      <c r="V27" s="16">
        <v>241.40850011178833</v>
      </c>
      <c r="W27" s="16">
        <v>248.14024986688116</v>
      </c>
      <c r="X27" s="16">
        <v>275.15077996925237</v>
      </c>
      <c r="Y27" s="16">
        <v>332.9317454089682</v>
      </c>
      <c r="Z27" s="16">
        <v>464.17289267184771</v>
      </c>
      <c r="AA27" s="16">
        <v>255.38697346573571</v>
      </c>
      <c r="AB27" s="16">
        <v>303.30755329476983</v>
      </c>
      <c r="AC27" s="16">
        <v>358.83140111053979</v>
      </c>
      <c r="AD27" s="16">
        <v>487.41162152676873</v>
      </c>
      <c r="AE27" s="27" t="str">
        <f t="shared" si="2"/>
        <v/>
      </c>
      <c r="AF27" s="60">
        <v>439.65586107271781</v>
      </c>
      <c r="AG27" s="60">
        <v>434.65048899114225</v>
      </c>
      <c r="AH27" s="60">
        <v>448.78683775178064</v>
      </c>
      <c r="AI27" s="60">
        <v>490.0293772445329</v>
      </c>
      <c r="AJ27" s="60">
        <v>591.66478149404986</v>
      </c>
      <c r="AK27" s="60">
        <v>425.88218624332035</v>
      </c>
      <c r="AL27" s="60">
        <v>458.59250090174243</v>
      </c>
      <c r="AM27" s="60">
        <v>497.86887388466948</v>
      </c>
      <c r="AN27" s="60">
        <v>599.09849548383863</v>
      </c>
      <c r="AO27" s="27" t="str">
        <f t="shared" si="3"/>
        <v/>
      </c>
      <c r="AP27" s="60">
        <v>419.42681115899086</v>
      </c>
      <c r="AQ27" s="60">
        <v>415.31286586275712</v>
      </c>
      <c r="AR27" s="60">
        <v>430.14113378823566</v>
      </c>
      <c r="AS27" s="60">
        <v>471.93632100854381</v>
      </c>
      <c r="AT27" s="60">
        <v>574.15602373917557</v>
      </c>
      <c r="AU27" s="60">
        <v>407.78913000733098</v>
      </c>
      <c r="AV27" s="60">
        <v>441.08374314686802</v>
      </c>
      <c r="AW27" s="60">
        <v>480.92111122361922</v>
      </c>
      <c r="AX27" s="60">
        <v>582.58367258492649</v>
      </c>
      <c r="AY27" s="27" t="str">
        <f t="shared" si="4"/>
        <v/>
      </c>
    </row>
    <row r="28" spans="1:51" x14ac:dyDescent="0.25">
      <c r="A28" s="9">
        <v>26</v>
      </c>
      <c r="B28" s="11">
        <v>0.34293345154284094</v>
      </c>
      <c r="C28" s="12">
        <v>0.31353915569631174</v>
      </c>
      <c r="D28" s="12">
        <v>0.28878606445712912</v>
      </c>
      <c r="E28" s="12">
        <v>0.26765537681392459</v>
      </c>
      <c r="F28" s="12">
        <v>0.24386378776379797</v>
      </c>
      <c r="G28" s="12">
        <v>0.26765537681392459</v>
      </c>
      <c r="H28" s="12">
        <v>0.24386378776379797</v>
      </c>
      <c r="I28" s="12">
        <v>0.21947740898741824</v>
      </c>
      <c r="J28" s="12">
        <v>0.19952491726128929</v>
      </c>
      <c r="K28" s="27" t="str">
        <f t="shared" si="0"/>
        <v/>
      </c>
      <c r="L28" s="16">
        <v>25.872599999999998</v>
      </c>
      <c r="M28" s="16">
        <v>27.82</v>
      </c>
      <c r="N28" s="16">
        <v>31.992999999999999</v>
      </c>
      <c r="O28" s="16">
        <v>39.893880000000003</v>
      </c>
      <c r="P28" s="16">
        <v>57.476120000000002</v>
      </c>
      <c r="Q28" s="16">
        <v>30.602</v>
      </c>
      <c r="R28" s="16">
        <v>37.557000000000002</v>
      </c>
      <c r="S28" s="16">
        <v>45.902999999999999</v>
      </c>
      <c r="T28" s="16">
        <v>63.985999999999997</v>
      </c>
      <c r="U28" s="27" t="str">
        <f t="shared" si="1"/>
        <v/>
      </c>
      <c r="V28" s="16">
        <v>248.4698412389788</v>
      </c>
      <c r="W28" s="16">
        <v>255.7315561895621</v>
      </c>
      <c r="X28" s="16">
        <v>283.85573578424516</v>
      </c>
      <c r="Y28" s="16">
        <v>343.74290709174954</v>
      </c>
      <c r="Z28" s="16">
        <v>479.65654108779904</v>
      </c>
      <c r="AA28" s="16">
        <v>263.68005425448013</v>
      </c>
      <c r="AB28" s="16">
        <v>313.42513575437016</v>
      </c>
      <c r="AC28" s="16">
        <v>371.10649748938857</v>
      </c>
      <c r="AD28" s="16">
        <v>504.40584429641319</v>
      </c>
      <c r="AE28" s="27" t="str">
        <f t="shared" si="2"/>
        <v/>
      </c>
      <c r="AF28" s="60">
        <v>443.0170201182118</v>
      </c>
      <c r="AG28" s="60">
        <v>438.85538155431971</v>
      </c>
      <c r="AH28" s="60">
        <v>454.20928695047189</v>
      </c>
      <c r="AI28" s="60">
        <v>497.41928471255432</v>
      </c>
      <c r="AJ28" s="60">
        <v>603.14677874326003</v>
      </c>
      <c r="AK28" s="60">
        <v>431.18906719622669</v>
      </c>
      <c r="AL28" s="60">
        <v>465.63553922179182</v>
      </c>
      <c r="AM28" s="60">
        <v>506.90367586002498</v>
      </c>
      <c r="AN28" s="60">
        <v>612.18958062570971</v>
      </c>
      <c r="AO28" s="27" t="str">
        <f t="shared" si="3"/>
        <v/>
      </c>
      <c r="AP28" s="60">
        <v>422.99705707539152</v>
      </c>
      <c r="AQ28" s="60">
        <v>419.69267456827293</v>
      </c>
      <c r="AR28" s="60">
        <v>435.71351885680411</v>
      </c>
      <c r="AS28" s="60">
        <v>479.45718381044463</v>
      </c>
      <c r="AT28" s="60">
        <v>585.74984971921208</v>
      </c>
      <c r="AU28" s="60">
        <v>413.22696629411706</v>
      </c>
      <c r="AV28" s="60">
        <v>448.23861019774375</v>
      </c>
      <c r="AW28" s="60">
        <v>490.05029048943589</v>
      </c>
      <c r="AX28" s="60">
        <v>595.75627957681286</v>
      </c>
      <c r="AY28" s="27" t="str">
        <f t="shared" si="4"/>
        <v/>
      </c>
    </row>
    <row r="29" spans="1:51" x14ac:dyDescent="0.25">
      <c r="A29" s="9">
        <v>27</v>
      </c>
      <c r="B29" s="11">
        <v>0.33652291523231098</v>
      </c>
      <c r="C29" s="12">
        <v>0.30767809392668433</v>
      </c>
      <c r="D29" s="12">
        <v>0.28338771809036728</v>
      </c>
      <c r="E29" s="12">
        <v>0.26265203140082816</v>
      </c>
      <c r="F29" s="12">
        <v>0.23930518416519897</v>
      </c>
      <c r="G29" s="12">
        <v>0.26265203140082816</v>
      </c>
      <c r="H29" s="12">
        <v>0.23930518416519897</v>
      </c>
      <c r="I29" s="12">
        <v>0.21537466574867911</v>
      </c>
      <c r="J29" s="12">
        <v>0.19579515068061734</v>
      </c>
      <c r="K29" s="27" t="str">
        <f t="shared" si="0"/>
        <v/>
      </c>
      <c r="L29" s="16">
        <v>26.867699999999999</v>
      </c>
      <c r="M29" s="16">
        <v>28.89</v>
      </c>
      <c r="N29" s="16">
        <v>33.223500000000001</v>
      </c>
      <c r="O29" s="16">
        <v>41.428260000000002</v>
      </c>
      <c r="P29" s="16">
        <v>59.68674</v>
      </c>
      <c r="Q29" s="16">
        <v>31.779</v>
      </c>
      <c r="R29" s="16">
        <v>39.0015</v>
      </c>
      <c r="S29" s="16">
        <v>47.668500000000002</v>
      </c>
      <c r="T29" s="16">
        <v>66.447000000000003</v>
      </c>
      <c r="U29" s="27" t="str">
        <f t="shared" si="1"/>
        <v/>
      </c>
      <c r="V29" s="16">
        <v>255.53331471561404</v>
      </c>
      <c r="W29" s="16">
        <v>263.31914376150581</v>
      </c>
      <c r="X29" s="16">
        <v>292.55269346357676</v>
      </c>
      <c r="Y29" s="16">
        <v>354.54157608724364</v>
      </c>
      <c r="Z29" s="16">
        <v>495.11988454364922</v>
      </c>
      <c r="AA29" s="16">
        <v>271.96355208923853</v>
      </c>
      <c r="AB29" s="16">
        <v>323.52945021003217</v>
      </c>
      <c r="AC29" s="16">
        <v>383.36470397816015</v>
      </c>
      <c r="AD29" s="16">
        <v>521.37674479126065</v>
      </c>
      <c r="AE29" s="27" t="str">
        <f t="shared" si="2"/>
        <v/>
      </c>
      <c r="AF29" s="60">
        <v>446.56562255656456</v>
      </c>
      <c r="AG29" s="60">
        <v>443.20770724718801</v>
      </c>
      <c r="AH29" s="60">
        <v>459.75091008876774</v>
      </c>
      <c r="AI29" s="60">
        <v>504.90646684101443</v>
      </c>
      <c r="AJ29" s="60">
        <v>614.701826742967</v>
      </c>
      <c r="AK29" s="60">
        <v>436.59562982184565</v>
      </c>
      <c r="AL29" s="60">
        <v>472.75744945809453</v>
      </c>
      <c r="AM29" s="60">
        <v>515.99867034416241</v>
      </c>
      <c r="AN29" s="60">
        <v>625.32432394793454</v>
      </c>
      <c r="AO29" s="27" t="str">
        <f t="shared" si="3"/>
        <v/>
      </c>
      <c r="AP29" s="60">
        <v>426.73909302180044</v>
      </c>
      <c r="AQ29" s="60">
        <v>424.20722798834913</v>
      </c>
      <c r="AR29" s="60">
        <v>441.39447335322672</v>
      </c>
      <c r="AS29" s="60">
        <v>487.06624949861521</v>
      </c>
      <c r="AT29" s="60">
        <v>597.4091520159152</v>
      </c>
      <c r="AU29" s="60">
        <v>418.75541247944642</v>
      </c>
      <c r="AV29" s="60">
        <v>455.46477473104272</v>
      </c>
      <c r="AW29" s="60">
        <v>499.23340998032552</v>
      </c>
      <c r="AX29" s="60">
        <v>608.96723778025148</v>
      </c>
      <c r="AY29" s="27" t="str">
        <f t="shared" si="4"/>
        <v/>
      </c>
    </row>
    <row r="30" spans="1:51" x14ac:dyDescent="0.25">
      <c r="A30" s="9">
        <v>28</v>
      </c>
      <c r="B30" s="11">
        <v>0.33045894260127279</v>
      </c>
      <c r="C30" s="12">
        <v>0.30213389037830651</v>
      </c>
      <c r="D30" s="12">
        <v>0.27828121482212437</v>
      </c>
      <c r="E30" s="12">
        <v>0.25791917471318854</v>
      </c>
      <c r="F30" s="12">
        <v>0.23499302584979398</v>
      </c>
      <c r="G30" s="12">
        <v>0.25791917471318854</v>
      </c>
      <c r="H30" s="12">
        <v>0.23499302584979398</v>
      </c>
      <c r="I30" s="12">
        <v>0.21149372326481447</v>
      </c>
      <c r="J30" s="12">
        <v>0.19226702114983141</v>
      </c>
      <c r="K30" s="27" t="str">
        <f t="shared" si="0"/>
        <v/>
      </c>
      <c r="L30" s="16">
        <v>27.8628</v>
      </c>
      <c r="M30" s="16">
        <v>29.96</v>
      </c>
      <c r="N30" s="16">
        <v>34.454000000000001</v>
      </c>
      <c r="O30" s="16">
        <v>42.96264</v>
      </c>
      <c r="P30" s="16">
        <v>61.897359999999999</v>
      </c>
      <c r="Q30" s="16">
        <v>32.956000000000003</v>
      </c>
      <c r="R30" s="16">
        <v>40.445999999999998</v>
      </c>
      <c r="S30" s="16">
        <v>49.433999999999997</v>
      </c>
      <c r="T30" s="16">
        <v>68.908000000000001</v>
      </c>
      <c r="U30" s="27" t="str">
        <f t="shared" si="1"/>
        <v/>
      </c>
      <c r="V30" s="16">
        <v>262.59745312942204</v>
      </c>
      <c r="W30" s="16">
        <v>270.90228404216322</v>
      </c>
      <c r="X30" s="16">
        <v>301.24136433052968</v>
      </c>
      <c r="Y30" s="16">
        <v>365.32779559690414</v>
      </c>
      <c r="Z30" s="16">
        <v>510.56342206498897</v>
      </c>
      <c r="AA30" s="16">
        <v>280.23750010920122</v>
      </c>
      <c r="AB30" s="16">
        <v>333.62082274333738</v>
      </c>
      <c r="AC30" s="16">
        <v>395.60663274312247</v>
      </c>
      <c r="AD30" s="16">
        <v>538.32530601745998</v>
      </c>
      <c r="AE30" s="27" t="str">
        <f t="shared" si="2"/>
        <v/>
      </c>
      <c r="AF30" s="60">
        <v>450.27925796969816</v>
      </c>
      <c r="AG30" s="60">
        <v>447.6901360862517</v>
      </c>
      <c r="AH30" s="60">
        <v>465.39778365687869</v>
      </c>
      <c r="AI30" s="60">
        <v>512.47945470134789</v>
      </c>
      <c r="AJ30" s="60">
        <v>626.32091113412719</v>
      </c>
      <c r="AK30" s="60">
        <v>442.09039686782802</v>
      </c>
      <c r="AL30" s="60">
        <v>479.94907418751529</v>
      </c>
      <c r="AM30" s="60">
        <v>525.14672378067667</v>
      </c>
      <c r="AN30" s="60">
        <v>638.49714662339227</v>
      </c>
      <c r="AO30" s="27" t="str">
        <f t="shared" si="3"/>
        <v/>
      </c>
      <c r="AP30" s="60">
        <v>430.63229551471011</v>
      </c>
      <c r="AQ30" s="60">
        <v>428.84060630479155</v>
      </c>
      <c r="AR30" s="60">
        <v>447.17122743173655</v>
      </c>
      <c r="AS30" s="60">
        <v>494.75301902407301</v>
      </c>
      <c r="AT30" s="60">
        <v>609.12571101010474</v>
      </c>
      <c r="AU30" s="60">
        <v>424.36396119055303</v>
      </c>
      <c r="AV30" s="60">
        <v>462.75387406349273</v>
      </c>
      <c r="AW30" s="60">
        <v>508.46398021235422</v>
      </c>
      <c r="AX30" s="60">
        <v>622.21150723361336</v>
      </c>
      <c r="AY30" s="27" t="str">
        <f t="shared" si="4"/>
        <v/>
      </c>
    </row>
    <row r="31" spans="1:51" x14ac:dyDescent="0.25">
      <c r="A31" s="9">
        <v>29</v>
      </c>
      <c r="B31" s="11">
        <v>0.3247113921126456</v>
      </c>
      <c r="C31" s="12">
        <v>0.29687898707441884</v>
      </c>
      <c r="D31" s="12">
        <v>0.27344117230538573</v>
      </c>
      <c r="E31" s="12">
        <v>0.25343328164889423</v>
      </c>
      <c r="F31" s="12">
        <v>0.23090587883565905</v>
      </c>
      <c r="G31" s="12">
        <v>0.25343328164889423</v>
      </c>
      <c r="H31" s="12">
        <v>0.23090587883565905</v>
      </c>
      <c r="I31" s="12">
        <v>0.20781529095209322</v>
      </c>
      <c r="J31" s="12">
        <v>0.18892299177463015</v>
      </c>
      <c r="K31" s="27" t="str">
        <f t="shared" si="0"/>
        <v/>
      </c>
      <c r="L31" s="16">
        <v>28.857900000000001</v>
      </c>
      <c r="M31" s="16">
        <v>31.03</v>
      </c>
      <c r="N31" s="16">
        <v>35.6845</v>
      </c>
      <c r="O31" s="16">
        <v>44.497019999999999</v>
      </c>
      <c r="P31" s="16">
        <v>64.107979999999998</v>
      </c>
      <c r="Q31" s="16">
        <v>34.133000000000003</v>
      </c>
      <c r="R31" s="16">
        <v>41.890500000000003</v>
      </c>
      <c r="S31" s="16">
        <v>51.1995</v>
      </c>
      <c r="T31" s="16">
        <v>71.369</v>
      </c>
      <c r="U31" s="27" t="str">
        <f t="shared" si="1"/>
        <v/>
      </c>
      <c r="V31" s="16">
        <v>269.66107830269806</v>
      </c>
      <c r="W31" s="16">
        <v>278.48041943021246</v>
      </c>
      <c r="X31" s="16">
        <v>309.92156614854872</v>
      </c>
      <c r="Y31" s="16">
        <v>376.10167490696398</v>
      </c>
      <c r="Z31" s="16">
        <v>525.98767397924632</v>
      </c>
      <c r="AA31" s="16">
        <v>288.50198214620667</v>
      </c>
      <c r="AB31" s="16">
        <v>343.69959335526744</v>
      </c>
      <c r="AC31" s="16">
        <v>407.83287455941831</v>
      </c>
      <c r="AD31" s="16">
        <v>555.25245443919641</v>
      </c>
      <c r="AE31" s="27" t="str">
        <f t="shared" si="2"/>
        <v/>
      </c>
      <c r="AF31" s="60">
        <v>454.13892670221253</v>
      </c>
      <c r="AG31" s="60">
        <v>452.28792293104095</v>
      </c>
      <c r="AH31" s="60">
        <v>471.13803349970851</v>
      </c>
      <c r="AI31" s="60">
        <v>520.12845760718142</v>
      </c>
      <c r="AJ31" s="60">
        <v>637.9963436946249</v>
      </c>
      <c r="AK31" s="60">
        <v>447.66355659121734</v>
      </c>
      <c r="AL31" s="60">
        <v>487.20257601688883</v>
      </c>
      <c r="AM31" s="60">
        <v>534.34172837378071</v>
      </c>
      <c r="AN31" s="60">
        <v>651.70328511608272</v>
      </c>
      <c r="AO31" s="27" t="str">
        <f t="shared" si="3"/>
        <v/>
      </c>
      <c r="AP31" s="60">
        <v>434.65918446586784</v>
      </c>
      <c r="AQ31" s="60">
        <v>433.57926855296716</v>
      </c>
      <c r="AR31" s="60">
        <v>453.03289525711762</v>
      </c>
      <c r="AS31" s="60">
        <v>502.50853470753873</v>
      </c>
      <c r="AT31" s="60">
        <v>620.89252290755269</v>
      </c>
      <c r="AU31" s="60">
        <v>430.04363369157466</v>
      </c>
      <c r="AV31" s="60">
        <v>470.09875522981656</v>
      </c>
      <c r="AW31" s="60">
        <v>517.73644949558127</v>
      </c>
      <c r="AX31" s="60">
        <v>635.484790591663</v>
      </c>
      <c r="AY31" s="27" t="str">
        <f t="shared" si="4"/>
        <v/>
      </c>
    </row>
    <row r="32" spans="1:51" x14ac:dyDescent="0.25">
      <c r="A32" s="10">
        <v>30</v>
      </c>
      <c r="B32" s="13">
        <v>0.31925366909216241</v>
      </c>
      <c r="C32" s="14">
        <v>0.2918890688842628</v>
      </c>
      <c r="D32" s="14">
        <v>0.26884519502497878</v>
      </c>
      <c r="E32" s="14">
        <v>0.2491735953890048</v>
      </c>
      <c r="F32" s="14">
        <v>0.22702483135442653</v>
      </c>
      <c r="G32" s="14">
        <v>0.2491735953890048</v>
      </c>
      <c r="H32" s="14">
        <v>0.22702483135442653</v>
      </c>
      <c r="I32" s="14">
        <v>0.20432234821898393</v>
      </c>
      <c r="J32" s="14">
        <v>0.18574758928998528</v>
      </c>
      <c r="K32" s="27">
        <f>IF(ISNA(MATCH($B$33,B32:J32,0)),"",MATCH($B$33,B32:J32,0))</f>
        <v>9</v>
      </c>
      <c r="L32" s="19">
        <v>29.853000000000002</v>
      </c>
      <c r="M32" s="19">
        <v>32.1</v>
      </c>
      <c r="N32" s="19">
        <v>36.914999999999999</v>
      </c>
      <c r="O32" s="19">
        <v>46.031399999999998</v>
      </c>
      <c r="P32" s="19">
        <v>66.318600000000004</v>
      </c>
      <c r="Q32" s="19">
        <v>35.31</v>
      </c>
      <c r="R32" s="19">
        <v>43.335000000000001</v>
      </c>
      <c r="S32" s="19">
        <v>52.965000000000003</v>
      </c>
      <c r="T32" s="19">
        <v>73.83</v>
      </c>
      <c r="U32" s="27" t="str">
        <f>IF(ISNA(MATCH($L$33,L32:T32,0)),"",MATCH($L$33,L32:T32,0))</f>
        <v/>
      </c>
      <c r="V32" s="19">
        <v>276.72324233780006</v>
      </c>
      <c r="W32" s="19">
        <v>286.05312702647848</v>
      </c>
      <c r="X32" s="19">
        <v>318.59319867882039</v>
      </c>
      <c r="Y32" s="19">
        <v>386.86337156326118</v>
      </c>
      <c r="Z32" s="19">
        <v>541.39317027771301</v>
      </c>
      <c r="AA32" s="19">
        <v>296.75711905131607</v>
      </c>
      <c r="AB32" s="19">
        <v>353.76610836152594</v>
      </c>
      <c r="AC32" s="19">
        <v>420.04399691498179</v>
      </c>
      <c r="AD32" s="19">
        <v>572.15906267507501</v>
      </c>
      <c r="AE32" s="27" t="str">
        <f t="shared" si="2"/>
        <v/>
      </c>
      <c r="AF32" s="61">
        <v>458.12841367611435</v>
      </c>
      <c r="AG32" s="61">
        <v>456.9884423534649</v>
      </c>
      <c r="AH32" s="61">
        <v>476.96147134037381</v>
      </c>
      <c r="AI32" s="61">
        <v>527.84506819742751</v>
      </c>
      <c r="AJ32" s="61">
        <v>649.72153028672608</v>
      </c>
      <c r="AK32" s="61">
        <v>453.30667127598713</v>
      </c>
      <c r="AL32" s="61">
        <v>494.51120886692854</v>
      </c>
      <c r="AM32" s="61">
        <v>543.57842572525954</v>
      </c>
      <c r="AN32" s="61">
        <v>664.93865063737815</v>
      </c>
      <c r="AO32" s="27" t="str">
        <f t="shared" si="3"/>
        <v/>
      </c>
      <c r="AP32" s="61">
        <v>438.80484567503072</v>
      </c>
      <c r="AQ32" s="61">
        <v>438.41162417603755</v>
      </c>
      <c r="AR32" s="61">
        <v>458.97014046587418</v>
      </c>
      <c r="AS32" s="61">
        <v>510.32510894186413</v>
      </c>
      <c r="AT32" s="61">
        <v>632.70358643759164</v>
      </c>
      <c r="AU32" s="61">
        <v>435.78671202042358</v>
      </c>
      <c r="AV32" s="61">
        <v>477.49326501779387</v>
      </c>
      <c r="AW32" s="61">
        <v>527.04604230674647</v>
      </c>
      <c r="AX32" s="61">
        <v>648.78340461813036</v>
      </c>
      <c r="AY32" s="27" t="str">
        <f t="shared" si="4"/>
        <v/>
      </c>
    </row>
    <row r="33" spans="1:51" ht="21" x14ac:dyDescent="0.35">
      <c r="A33" s="41" t="s">
        <v>18</v>
      </c>
      <c r="B33" s="71" cm="1">
        <f t="array" ref="B33">MIN(IF(ISNUMBER(B3:J32),B3:J32))</f>
        <v>0.18574758928998528</v>
      </c>
      <c r="C33" s="76"/>
      <c r="D33" s="76"/>
      <c r="E33" s="76"/>
      <c r="F33" s="76"/>
      <c r="G33" s="76"/>
      <c r="H33" s="76"/>
      <c r="I33" s="76"/>
      <c r="J33" s="76"/>
      <c r="K33" s="54"/>
      <c r="L33" s="72" cm="1">
        <f t="array" ref="L33">MIN(IF(ISNUMBER(L3:T32),L3:T32))</f>
        <v>1.9902</v>
      </c>
      <c r="M33" s="72"/>
      <c r="N33" s="72"/>
      <c r="O33" s="72"/>
      <c r="P33" s="72"/>
      <c r="Q33" s="72"/>
      <c r="R33" s="72"/>
      <c r="S33" s="72"/>
      <c r="T33" s="72"/>
      <c r="U33" s="56"/>
      <c r="V33" s="72" cm="1">
        <f t="array" ref="V33">MIN(IF(ISNUMBER(V3:AD32),V3:AD32))</f>
        <v>93.537389454196031</v>
      </c>
      <c r="W33" s="72"/>
      <c r="X33" s="72"/>
      <c r="Y33" s="72"/>
      <c r="Z33" s="72"/>
      <c r="AA33" s="72"/>
      <c r="AB33" s="72"/>
      <c r="AC33" s="72"/>
      <c r="AD33" s="65"/>
      <c r="AE33" s="56"/>
      <c r="AF33" s="69" cm="1">
        <f t="array" ref="AF33">MIN(IF(ISNUMBER(AF3:AN32),AF3:AN32))</f>
        <v>379.13529780534219</v>
      </c>
      <c r="AG33" s="69"/>
      <c r="AH33" s="69"/>
      <c r="AI33" s="69"/>
      <c r="AJ33" s="69"/>
      <c r="AK33" s="69"/>
      <c r="AL33" s="69"/>
      <c r="AM33" s="69"/>
      <c r="AN33" s="69"/>
      <c r="AO33" s="56"/>
      <c r="AP33" s="69" cm="1">
        <f t="array" ref="AP33">MIN(IF(ISNUMBER(AP3:AX32),AP3:AX32))</f>
        <v>357.42907420425854</v>
      </c>
      <c r="AQ33" s="69"/>
      <c r="AR33" s="69"/>
      <c r="AS33" s="69"/>
      <c r="AT33" s="69"/>
      <c r="AU33" s="69"/>
      <c r="AV33" s="69"/>
      <c r="AW33" s="69"/>
      <c r="AX33" s="69"/>
      <c r="AY33" s="56"/>
    </row>
    <row r="34" spans="1:51" ht="21" hidden="1" x14ac:dyDescent="0.35">
      <c r="A34" s="25" t="s">
        <v>26</v>
      </c>
      <c r="B34" s="30" t="str">
        <f t="shared" ref="B34:I34" si="5">IF(ISNA(MATCH($B$33,B3:B32,0)),"",INDEX($A$3:$A$32,MATCH($B$33,B3:B32,0)))</f>
        <v/>
      </c>
      <c r="C34" s="30" t="str">
        <f t="shared" si="5"/>
        <v/>
      </c>
      <c r="D34" s="30" t="str">
        <f t="shared" si="5"/>
        <v/>
      </c>
      <c r="E34" s="30" t="str">
        <f t="shared" si="5"/>
        <v/>
      </c>
      <c r="F34" s="30" t="str">
        <f t="shared" si="5"/>
        <v/>
      </c>
      <c r="G34" s="30" t="str">
        <f t="shared" si="5"/>
        <v/>
      </c>
      <c r="H34" s="30" t="str">
        <f t="shared" si="5"/>
        <v/>
      </c>
      <c r="I34" s="30" t="str">
        <f t="shared" si="5"/>
        <v/>
      </c>
      <c r="J34" s="30">
        <f>IF(ISNA(MATCH($B$33,J3:J32,0)),"",INDEX($A$3:$A$32,MATCH($B$33,J3:J32,0)))</f>
        <v>30</v>
      </c>
      <c r="K34" s="54"/>
      <c r="L34" s="30">
        <f>IF(ISNA(MATCH($L$33,L3:L32,0)),"",INDEX($A$3:$A$32,MATCH($L$33,L3:L32,0)))</f>
        <v>2</v>
      </c>
      <c r="M34" s="30" t="str">
        <f t="shared" ref="M34:T34" si="6">IF(ISNA(MATCH($L$33,M3:M32,0)),"",INDEX($A$3:$A$32,MATCH($L$33,M3:M32,0)))</f>
        <v/>
      </c>
      <c r="N34" s="30" t="str">
        <f t="shared" si="6"/>
        <v/>
      </c>
      <c r="O34" s="30" t="str">
        <f t="shared" si="6"/>
        <v/>
      </c>
      <c r="P34" s="30" t="str">
        <f t="shared" si="6"/>
        <v/>
      </c>
      <c r="Q34" s="30" t="str">
        <f t="shared" si="6"/>
        <v/>
      </c>
      <c r="R34" s="30" t="str">
        <f t="shared" si="6"/>
        <v/>
      </c>
      <c r="S34" s="30" t="str">
        <f t="shared" si="6"/>
        <v/>
      </c>
      <c r="T34" s="30" t="str">
        <f t="shared" si="6"/>
        <v/>
      </c>
      <c r="U34" s="56"/>
      <c r="V34" s="30" t="str">
        <f>IF(ISNA(MATCH($V$33,V3:V32,0)),"",INDEX($A$3:$A$32,MATCH($V$33,V3:V32,0)))</f>
        <v/>
      </c>
      <c r="W34" s="30" t="str">
        <f t="shared" ref="W34:AD34" si="7">IF(ISNA(MATCH($V$33,W3:W32,0)),"",INDEX($A$3:$A$32,MATCH($V$33,W3:W32,0)))</f>
        <v/>
      </c>
      <c r="X34" s="30" t="str">
        <f t="shared" si="7"/>
        <v/>
      </c>
      <c r="Y34" s="30" t="str">
        <f t="shared" si="7"/>
        <v/>
      </c>
      <c r="Z34" s="30" t="str">
        <f t="shared" si="7"/>
        <v/>
      </c>
      <c r="AA34" s="30">
        <f t="shared" si="7"/>
        <v>4</v>
      </c>
      <c r="AB34" s="30" t="str">
        <f t="shared" si="7"/>
        <v/>
      </c>
      <c r="AC34" s="30" t="str">
        <f t="shared" si="7"/>
        <v/>
      </c>
      <c r="AD34" s="30" t="str">
        <f t="shared" si="7"/>
        <v/>
      </c>
      <c r="AE34" s="56"/>
      <c r="AF34" s="30" t="str">
        <f>IF(ISNA(MATCH($AF$33,AF3:AF32,0)),"",INDEX($A$3:$A$32,MATCH($AF$33,AF3:AF32,0)))</f>
        <v/>
      </c>
      <c r="AG34" s="30" t="str">
        <f t="shared" ref="AG34:AN34" si="8">IF(ISNA(MATCH($AF$33,AG3:AG32,0)),"",INDEX($A$3:$A$32,MATCH($AF$33,AG3:AG32,0)))</f>
        <v/>
      </c>
      <c r="AH34" s="30" t="str">
        <f t="shared" si="8"/>
        <v/>
      </c>
      <c r="AI34" s="30" t="str">
        <f t="shared" si="8"/>
        <v/>
      </c>
      <c r="AJ34" s="30" t="str">
        <f t="shared" si="8"/>
        <v/>
      </c>
      <c r="AK34" s="30">
        <f t="shared" si="8"/>
        <v>12</v>
      </c>
      <c r="AL34" s="30" t="str">
        <f t="shared" si="8"/>
        <v/>
      </c>
      <c r="AM34" s="30" t="str">
        <f t="shared" si="8"/>
        <v/>
      </c>
      <c r="AN34" s="30" t="str">
        <f t="shared" si="8"/>
        <v/>
      </c>
      <c r="AO34" s="56"/>
      <c r="AP34" s="30" t="str">
        <f>IF(ISNA(MATCH($AP$33,AP3:AP32,0)),"",INDEX($A$3:$A$32,MATCH($AP$33,AP3:AP32,0)))</f>
        <v/>
      </c>
      <c r="AQ34" s="30" t="str">
        <f t="shared" ref="AQ34:AX34" si="9">IF(ISNA(MATCH($AP$33,AQ3:AQ32,0)),"",INDEX($A$3:$A$32,MATCH($AP$33,AQ3:AQ32,0)))</f>
        <v/>
      </c>
      <c r="AR34" s="30" t="str">
        <f t="shared" si="9"/>
        <v/>
      </c>
      <c r="AS34" s="30" t="str">
        <f t="shared" si="9"/>
        <v/>
      </c>
      <c r="AT34" s="30" t="str">
        <f t="shared" si="9"/>
        <v/>
      </c>
      <c r="AU34" s="30">
        <f t="shared" si="9"/>
        <v>12</v>
      </c>
      <c r="AV34" s="30" t="str">
        <f t="shared" si="9"/>
        <v/>
      </c>
      <c r="AW34" s="30" t="str">
        <f t="shared" si="9"/>
        <v/>
      </c>
      <c r="AX34" s="30" t="str">
        <f t="shared" si="9"/>
        <v/>
      </c>
      <c r="AY34" s="56"/>
    </row>
    <row r="35" spans="1:51" ht="38.25" x14ac:dyDescent="0.35">
      <c r="A35" s="40" t="s">
        <v>25</v>
      </c>
      <c r="B35" s="35">
        <f>SUM(B34:J34)</f>
        <v>30</v>
      </c>
      <c r="C35" s="35" t="str" cm="1">
        <f t="array" ref="C35">INDEX(B2:J2,D35)</f>
        <v>I</v>
      </c>
      <c r="D35" s="50">
        <f>SUM(K3:K32)</f>
        <v>9</v>
      </c>
      <c r="E35" s="36">
        <f>VLOOKUP(C35,Thrusters[],MATCH("PropellerD_m",Thrusters[#Headers],0))</f>
        <v>5.5</v>
      </c>
      <c r="F35" s="37" t="s">
        <v>27</v>
      </c>
      <c r="G35" s="38">
        <f>VLOOKUP(C35,Thrusters[],MATCH("Power_kW",Thrusters[#Headers],0))</f>
        <v>5500</v>
      </c>
      <c r="H35" s="39" t="s">
        <v>28</v>
      </c>
      <c r="I35" s="50"/>
      <c r="J35" s="50"/>
      <c r="K35" s="54"/>
      <c r="L35" s="51">
        <f>SUM(L34:T34)</f>
        <v>2</v>
      </c>
      <c r="M35" s="35" t="str" cm="1">
        <f t="array" ref="M35">INDEX(L2:T2,N35)</f>
        <v>A</v>
      </c>
      <c r="N35" s="50">
        <f>SUM(U3:U32)</f>
        <v>1</v>
      </c>
      <c r="O35" s="36">
        <f>VLOOKUP(M35,Thrusters[],MATCH("PropellerD_m",Thrusters[#Headers],0))</f>
        <v>3.2</v>
      </c>
      <c r="P35" s="37" t="s">
        <v>27</v>
      </c>
      <c r="Q35" s="38">
        <f>VLOOKUP(M35,Thrusters[],MATCH("Power_kW",Thrusters[#Headers],0))</f>
        <v>3200</v>
      </c>
      <c r="R35" s="39" t="s">
        <v>28</v>
      </c>
      <c r="S35" s="50"/>
      <c r="T35" s="50"/>
      <c r="U35" s="56"/>
      <c r="V35" s="51">
        <f>SUM(V34:AD34)</f>
        <v>4</v>
      </c>
      <c r="W35" s="35" t="str" cm="1">
        <f t="array" ref="W35">INDEX(V2:AD2,X35)</f>
        <v>F</v>
      </c>
      <c r="X35" s="50">
        <f>SUM(AE3:AE32)</f>
        <v>6</v>
      </c>
      <c r="Y35" s="36">
        <f>VLOOKUP(W35,Thrusters[],MATCH("PropellerD_m",Thrusters[#Headers],0))</f>
        <v>4.0999999999999996</v>
      </c>
      <c r="Z35" s="37" t="s">
        <v>27</v>
      </c>
      <c r="AA35" s="38">
        <f>VLOOKUP(W35,Thrusters[],MATCH("Power_kW",Thrusters[#Headers],0))</f>
        <v>3200</v>
      </c>
      <c r="AB35" s="39" t="s">
        <v>28</v>
      </c>
      <c r="AC35" s="50"/>
      <c r="AD35" s="50"/>
      <c r="AE35" s="56"/>
      <c r="AF35" s="51">
        <f>SUM(AF34:AN34)</f>
        <v>12</v>
      </c>
      <c r="AG35" s="35" t="str" cm="1">
        <f t="array" ref="AG35">INDEX(AF2:AN2,AH35)</f>
        <v>F</v>
      </c>
      <c r="AH35" s="50">
        <f>SUM(AO3:AO32)</f>
        <v>6</v>
      </c>
      <c r="AI35" s="36">
        <f>VLOOKUP(AG35,Thrusters[],MATCH("PropellerD_m",Thrusters[#Headers],0))</f>
        <v>4.0999999999999996</v>
      </c>
      <c r="AJ35" s="37" t="s">
        <v>27</v>
      </c>
      <c r="AK35" s="38">
        <f>VLOOKUP(AG35,Thrusters[],MATCH("Power_kW",Thrusters[#Headers],0))</f>
        <v>3200</v>
      </c>
      <c r="AL35" s="39" t="s">
        <v>28</v>
      </c>
      <c r="AM35" s="50"/>
      <c r="AN35" s="50"/>
      <c r="AO35" s="56"/>
      <c r="AP35" s="51">
        <f>SUM(AP34:AX34)</f>
        <v>12</v>
      </c>
      <c r="AQ35" s="35" t="str" cm="1">
        <f t="array" ref="AQ35">INDEX(AP2:AX2,AR35)</f>
        <v>F</v>
      </c>
      <c r="AR35" s="50">
        <f>SUM(AY3:AY32)</f>
        <v>6</v>
      </c>
      <c r="AS35" s="36">
        <f>VLOOKUP(AQ35,Thrusters[],MATCH("PropellerD_m",Thrusters[#Headers],0))</f>
        <v>4.0999999999999996</v>
      </c>
      <c r="AT35" s="37" t="s">
        <v>27</v>
      </c>
      <c r="AU35" s="38">
        <f>VLOOKUP(AQ35,Thrusters[],MATCH("Power_kW",Thrusters[#Headers],0))</f>
        <v>3200</v>
      </c>
      <c r="AV35" s="39" t="s">
        <v>28</v>
      </c>
      <c r="AW35" s="50"/>
      <c r="AX35" s="50"/>
      <c r="AY35" s="56"/>
    </row>
    <row r="36" spans="1:51" ht="38.25" x14ac:dyDescent="0.35">
      <c r="A36" s="31" t="s">
        <v>23</v>
      </c>
      <c r="B36" s="74" cm="1">
        <f t="array" ref="B36">INDEX(B3:J32,$L$35,$N$35)</f>
        <v>1.236464143609558</v>
      </c>
      <c r="C36" s="74"/>
      <c r="D36" s="74"/>
      <c r="E36" s="74"/>
      <c r="F36" s="74"/>
      <c r="G36" s="74"/>
      <c r="H36" s="74"/>
      <c r="I36" s="74"/>
      <c r="J36" s="73"/>
      <c r="K36" s="54"/>
      <c r="L36" s="65" cm="1">
        <f t="array" ref="L36">INDEX(L3:T32,$L$35,$N$35)</f>
        <v>1.9902</v>
      </c>
      <c r="M36" s="66"/>
      <c r="N36" s="66"/>
      <c r="O36" s="66"/>
      <c r="P36" s="66"/>
      <c r="Q36" s="66"/>
      <c r="R36" s="66"/>
      <c r="S36" s="66"/>
      <c r="T36" s="67"/>
      <c r="U36" s="56"/>
      <c r="V36" s="65" t="e" cm="1">
        <f t="array" ref="V36">INDEX(V3:AD32,$L$35,$N$35)</f>
        <v>#N/A</v>
      </c>
      <c r="W36" s="66"/>
      <c r="X36" s="66"/>
      <c r="Y36" s="66"/>
      <c r="Z36" s="66"/>
      <c r="AA36" s="66"/>
      <c r="AB36" s="66"/>
      <c r="AC36" s="66"/>
      <c r="AD36" s="66"/>
      <c r="AE36" s="56"/>
      <c r="AF36" s="72" t="e" cm="1">
        <f t="array" ref="AF36">INDEX(AF3:AN32,$L$35,$N$35)</f>
        <v>#N/A</v>
      </c>
      <c r="AG36" s="72"/>
      <c r="AH36" s="72"/>
      <c r="AI36" s="72"/>
      <c r="AJ36" s="72"/>
      <c r="AK36" s="72"/>
      <c r="AL36" s="72"/>
      <c r="AM36" s="72"/>
      <c r="AN36" s="72"/>
      <c r="AO36" s="56"/>
      <c r="AP36" s="72" t="e" cm="1">
        <f t="array" ref="AP36">INDEX(AP3:AX32,$L$35,$N$35)</f>
        <v>#N/A</v>
      </c>
      <c r="AQ36" s="72"/>
      <c r="AR36" s="72"/>
      <c r="AS36" s="72"/>
      <c r="AT36" s="72"/>
      <c r="AU36" s="72"/>
      <c r="AV36" s="72"/>
      <c r="AW36" s="72"/>
      <c r="AX36" s="72"/>
      <c r="AY36" s="56"/>
    </row>
    <row r="37" spans="1:51" ht="38.25" x14ac:dyDescent="0.35">
      <c r="A37" s="31" t="s">
        <v>24</v>
      </c>
      <c r="B37" s="74" cm="1">
        <f t="array" ref="B37">INDEX(B3:J32,$V$35,$X$35)</f>
        <v>0.68238999464611572</v>
      </c>
      <c r="C37" s="74"/>
      <c r="D37" s="74"/>
      <c r="E37" s="74"/>
      <c r="F37" s="74"/>
      <c r="G37" s="74"/>
      <c r="H37" s="74"/>
      <c r="I37" s="74"/>
      <c r="J37" s="73"/>
      <c r="K37" s="54"/>
      <c r="L37" s="65" cm="1">
        <f t="array" ref="L37">INDEX(L3:T32,$V$35,$X$35)</f>
        <v>4.7080000000000002</v>
      </c>
      <c r="M37" s="66"/>
      <c r="N37" s="66"/>
      <c r="O37" s="66"/>
      <c r="P37" s="66"/>
      <c r="Q37" s="66"/>
      <c r="R37" s="66"/>
      <c r="S37" s="66"/>
      <c r="T37" s="67"/>
      <c r="U37" s="56"/>
      <c r="V37" s="65" cm="1">
        <f t="array" ref="V37">INDEX(V3:AD32,$V$35,$X$35)</f>
        <v>93.537389454196031</v>
      </c>
      <c r="W37" s="66"/>
      <c r="X37" s="66"/>
      <c r="Y37" s="66"/>
      <c r="Z37" s="66"/>
      <c r="AA37" s="66"/>
      <c r="AB37" s="66"/>
      <c r="AC37" s="66"/>
      <c r="AD37" s="66"/>
      <c r="AE37" s="56"/>
      <c r="AF37" s="72" cm="1">
        <f t="array" ref="AF37">INDEX(AF3:AN32,$V$35,$X$35)</f>
        <v>568.66302716912685</v>
      </c>
      <c r="AG37" s="72"/>
      <c r="AH37" s="72"/>
      <c r="AI37" s="72"/>
      <c r="AJ37" s="72"/>
      <c r="AK37" s="72"/>
      <c r="AL37" s="72"/>
      <c r="AM37" s="72"/>
      <c r="AN37" s="72"/>
      <c r="AO37" s="56"/>
      <c r="AP37" s="72" cm="1">
        <f t="array" ref="AP37">INDEX(AP3:AX32,$V$35,$X$35)</f>
        <v>527.24604472196177</v>
      </c>
      <c r="AQ37" s="72"/>
      <c r="AR37" s="72"/>
      <c r="AS37" s="72"/>
      <c r="AT37" s="72"/>
      <c r="AU37" s="72"/>
      <c r="AV37" s="72"/>
      <c r="AW37" s="72"/>
      <c r="AX37" s="72"/>
      <c r="AY37" s="56"/>
    </row>
    <row r="38" spans="1:51" ht="38.25" x14ac:dyDescent="0.35">
      <c r="A38" s="31" t="s">
        <v>51</v>
      </c>
      <c r="B38" s="74" cm="1">
        <f t="array" ref="B38">INDEX(B3:J32,$AF$35,$AH$35)</f>
        <v>0.39397804710124229</v>
      </c>
      <c r="C38" s="74"/>
      <c r="D38" s="74"/>
      <c r="E38" s="74"/>
      <c r="F38" s="74"/>
      <c r="G38" s="74"/>
      <c r="H38" s="74"/>
      <c r="I38" s="74"/>
      <c r="J38" s="73"/>
      <c r="K38" s="54"/>
      <c r="L38" s="65" cm="1">
        <f t="array" ref="L38">INDEX(L3:T32,$AF$35,$AH$35)</f>
        <v>14.124000000000001</v>
      </c>
      <c r="M38" s="66"/>
      <c r="N38" s="66"/>
      <c r="O38" s="66"/>
      <c r="P38" s="66"/>
      <c r="Q38" s="66"/>
      <c r="R38" s="66"/>
      <c r="S38" s="66"/>
      <c r="T38" s="67"/>
      <c r="U38" s="56"/>
      <c r="V38" s="65" cm="1">
        <f t="array" ref="V38">INDEX(V3:AD32,$AF$35,$AH$35)</f>
        <v>147.0660128229645</v>
      </c>
      <c r="W38" s="66"/>
      <c r="X38" s="66"/>
      <c r="Y38" s="66"/>
      <c r="Z38" s="66"/>
      <c r="AA38" s="66"/>
      <c r="AB38" s="66"/>
      <c r="AC38" s="66"/>
      <c r="AD38" s="67"/>
      <c r="AE38" s="56"/>
      <c r="AF38" s="65" cm="1">
        <f t="array" ref="AF38">INDEX(AF3:AN32,$AF$35,$AH$35)</f>
        <v>379.13529780534219</v>
      </c>
      <c r="AG38" s="66"/>
      <c r="AH38" s="66"/>
      <c r="AI38" s="66"/>
      <c r="AJ38" s="66"/>
      <c r="AK38" s="66"/>
      <c r="AL38" s="66"/>
      <c r="AM38" s="66"/>
      <c r="AN38" s="67"/>
      <c r="AO38" s="56"/>
      <c r="AP38" s="65" cm="1">
        <f t="array" ref="AP38">INDEX(AP3:AX32,$AP$35,$AR$35)</f>
        <v>357.42907420425854</v>
      </c>
      <c r="AQ38" s="66"/>
      <c r="AR38" s="66"/>
      <c r="AS38" s="66"/>
      <c r="AT38" s="66"/>
      <c r="AU38" s="66"/>
      <c r="AV38" s="66"/>
      <c r="AW38" s="66"/>
      <c r="AX38" s="67"/>
      <c r="AY38" s="56"/>
    </row>
  </sheetData>
  <mergeCells count="26">
    <mergeCell ref="A1:A2"/>
    <mergeCell ref="B36:J36"/>
    <mergeCell ref="L36:T36"/>
    <mergeCell ref="V36:AD36"/>
    <mergeCell ref="B1:J1"/>
    <mergeCell ref="L1:T1"/>
    <mergeCell ref="V1:AD1"/>
    <mergeCell ref="B33:J33"/>
    <mergeCell ref="L33:T33"/>
    <mergeCell ref="V33:AD33"/>
    <mergeCell ref="AF1:AN1"/>
    <mergeCell ref="AP1:AX1"/>
    <mergeCell ref="AF33:AN33"/>
    <mergeCell ref="AP33:AX33"/>
    <mergeCell ref="AF36:AN36"/>
    <mergeCell ref="AP36:AX36"/>
    <mergeCell ref="AF37:AN37"/>
    <mergeCell ref="AP37:AX37"/>
    <mergeCell ref="B38:J38"/>
    <mergeCell ref="L38:T38"/>
    <mergeCell ref="V38:AD38"/>
    <mergeCell ref="AF38:AN38"/>
    <mergeCell ref="AP38:AX38"/>
    <mergeCell ref="B37:J37"/>
    <mergeCell ref="L37:T37"/>
    <mergeCell ref="V37:AD37"/>
  </mergeCells>
  <conditionalFormatting sqref="L3:T32">
    <cfRule type="cellIs" dxfId="80" priority="9" operator="equal">
      <formula>$L$33</formula>
    </cfRule>
    <cfRule type="colorScale" priority="1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V3:AD32">
    <cfRule type="cellIs" dxfId="79" priority="8" operator="equal">
      <formula>$V$33</formula>
    </cfRule>
    <cfRule type="colorScale" priority="1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3:J32">
    <cfRule type="cellIs" dxfId="78" priority="5" operator="greaterThan">
      <formula>1</formula>
    </cfRule>
    <cfRule type="cellIs" dxfId="77" priority="6" operator="equal">
      <formula>$B$33</formula>
    </cfRule>
    <cfRule type="colorScale" priority="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F3:AN32">
    <cfRule type="cellIs" dxfId="76" priority="3" operator="between">
      <formula>$AF$33*0.975</formula>
      <formula>$AF$33*1.025</formula>
    </cfRule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P3:AX32">
    <cfRule type="cellIs" dxfId="75" priority="1" operator="between">
      <formula>$AP$33*0.975</formula>
      <formula>$AP$33*1.025</formula>
    </cfRule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  <ignoredErrors>
    <ignoredError sqref="K13:K32 K4:K12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Y38"/>
  <sheetViews>
    <sheetView zoomScale="80" zoomScaleNormal="80" workbookViewId="0">
      <selection activeCell="L37" sqref="L37:T37"/>
    </sheetView>
  </sheetViews>
  <sheetFormatPr defaultRowHeight="15" x14ac:dyDescent="0.25"/>
  <cols>
    <col min="1" max="1" width="24.7109375" customWidth="1"/>
    <col min="11" max="11" width="2.7109375" style="29" customWidth="1"/>
    <col min="21" max="21" width="2.7109375" customWidth="1"/>
    <col min="31" max="31" width="2.7109375" customWidth="1"/>
    <col min="41" max="41" width="2.7109375" customWidth="1"/>
    <col min="51" max="51" width="2.7109375" customWidth="1"/>
  </cols>
  <sheetData>
    <row r="1" spans="1:51" s="42" customFormat="1" ht="18.75" x14ac:dyDescent="0.3">
      <c r="A1" s="75" t="s">
        <v>16</v>
      </c>
      <c r="B1" s="70" t="s">
        <v>42</v>
      </c>
      <c r="C1" s="70"/>
      <c r="D1" s="70"/>
      <c r="E1" s="70"/>
      <c r="F1" s="70"/>
      <c r="G1" s="70"/>
      <c r="H1" s="70"/>
      <c r="I1" s="70"/>
      <c r="J1" s="70"/>
      <c r="K1" s="52"/>
      <c r="L1" s="70" t="s">
        <v>17</v>
      </c>
      <c r="M1" s="70"/>
      <c r="N1" s="70"/>
      <c r="O1" s="70"/>
      <c r="P1" s="70"/>
      <c r="Q1" s="70"/>
      <c r="R1" s="70"/>
      <c r="S1" s="70"/>
      <c r="T1" s="70"/>
      <c r="U1" s="55"/>
      <c r="V1" s="70" t="s">
        <v>29</v>
      </c>
      <c r="W1" s="70"/>
      <c r="X1" s="70"/>
      <c r="Y1" s="70"/>
      <c r="Z1" s="70"/>
      <c r="AA1" s="70"/>
      <c r="AB1" s="70"/>
      <c r="AC1" s="70"/>
      <c r="AD1" s="70"/>
      <c r="AE1" s="55"/>
      <c r="AF1" s="68" t="s">
        <v>43</v>
      </c>
      <c r="AG1" s="68"/>
      <c r="AH1" s="68"/>
      <c r="AI1" s="68"/>
      <c r="AJ1" s="68"/>
      <c r="AK1" s="68"/>
      <c r="AL1" s="68"/>
      <c r="AM1" s="68"/>
      <c r="AN1" s="68"/>
      <c r="AO1" s="24"/>
      <c r="AP1" s="68" t="s">
        <v>44</v>
      </c>
      <c r="AQ1" s="68"/>
      <c r="AR1" s="68"/>
      <c r="AS1" s="68"/>
      <c r="AT1" s="68"/>
      <c r="AU1" s="68"/>
      <c r="AV1" s="68"/>
      <c r="AW1" s="68"/>
      <c r="AX1" s="68"/>
      <c r="AY1" s="24"/>
    </row>
    <row r="2" spans="1:51" x14ac:dyDescent="0.25">
      <c r="A2" s="75"/>
      <c r="B2" s="21" t="s">
        <v>7</v>
      </c>
      <c r="C2" s="7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7" t="s">
        <v>13</v>
      </c>
      <c r="I2" s="7" t="s">
        <v>14</v>
      </c>
      <c r="J2" s="21" t="s">
        <v>15</v>
      </c>
      <c r="K2" s="53"/>
      <c r="L2" s="21" t="s">
        <v>7</v>
      </c>
      <c r="M2" s="7" t="s">
        <v>8</v>
      </c>
      <c r="N2" s="7" t="s">
        <v>9</v>
      </c>
      <c r="O2" s="7" t="s">
        <v>10</v>
      </c>
      <c r="P2" s="7" t="s">
        <v>11</v>
      </c>
      <c r="Q2" s="7" t="s">
        <v>12</v>
      </c>
      <c r="R2" s="7" t="s">
        <v>13</v>
      </c>
      <c r="S2" s="7" t="s">
        <v>14</v>
      </c>
      <c r="T2" s="21" t="s">
        <v>15</v>
      </c>
      <c r="U2" s="24"/>
      <c r="V2" s="21" t="s">
        <v>7</v>
      </c>
      <c r="W2" s="7" t="s">
        <v>8</v>
      </c>
      <c r="X2" s="7" t="s">
        <v>9</v>
      </c>
      <c r="Y2" s="7" t="s">
        <v>10</v>
      </c>
      <c r="Z2" s="7" t="s">
        <v>11</v>
      </c>
      <c r="AA2" s="7" t="s">
        <v>12</v>
      </c>
      <c r="AB2" s="7" t="s">
        <v>13</v>
      </c>
      <c r="AC2" s="7" t="s">
        <v>14</v>
      </c>
      <c r="AD2" s="21" t="s">
        <v>15</v>
      </c>
      <c r="AE2" s="24"/>
      <c r="AF2" s="21" t="s">
        <v>7</v>
      </c>
      <c r="AG2" s="21" t="s">
        <v>8</v>
      </c>
      <c r="AH2" s="21" t="s">
        <v>9</v>
      </c>
      <c r="AI2" s="21" t="s">
        <v>10</v>
      </c>
      <c r="AJ2" s="21" t="s">
        <v>11</v>
      </c>
      <c r="AK2" s="21" t="s">
        <v>12</v>
      </c>
      <c r="AL2" s="21" t="s">
        <v>13</v>
      </c>
      <c r="AM2" s="21" t="s">
        <v>14</v>
      </c>
      <c r="AN2" s="21" t="s">
        <v>15</v>
      </c>
      <c r="AO2" s="24"/>
      <c r="AP2" s="21" t="s">
        <v>7</v>
      </c>
      <c r="AQ2" s="21" t="s">
        <v>8</v>
      </c>
      <c r="AR2" s="21" t="s">
        <v>9</v>
      </c>
      <c r="AS2" s="21" t="s">
        <v>10</v>
      </c>
      <c r="AT2" s="21" t="s">
        <v>11</v>
      </c>
      <c r="AU2" s="21" t="s">
        <v>12</v>
      </c>
      <c r="AV2" s="21" t="s">
        <v>13</v>
      </c>
      <c r="AW2" s="21" t="s">
        <v>14</v>
      </c>
      <c r="AX2" s="21" t="s">
        <v>15</v>
      </c>
      <c r="AY2" s="24"/>
    </row>
    <row r="3" spans="1:51" x14ac:dyDescent="0.25">
      <c r="A3" s="9">
        <v>1</v>
      </c>
      <c r="B3" s="11" t="e">
        <v>#N/A</v>
      </c>
      <c r="C3" s="12" t="e">
        <v>#N/A</v>
      </c>
      <c r="D3" s="12" t="e">
        <v>#N/A</v>
      </c>
      <c r="E3" s="12" t="e">
        <v>#N/A</v>
      </c>
      <c r="F3" s="12">
        <v>0.98226572205425078</v>
      </c>
      <c r="G3" s="12" t="e">
        <v>#N/A</v>
      </c>
      <c r="H3" s="12" t="e">
        <v>#N/A</v>
      </c>
      <c r="I3" s="12" t="e">
        <v>#N/A</v>
      </c>
      <c r="J3" s="12">
        <v>0.80367195440802353</v>
      </c>
      <c r="K3" s="27" t="str">
        <f t="shared" ref="K3:K31" si="0">IF(ISNA(MATCH($B$33,B3:J3,0)),"",MATCH($B$33,B3:J3,0))</f>
        <v/>
      </c>
      <c r="L3" s="16" t="e">
        <v>#N/A</v>
      </c>
      <c r="M3" s="16" t="e">
        <v>#N/A</v>
      </c>
      <c r="N3" s="16" t="e">
        <v>#N/A</v>
      </c>
      <c r="O3" s="16" t="e">
        <v>#N/A</v>
      </c>
      <c r="P3" s="16">
        <v>2.21062</v>
      </c>
      <c r="Q3" s="16" t="e">
        <v>#N/A</v>
      </c>
      <c r="R3" s="16" t="e">
        <v>#N/A</v>
      </c>
      <c r="S3" s="16" t="e">
        <v>#N/A</v>
      </c>
      <c r="T3" s="16">
        <v>2.4609999999999999</v>
      </c>
      <c r="U3" s="27" t="str">
        <f t="shared" ref="U3:U31" si="1">IF(ISNA(MATCH($L$33,L3:T3,0)),"",MATCH($L$33,L3:T3,0))</f>
        <v/>
      </c>
      <c r="V3" s="16" t="e">
        <v>#N/A</v>
      </c>
      <c r="W3" s="16" t="e">
        <v>#N/A</v>
      </c>
      <c r="X3" s="16" t="e">
        <v>#N/A</v>
      </c>
      <c r="Y3" s="16" t="e">
        <v>#N/A</v>
      </c>
      <c r="Z3" s="16">
        <v>541.71302390967071</v>
      </c>
      <c r="AA3" s="16" t="e">
        <v>#N/A</v>
      </c>
      <c r="AB3" s="16" t="e">
        <v>#N/A</v>
      </c>
      <c r="AC3" s="16" t="e">
        <v>#N/A</v>
      </c>
      <c r="AD3" s="16">
        <v>54.475090873602092</v>
      </c>
      <c r="AE3" s="27" t="str">
        <f>IF(ISNA(MATCH($V$33,V3:AD3,0)),"",MATCH($V$33,V3:AD3,0))</f>
        <v/>
      </c>
      <c r="AF3" s="60"/>
      <c r="AG3" s="60"/>
      <c r="AH3" s="60"/>
      <c r="AI3" s="60"/>
      <c r="AJ3" s="60"/>
      <c r="AK3" s="60"/>
      <c r="AL3" s="60"/>
      <c r="AM3" s="60"/>
      <c r="AN3" s="60"/>
      <c r="AO3" s="27" t="str">
        <f>IF(ISNA(MATCH($AF$33,AF3:AN3,0)),"",MATCH($AF$33,AF3:AN3,0))</f>
        <v/>
      </c>
      <c r="AP3" s="60"/>
      <c r="AQ3" s="60"/>
      <c r="AR3" s="60"/>
      <c r="AS3" s="60"/>
      <c r="AT3" s="60"/>
      <c r="AU3" s="60"/>
      <c r="AV3" s="60"/>
      <c r="AW3" s="60"/>
      <c r="AX3" s="60"/>
      <c r="AY3" s="27" t="str">
        <f>IF(ISNA(MATCH($AP$33,AP3:AX3,0)),"",MATCH($AP$33,AP3:AX3,0))</f>
        <v/>
      </c>
    </row>
    <row r="4" spans="1:51" x14ac:dyDescent="0.25">
      <c r="A4" s="9">
        <v>2</v>
      </c>
      <c r="B4" s="11">
        <v>0.9767344963945237</v>
      </c>
      <c r="C4" s="12">
        <v>0.89301439670356453</v>
      </c>
      <c r="D4" s="12">
        <v>0.82251326012170434</v>
      </c>
      <c r="E4" s="12">
        <v>0.76232936303962895</v>
      </c>
      <c r="F4" s="12">
        <v>0.69456675299166137</v>
      </c>
      <c r="G4" s="12">
        <v>0.76232936303962895</v>
      </c>
      <c r="H4" s="12">
        <v>0.69456675299166137</v>
      </c>
      <c r="I4" s="12">
        <v>0.62511007769249527</v>
      </c>
      <c r="J4" s="12">
        <v>0.56828188881135921</v>
      </c>
      <c r="K4" s="27" t="str">
        <f t="shared" si="0"/>
        <v/>
      </c>
      <c r="L4" s="16">
        <v>1.9902</v>
      </c>
      <c r="M4" s="16">
        <v>2.14</v>
      </c>
      <c r="N4" s="16">
        <v>2.4609999999999999</v>
      </c>
      <c r="O4" s="16">
        <v>3.0687600000000002</v>
      </c>
      <c r="P4" s="16">
        <v>4.4212400000000001</v>
      </c>
      <c r="Q4" s="16">
        <v>2.3540000000000001</v>
      </c>
      <c r="R4" s="16">
        <v>2.8889999999999998</v>
      </c>
      <c r="S4" s="16">
        <v>3.5310000000000001</v>
      </c>
      <c r="T4" s="16">
        <v>4.9219999999999997</v>
      </c>
      <c r="U4" s="27">
        <f t="shared" si="1"/>
        <v>1</v>
      </c>
      <c r="V4" s="16">
        <v>371.75169483234544</v>
      </c>
      <c r="W4" s="16">
        <v>86.927487316668859</v>
      </c>
      <c r="X4" s="16">
        <v>60.257955788659316</v>
      </c>
      <c r="Y4" s="16">
        <v>56.11204380367154</v>
      </c>
      <c r="Z4" s="16">
        <v>62.906637878777751</v>
      </c>
      <c r="AA4" s="16">
        <v>43.042711425410523</v>
      </c>
      <c r="AB4" s="16">
        <v>41.105499097942868</v>
      </c>
      <c r="AC4" s="16">
        <v>40.931969755328254</v>
      </c>
      <c r="AD4" s="16">
        <v>49.546163792912559</v>
      </c>
      <c r="AE4" s="27" t="str">
        <f t="shared" ref="AE4:AE32" si="2">IF(ISNA(MATCH($V$33,V4:AD4,0)),"",MATCH($V$33,V4:AD4,0))</f>
        <v/>
      </c>
      <c r="AF4" s="60"/>
      <c r="AG4" s="60"/>
      <c r="AH4" s="60"/>
      <c r="AI4" s="60"/>
      <c r="AJ4" s="60"/>
      <c r="AK4" s="60"/>
      <c r="AL4" s="60"/>
      <c r="AM4" s="60"/>
      <c r="AN4" s="60"/>
      <c r="AO4" s="27" t="str">
        <f t="shared" ref="AO4:AO32" si="3">IF(ISNA(MATCH($AF$33,AF4:AN4,0)),"",MATCH($AF$33,AF4:AN4,0))</f>
        <v/>
      </c>
      <c r="AP4" s="60"/>
      <c r="AQ4" s="60"/>
      <c r="AR4" s="60"/>
      <c r="AS4" s="60"/>
      <c r="AT4" s="60"/>
      <c r="AU4" s="60"/>
      <c r="AV4" s="60"/>
      <c r="AW4" s="60"/>
      <c r="AX4" s="60"/>
      <c r="AY4" s="27" t="str">
        <f t="shared" ref="AY4:AY32" si="4">IF(ISNA(MATCH($AP$33,AP4:AX4,0)),"",MATCH($AP$33,AP4:AX4,0))</f>
        <v/>
      </c>
    </row>
    <row r="5" spans="1:51" x14ac:dyDescent="0.25">
      <c r="A5" s="9">
        <v>3</v>
      </c>
      <c r="B5" s="11">
        <v>0.79750037678029306</v>
      </c>
      <c r="C5" s="12">
        <v>0.7291432016276963</v>
      </c>
      <c r="D5" s="12">
        <v>0.67157926465708906</v>
      </c>
      <c r="E5" s="12">
        <v>0.62243931846266798</v>
      </c>
      <c r="F5" s="12">
        <v>0.56711137904376396</v>
      </c>
      <c r="G5" s="12">
        <v>0.62243931846266798</v>
      </c>
      <c r="H5" s="12">
        <v>0.56711137904376396</v>
      </c>
      <c r="I5" s="12">
        <v>0.51040024113938753</v>
      </c>
      <c r="J5" s="12">
        <v>0.46400021921762519</v>
      </c>
      <c r="K5" s="27" t="str">
        <f t="shared" si="0"/>
        <v/>
      </c>
      <c r="L5" s="16">
        <v>2.9853000000000001</v>
      </c>
      <c r="M5" s="16">
        <v>3.21</v>
      </c>
      <c r="N5" s="16">
        <v>3.6915</v>
      </c>
      <c r="O5" s="16">
        <v>4.6031399999999998</v>
      </c>
      <c r="P5" s="16">
        <v>6.6318599999999996</v>
      </c>
      <c r="Q5" s="16">
        <v>3.5310000000000001</v>
      </c>
      <c r="R5" s="16">
        <v>4.3334999999999999</v>
      </c>
      <c r="S5" s="16">
        <v>5.2965</v>
      </c>
      <c r="T5" s="16">
        <v>7.383</v>
      </c>
      <c r="U5" s="27" t="str">
        <f t="shared" si="1"/>
        <v/>
      </c>
      <c r="V5" s="16">
        <v>64.066714734673312</v>
      </c>
      <c r="W5" s="16">
        <v>51.503172873108987</v>
      </c>
      <c r="X5" s="16">
        <v>48.847348722482856</v>
      </c>
      <c r="Y5" s="16">
        <v>52.982947552954684</v>
      </c>
      <c r="Z5" s="16">
        <v>66.577559684695331</v>
      </c>
      <c r="AA5" s="16">
        <v>40.642428387901084</v>
      </c>
      <c r="AB5" s="16">
        <v>43.50421373394903</v>
      </c>
      <c r="AC5" s="16">
        <v>47.012838600590932</v>
      </c>
      <c r="AD5" s="16">
        <v>59.860032642449703</v>
      </c>
      <c r="AE5" s="27">
        <f t="shared" si="2"/>
        <v>6</v>
      </c>
      <c r="AF5" s="60"/>
      <c r="AG5" s="60"/>
      <c r="AH5" s="60"/>
      <c r="AI5" s="60"/>
      <c r="AJ5" s="60"/>
      <c r="AK5" s="60"/>
      <c r="AL5" s="60"/>
      <c r="AM5" s="60"/>
      <c r="AN5" s="60"/>
      <c r="AO5" s="27" t="str">
        <f t="shared" si="3"/>
        <v/>
      </c>
      <c r="AP5" s="60"/>
      <c r="AQ5" s="60"/>
      <c r="AR5" s="60"/>
      <c r="AS5" s="60"/>
      <c r="AT5" s="60"/>
      <c r="AU5" s="60"/>
      <c r="AV5" s="60"/>
      <c r="AW5" s="60"/>
      <c r="AX5" s="60"/>
      <c r="AY5" s="27" t="str">
        <f t="shared" si="4"/>
        <v/>
      </c>
    </row>
    <row r="6" spans="1:51" x14ac:dyDescent="0.25">
      <c r="A6" s="9">
        <v>4</v>
      </c>
      <c r="B6" s="11">
        <v>0.69065558581939523</v>
      </c>
      <c r="C6" s="12">
        <v>0.63145653560630433</v>
      </c>
      <c r="D6" s="12">
        <v>0.58160470384791174</v>
      </c>
      <c r="E6" s="12">
        <v>0.53904826210294265</v>
      </c>
      <c r="F6" s="12">
        <v>0.49113286102712539</v>
      </c>
      <c r="G6" s="12">
        <v>0.53904826210294265</v>
      </c>
      <c r="H6" s="12">
        <v>0.49113286102712539</v>
      </c>
      <c r="I6" s="12">
        <v>0.44201957492441335</v>
      </c>
      <c r="J6" s="12">
        <v>0.40183597720401176</v>
      </c>
      <c r="K6" s="27" t="str">
        <f t="shared" si="0"/>
        <v/>
      </c>
      <c r="L6" s="16">
        <v>3.9803999999999999</v>
      </c>
      <c r="M6" s="16">
        <v>4.28</v>
      </c>
      <c r="N6" s="16">
        <v>4.9219999999999997</v>
      </c>
      <c r="O6" s="16">
        <v>6.1375200000000003</v>
      </c>
      <c r="P6" s="16">
        <v>8.8424800000000001</v>
      </c>
      <c r="Q6" s="16">
        <v>4.7080000000000002</v>
      </c>
      <c r="R6" s="16">
        <v>5.7779999999999996</v>
      </c>
      <c r="S6" s="16">
        <v>7.0620000000000003</v>
      </c>
      <c r="T6" s="16">
        <v>9.8439999999999994</v>
      </c>
      <c r="U6" s="27" t="str">
        <f t="shared" si="1"/>
        <v/>
      </c>
      <c r="V6" s="16">
        <v>55.918193443857156</v>
      </c>
      <c r="W6" s="16">
        <v>50.468889409919711</v>
      </c>
      <c r="X6" s="16">
        <v>51.123844952463074</v>
      </c>
      <c r="Y6" s="16">
        <v>57.863694159431418</v>
      </c>
      <c r="Z6" s="16">
        <v>75.515894795152164</v>
      </c>
      <c r="AA6" s="16">
        <v>44.386376272925077</v>
      </c>
      <c r="AB6" s="16">
        <v>49.344848970694784</v>
      </c>
      <c r="AC6" s="16">
        <v>55.001868423572169</v>
      </c>
      <c r="AD6" s="16">
        <v>71.518765536370495</v>
      </c>
      <c r="AE6" s="27" t="str">
        <f t="shared" si="2"/>
        <v/>
      </c>
      <c r="AF6" s="60"/>
      <c r="AG6" s="60"/>
      <c r="AH6" s="60"/>
      <c r="AI6" s="60"/>
      <c r="AJ6" s="60"/>
      <c r="AK6" s="60"/>
      <c r="AL6" s="60"/>
      <c r="AM6" s="60"/>
      <c r="AN6" s="60"/>
      <c r="AO6" s="27" t="str">
        <f t="shared" si="3"/>
        <v/>
      </c>
      <c r="AP6" s="60"/>
      <c r="AQ6" s="60"/>
      <c r="AR6" s="60"/>
      <c r="AS6" s="60"/>
      <c r="AT6" s="60"/>
      <c r="AU6" s="60"/>
      <c r="AV6" s="60"/>
      <c r="AW6" s="60"/>
      <c r="AX6" s="60"/>
      <c r="AY6" s="27" t="str">
        <f t="shared" si="4"/>
        <v/>
      </c>
    </row>
    <row r="7" spans="1:51" x14ac:dyDescent="0.25">
      <c r="A7" s="9">
        <v>5</v>
      </c>
      <c r="B7" s="11">
        <v>0.61774113557284283</v>
      </c>
      <c r="C7" s="12">
        <v>0.56479189538088514</v>
      </c>
      <c r="D7" s="12">
        <v>0.52020306153502571</v>
      </c>
      <c r="E7" s="12">
        <v>0.48213942288612155</v>
      </c>
      <c r="F7" s="12">
        <v>0.43928258529624398</v>
      </c>
      <c r="G7" s="12">
        <v>0.48213942288612155</v>
      </c>
      <c r="H7" s="12">
        <v>0.43928258529624398</v>
      </c>
      <c r="I7" s="12">
        <v>0.39535432676661952</v>
      </c>
      <c r="J7" s="12">
        <v>0.35941302433329053</v>
      </c>
      <c r="K7" s="27" t="str">
        <f t="shared" si="0"/>
        <v/>
      </c>
      <c r="L7" s="16">
        <v>4.9755000000000003</v>
      </c>
      <c r="M7" s="16">
        <v>5.35</v>
      </c>
      <c r="N7" s="16">
        <v>6.1524999999999999</v>
      </c>
      <c r="O7" s="16">
        <v>7.6718999999999999</v>
      </c>
      <c r="P7" s="16">
        <v>11.053100000000001</v>
      </c>
      <c r="Q7" s="16">
        <v>5.8849999999999998</v>
      </c>
      <c r="R7" s="16">
        <v>7.2225000000000001</v>
      </c>
      <c r="S7" s="16">
        <v>8.8275000000000006</v>
      </c>
      <c r="T7" s="16">
        <v>12.305</v>
      </c>
      <c r="U7" s="27" t="str">
        <f t="shared" si="1"/>
        <v/>
      </c>
      <c r="V7" s="16">
        <v>56.565008697868954</v>
      </c>
      <c r="W7" s="16">
        <v>53.422659038922397</v>
      </c>
      <c r="X7" s="16">
        <v>55.726638017305525</v>
      </c>
      <c r="Y7" s="16">
        <v>64.381156730888819</v>
      </c>
      <c r="Z7" s="16">
        <v>85.666051035012259</v>
      </c>
      <c r="AA7" s="16">
        <v>49.385824549496306</v>
      </c>
      <c r="AB7" s="16">
        <v>55.977332476895711</v>
      </c>
      <c r="AC7" s="16">
        <v>63.446178649596092</v>
      </c>
      <c r="AD7" s="16">
        <v>83.478032889511169</v>
      </c>
      <c r="AE7" s="27" t="str">
        <f t="shared" si="2"/>
        <v/>
      </c>
      <c r="AF7" s="60"/>
      <c r="AG7" s="60"/>
      <c r="AH7" s="60"/>
      <c r="AI7" s="60"/>
      <c r="AJ7" s="60"/>
      <c r="AK7" s="60"/>
      <c r="AL7" s="60"/>
      <c r="AM7" s="60"/>
      <c r="AN7" s="60"/>
      <c r="AO7" s="27" t="str">
        <f t="shared" si="3"/>
        <v/>
      </c>
      <c r="AP7" s="60"/>
      <c r="AQ7" s="60"/>
      <c r="AR7" s="60"/>
      <c r="AS7" s="60"/>
      <c r="AT7" s="60"/>
      <c r="AU7" s="60"/>
      <c r="AV7" s="60"/>
      <c r="AW7" s="60"/>
      <c r="AX7" s="60"/>
      <c r="AY7" s="27" t="str">
        <f t="shared" si="4"/>
        <v/>
      </c>
    </row>
    <row r="8" spans="1:51" x14ac:dyDescent="0.25">
      <c r="A8" s="9">
        <v>6</v>
      </c>
      <c r="B8" s="11">
        <v>0.56391792442017197</v>
      </c>
      <c r="C8" s="12">
        <v>0.51558210232701429</v>
      </c>
      <c r="D8" s="12">
        <v>0.4748782521433027</v>
      </c>
      <c r="E8" s="12">
        <v>0.44013106296208543</v>
      </c>
      <c r="F8" s="12">
        <v>0.4010083018099001</v>
      </c>
      <c r="G8" s="12">
        <v>0.44013106296208543</v>
      </c>
      <c r="H8" s="12">
        <v>0.4010083018099001</v>
      </c>
      <c r="I8" s="12">
        <v>0.36090747162891007</v>
      </c>
      <c r="J8" s="12">
        <v>0.32809770148082734</v>
      </c>
      <c r="K8" s="27" t="str">
        <f t="shared" si="0"/>
        <v/>
      </c>
      <c r="L8" s="16">
        <v>5.9706000000000001</v>
      </c>
      <c r="M8" s="16">
        <v>6.42</v>
      </c>
      <c r="N8" s="16">
        <v>7.383</v>
      </c>
      <c r="O8" s="16">
        <v>9.2062799999999996</v>
      </c>
      <c r="P8" s="16">
        <v>13.263719999999999</v>
      </c>
      <c r="Q8" s="16">
        <v>7.0620000000000003</v>
      </c>
      <c r="R8" s="16">
        <v>8.6669999999999998</v>
      </c>
      <c r="S8" s="16">
        <v>10.593</v>
      </c>
      <c r="T8" s="16">
        <v>14.766</v>
      </c>
      <c r="U8" s="27" t="str">
        <f t="shared" si="1"/>
        <v/>
      </c>
      <c r="V8" s="16">
        <v>59.500201091484215</v>
      </c>
      <c r="W8" s="16">
        <v>57.594835275234814</v>
      </c>
      <c r="X8" s="16">
        <v>61.100048712388592</v>
      </c>
      <c r="Y8" s="16">
        <v>71.460573947132886</v>
      </c>
      <c r="Z8" s="16">
        <v>96.230609157432895</v>
      </c>
      <c r="AA8" s="16">
        <v>54.816339847870417</v>
      </c>
      <c r="AB8" s="16">
        <v>62.880601337141535</v>
      </c>
      <c r="AC8" s="16">
        <v>72.031743199592185</v>
      </c>
      <c r="AD8" s="16">
        <v>95.504850763844502</v>
      </c>
      <c r="AE8" s="27" t="str">
        <f t="shared" si="2"/>
        <v/>
      </c>
      <c r="AF8" s="60"/>
      <c r="AG8" s="60"/>
      <c r="AH8" s="60"/>
      <c r="AI8" s="60"/>
      <c r="AJ8" s="60"/>
      <c r="AK8" s="60"/>
      <c r="AL8" s="60"/>
      <c r="AM8" s="60"/>
      <c r="AN8" s="60"/>
      <c r="AO8" s="27" t="str">
        <f t="shared" si="3"/>
        <v/>
      </c>
      <c r="AP8" s="60"/>
      <c r="AQ8" s="60"/>
      <c r="AR8" s="60"/>
      <c r="AS8" s="60"/>
      <c r="AT8" s="60"/>
      <c r="AU8" s="60"/>
      <c r="AV8" s="60"/>
      <c r="AW8" s="60"/>
      <c r="AX8" s="60"/>
      <c r="AY8" s="27" t="str">
        <f t="shared" si="4"/>
        <v/>
      </c>
    </row>
    <row r="9" spans="1:51" x14ac:dyDescent="0.25">
      <c r="A9" s="9">
        <v>7</v>
      </c>
      <c r="B9" s="11">
        <v>0.52208654905021379</v>
      </c>
      <c r="C9" s="12">
        <v>0.47733627341733809</v>
      </c>
      <c r="D9" s="12">
        <v>0.43965183077912717</v>
      </c>
      <c r="E9" s="12">
        <v>0.40748218462455704</v>
      </c>
      <c r="F9" s="12">
        <v>0.3712615459912631</v>
      </c>
      <c r="G9" s="12">
        <v>0.40748218462455704</v>
      </c>
      <c r="H9" s="12">
        <v>0.3712615459912631</v>
      </c>
      <c r="I9" s="12">
        <v>0.33413539139213666</v>
      </c>
      <c r="J9" s="12">
        <v>0.30375944672012428</v>
      </c>
      <c r="K9" s="27" t="str">
        <f t="shared" si="0"/>
        <v/>
      </c>
      <c r="L9" s="16">
        <v>6.9657</v>
      </c>
      <c r="M9" s="16">
        <v>7.49</v>
      </c>
      <c r="N9" s="16">
        <v>8.6135000000000002</v>
      </c>
      <c r="O9" s="16">
        <v>10.74066</v>
      </c>
      <c r="P9" s="16">
        <v>15.47434</v>
      </c>
      <c r="Q9" s="16">
        <v>8.2390000000000008</v>
      </c>
      <c r="R9" s="16">
        <v>10.111499999999999</v>
      </c>
      <c r="S9" s="16">
        <v>12.358499999999999</v>
      </c>
      <c r="T9" s="16">
        <v>17.227</v>
      </c>
      <c r="U9" s="27" t="str">
        <f t="shared" si="1"/>
        <v/>
      </c>
      <c r="V9" s="16">
        <v>63.340896405956357</v>
      </c>
      <c r="W9" s="16">
        <v>62.277066882910532</v>
      </c>
      <c r="X9" s="16">
        <v>66.80214283265353</v>
      </c>
      <c r="Y9" s="16">
        <v>78.776784361003266</v>
      </c>
      <c r="Z9" s="16">
        <v>106.95739206209018</v>
      </c>
      <c r="AA9" s="16">
        <v>60.42849567440976</v>
      </c>
      <c r="AB9" s="16">
        <v>69.889873806302873</v>
      </c>
      <c r="AC9" s="16">
        <v>80.658199385946844</v>
      </c>
      <c r="AD9" s="16">
        <v>107.52737185436969</v>
      </c>
      <c r="AE9" s="27" t="str">
        <f t="shared" si="2"/>
        <v/>
      </c>
      <c r="AF9" s="60"/>
      <c r="AG9" s="60"/>
      <c r="AH9" s="60"/>
      <c r="AI9" s="60"/>
      <c r="AJ9" s="60"/>
      <c r="AK9" s="60"/>
      <c r="AL9" s="60"/>
      <c r="AM9" s="60"/>
      <c r="AN9" s="60"/>
      <c r="AO9" s="27" t="str">
        <f t="shared" si="3"/>
        <v/>
      </c>
      <c r="AP9" s="60"/>
      <c r="AQ9" s="60"/>
      <c r="AR9" s="60"/>
      <c r="AS9" s="60"/>
      <c r="AT9" s="60"/>
      <c r="AU9" s="60"/>
      <c r="AV9" s="60"/>
      <c r="AW9" s="60"/>
      <c r="AX9" s="60"/>
      <c r="AY9" s="27" t="str">
        <f t="shared" si="4"/>
        <v/>
      </c>
    </row>
    <row r="10" spans="1:51" x14ac:dyDescent="0.25">
      <c r="A10" s="9">
        <v>8</v>
      </c>
      <c r="B10" s="11">
        <v>0.48836724819726185</v>
      </c>
      <c r="C10" s="12">
        <v>0.44650719835178226</v>
      </c>
      <c r="D10" s="12">
        <v>0.41125663006085217</v>
      </c>
      <c r="E10" s="12">
        <v>0.38116468151981447</v>
      </c>
      <c r="F10" s="12">
        <v>0.34728337649583069</v>
      </c>
      <c r="G10" s="12">
        <v>0.38116468151981447</v>
      </c>
      <c r="H10" s="12">
        <v>0.34728337649583069</v>
      </c>
      <c r="I10" s="12">
        <v>0.31255503884624763</v>
      </c>
      <c r="J10" s="12">
        <v>0.28414094440567961</v>
      </c>
      <c r="K10" s="27" t="str">
        <f t="shared" si="0"/>
        <v/>
      </c>
      <c r="L10" s="16">
        <v>7.9607999999999999</v>
      </c>
      <c r="M10" s="16">
        <v>8.56</v>
      </c>
      <c r="N10" s="16">
        <v>9.8439999999999994</v>
      </c>
      <c r="O10" s="16">
        <v>12.275040000000001</v>
      </c>
      <c r="P10" s="16">
        <v>17.68496</v>
      </c>
      <c r="Q10" s="16">
        <v>9.4160000000000004</v>
      </c>
      <c r="R10" s="16">
        <v>11.555999999999999</v>
      </c>
      <c r="S10" s="16">
        <v>14.124000000000001</v>
      </c>
      <c r="T10" s="16">
        <v>19.687999999999999</v>
      </c>
      <c r="U10" s="27" t="str">
        <f t="shared" si="1"/>
        <v/>
      </c>
      <c r="V10" s="16">
        <v>67.618739152168359</v>
      </c>
      <c r="W10" s="16">
        <v>67.209471530058536</v>
      </c>
      <c r="X10" s="16">
        <v>72.663157978424749</v>
      </c>
      <c r="Y10" s="16">
        <v>86.201836215292673</v>
      </c>
      <c r="Z10" s="16">
        <v>117.74652566709207</v>
      </c>
      <c r="AA10" s="16">
        <v>66.124142145621988</v>
      </c>
      <c r="AB10" s="16">
        <v>76.939888504634226</v>
      </c>
      <c r="AC10" s="16">
        <v>89.287048875676419</v>
      </c>
      <c r="AD10" s="16">
        <v>119.52060161653385</v>
      </c>
      <c r="AE10" s="27" t="str">
        <f t="shared" si="2"/>
        <v/>
      </c>
      <c r="AF10" s="60"/>
      <c r="AG10" s="60"/>
      <c r="AH10" s="60"/>
      <c r="AI10" s="60"/>
      <c r="AJ10" s="60"/>
      <c r="AK10" s="60"/>
      <c r="AL10" s="60"/>
      <c r="AM10" s="60"/>
      <c r="AN10" s="60"/>
      <c r="AO10" s="27" t="str">
        <f t="shared" si="3"/>
        <v/>
      </c>
      <c r="AP10" s="60"/>
      <c r="AQ10" s="60"/>
      <c r="AR10" s="60"/>
      <c r="AS10" s="60"/>
      <c r="AT10" s="60"/>
      <c r="AU10" s="60"/>
      <c r="AV10" s="60"/>
      <c r="AW10" s="60"/>
      <c r="AX10" s="60"/>
      <c r="AY10" s="27" t="str">
        <f t="shared" si="4"/>
        <v/>
      </c>
    </row>
    <row r="11" spans="1:51" x14ac:dyDescent="0.25">
      <c r="A11" s="9">
        <v>9</v>
      </c>
      <c r="B11" s="11">
        <v>0.46043705721293021</v>
      </c>
      <c r="C11" s="12">
        <v>0.42097102373753614</v>
      </c>
      <c r="D11" s="12">
        <v>0.38773646923194127</v>
      </c>
      <c r="E11" s="12">
        <v>0.35936550806862844</v>
      </c>
      <c r="F11" s="12">
        <v>0.32742190735141702</v>
      </c>
      <c r="G11" s="12">
        <v>0.35936550806862844</v>
      </c>
      <c r="H11" s="12">
        <v>0.32742190735141702</v>
      </c>
      <c r="I11" s="12">
        <v>0.29467971661627529</v>
      </c>
      <c r="J11" s="12">
        <v>0.26789065146934127</v>
      </c>
      <c r="K11" s="27" t="str">
        <f t="shared" si="0"/>
        <v/>
      </c>
      <c r="L11" s="16">
        <v>8.9558999999999997</v>
      </c>
      <c r="M11" s="16">
        <v>9.6300000000000008</v>
      </c>
      <c r="N11" s="16">
        <v>11.0745</v>
      </c>
      <c r="O11" s="16">
        <v>13.809419999999999</v>
      </c>
      <c r="P11" s="16">
        <v>19.895579999999999</v>
      </c>
      <c r="Q11" s="16">
        <v>10.593</v>
      </c>
      <c r="R11" s="16">
        <v>13.000500000000001</v>
      </c>
      <c r="S11" s="16">
        <v>15.8895</v>
      </c>
      <c r="T11" s="16">
        <v>22.149000000000001</v>
      </c>
      <c r="U11" s="27" t="str">
        <f t="shared" si="1"/>
        <v/>
      </c>
      <c r="V11" s="16">
        <v>72.133302155716677</v>
      </c>
      <c r="W11" s="16">
        <v>72.276095406159584</v>
      </c>
      <c r="X11" s="16">
        <v>78.605770460628975</v>
      </c>
      <c r="Y11" s="16">
        <v>93.677181169133462</v>
      </c>
      <c r="Z11" s="16">
        <v>128.55310772186201</v>
      </c>
      <c r="AA11" s="16">
        <v>71.858367702961516</v>
      </c>
      <c r="AB11" s="16">
        <v>84.001304658525513</v>
      </c>
      <c r="AC11" s="16">
        <v>97.902222512774586</v>
      </c>
      <c r="AD11" s="16">
        <v>131.47611530315766</v>
      </c>
      <c r="AE11" s="27" t="str">
        <f t="shared" si="2"/>
        <v/>
      </c>
      <c r="AF11" s="60"/>
      <c r="AG11" s="60"/>
      <c r="AH11" s="60"/>
      <c r="AI11" s="60"/>
      <c r="AJ11" s="60"/>
      <c r="AK11" s="60"/>
      <c r="AL11" s="60"/>
      <c r="AM11" s="60"/>
      <c r="AN11" s="60"/>
      <c r="AO11" s="27" t="str">
        <f t="shared" si="3"/>
        <v/>
      </c>
      <c r="AP11" s="60"/>
      <c r="AQ11" s="60"/>
      <c r="AR11" s="60"/>
      <c r="AS11" s="60"/>
      <c r="AT11" s="60"/>
      <c r="AU11" s="60"/>
      <c r="AV11" s="60"/>
      <c r="AW11" s="60"/>
      <c r="AX11" s="60"/>
      <c r="AY11" s="27" t="str">
        <f t="shared" si="4"/>
        <v/>
      </c>
    </row>
    <row r="12" spans="1:51" x14ac:dyDescent="0.25">
      <c r="A12" s="9">
        <v>10</v>
      </c>
      <c r="B12" s="11">
        <v>0.43680894598143571</v>
      </c>
      <c r="C12" s="12">
        <v>0.39936817918302697</v>
      </c>
      <c r="D12" s="12">
        <v>0.36783911240541972</v>
      </c>
      <c r="E12" s="12">
        <v>0.34092405540014498</v>
      </c>
      <c r="F12" s="12">
        <v>0.31061969492013203</v>
      </c>
      <c r="G12" s="12">
        <v>0.34092405540014498</v>
      </c>
      <c r="H12" s="12">
        <v>0.31061969492013203</v>
      </c>
      <c r="I12" s="12">
        <v>0.27955772542811885</v>
      </c>
      <c r="J12" s="12">
        <v>0.25414338675283532</v>
      </c>
      <c r="K12" s="27" t="str">
        <f t="shared" si="0"/>
        <v/>
      </c>
      <c r="L12" s="16">
        <v>9.9510000000000005</v>
      </c>
      <c r="M12" s="16">
        <v>10.7</v>
      </c>
      <c r="N12" s="16">
        <v>12.305</v>
      </c>
      <c r="O12" s="16">
        <v>15.3438</v>
      </c>
      <c r="P12" s="16">
        <v>22.106200000000001</v>
      </c>
      <c r="Q12" s="16">
        <v>11.77</v>
      </c>
      <c r="R12" s="16">
        <v>14.445</v>
      </c>
      <c r="S12" s="16">
        <v>17.655000000000001</v>
      </c>
      <c r="T12" s="16">
        <v>24.61</v>
      </c>
      <c r="U12" s="27" t="str">
        <f t="shared" si="1"/>
        <v/>
      </c>
      <c r="V12" s="16">
        <v>76.785580441577537</v>
      </c>
      <c r="W12" s="16">
        <v>77.418389696430921</v>
      </c>
      <c r="X12" s="16">
        <v>84.590713650087167</v>
      </c>
      <c r="Y12" s="16">
        <v>101.17335719227063</v>
      </c>
      <c r="Z12" s="16">
        <v>139.35543649935596</v>
      </c>
      <c r="AA12" s="16">
        <v>77.608572462690162</v>
      </c>
      <c r="AB12" s="16">
        <v>91.059941565406859</v>
      </c>
      <c r="AC12" s="16">
        <v>106.49696376150895</v>
      </c>
      <c r="AD12" s="16">
        <v>143.39201308543565</v>
      </c>
      <c r="AE12" s="27" t="str">
        <f t="shared" si="2"/>
        <v/>
      </c>
      <c r="AF12" s="60"/>
      <c r="AG12" s="60"/>
      <c r="AH12" s="60"/>
      <c r="AI12" s="60"/>
      <c r="AJ12" s="60"/>
      <c r="AK12" s="60"/>
      <c r="AL12" s="60"/>
      <c r="AM12" s="60"/>
      <c r="AN12" s="60"/>
      <c r="AO12" s="27" t="str">
        <f t="shared" si="3"/>
        <v/>
      </c>
      <c r="AP12" s="60"/>
      <c r="AQ12" s="60"/>
      <c r="AR12" s="60"/>
      <c r="AS12" s="60"/>
      <c r="AT12" s="60"/>
      <c r="AU12" s="60"/>
      <c r="AV12" s="60"/>
      <c r="AW12" s="60"/>
      <c r="AX12" s="60"/>
      <c r="AY12" s="27" t="str">
        <f t="shared" si="4"/>
        <v/>
      </c>
    </row>
    <row r="13" spans="1:51" x14ac:dyDescent="0.25">
      <c r="A13" s="9">
        <v>11</v>
      </c>
      <c r="B13" s="11">
        <v>0.41648098864109756</v>
      </c>
      <c r="C13" s="12">
        <v>0.38078261818614639</v>
      </c>
      <c r="D13" s="12">
        <v>0.35072083253987185</v>
      </c>
      <c r="E13" s="12">
        <v>0.32505833259792988</v>
      </c>
      <c r="F13" s="12">
        <v>0.29616425858922524</v>
      </c>
      <c r="G13" s="12">
        <v>0.32505833259792988</v>
      </c>
      <c r="H13" s="12">
        <v>0.29616425858922524</v>
      </c>
      <c r="I13" s="12">
        <v>0.26654783273030269</v>
      </c>
      <c r="J13" s="12">
        <v>0.24231621157300226</v>
      </c>
      <c r="K13" s="27" t="str">
        <f t="shared" si="0"/>
        <v/>
      </c>
      <c r="L13" s="16">
        <v>10.946099999999999</v>
      </c>
      <c r="M13" s="16">
        <v>11.77</v>
      </c>
      <c r="N13" s="16">
        <v>13.535500000000001</v>
      </c>
      <c r="O13" s="16">
        <v>16.87818</v>
      </c>
      <c r="P13" s="16">
        <v>24.31682</v>
      </c>
      <c r="Q13" s="16">
        <v>12.946999999999999</v>
      </c>
      <c r="R13" s="16">
        <v>15.8895</v>
      </c>
      <c r="S13" s="16">
        <v>19.420500000000001</v>
      </c>
      <c r="T13" s="16">
        <v>27.071000000000002</v>
      </c>
      <c r="U13" s="27" t="str">
        <f t="shared" si="1"/>
        <v/>
      </c>
      <c r="V13" s="16">
        <v>81.521674966118468</v>
      </c>
      <c r="W13" s="16">
        <v>82.604178608588015</v>
      </c>
      <c r="X13" s="16">
        <v>90.59652247234645</v>
      </c>
      <c r="Y13" s="16">
        <v>108.67460418934679</v>
      </c>
      <c r="Z13" s="16">
        <v>150.14267739443454</v>
      </c>
      <c r="AA13" s="16">
        <v>83.362667090851801</v>
      </c>
      <c r="AB13" s="16">
        <v>98.108719497815414</v>
      </c>
      <c r="AC13" s="16">
        <v>115.06872575241988</v>
      </c>
      <c r="AD13" s="16">
        <v>155.26908608602326</v>
      </c>
      <c r="AE13" s="27" t="str">
        <f t="shared" si="2"/>
        <v/>
      </c>
      <c r="AF13" s="60"/>
      <c r="AG13" s="60"/>
      <c r="AH13" s="60"/>
      <c r="AI13" s="60"/>
      <c r="AJ13" s="60"/>
      <c r="AK13" s="60"/>
      <c r="AL13" s="60"/>
      <c r="AM13" s="60"/>
      <c r="AN13" s="60"/>
      <c r="AO13" s="27" t="str">
        <f t="shared" si="3"/>
        <v/>
      </c>
      <c r="AP13" s="60"/>
      <c r="AQ13" s="60"/>
      <c r="AR13" s="60"/>
      <c r="AS13" s="60"/>
      <c r="AT13" s="60"/>
      <c r="AU13" s="60"/>
      <c r="AV13" s="60"/>
      <c r="AW13" s="60"/>
      <c r="AX13" s="60"/>
      <c r="AY13" s="27" t="str">
        <f t="shared" si="4"/>
        <v/>
      </c>
    </row>
    <row r="14" spans="1:51" x14ac:dyDescent="0.25">
      <c r="A14" s="9">
        <v>12</v>
      </c>
      <c r="B14" s="11">
        <v>0.39875018839014653</v>
      </c>
      <c r="C14" s="12">
        <v>0.36457160081384815</v>
      </c>
      <c r="D14" s="12">
        <v>0.33578963232854453</v>
      </c>
      <c r="E14" s="12">
        <v>0.31121965923133399</v>
      </c>
      <c r="F14" s="12">
        <v>0.28355568952188198</v>
      </c>
      <c r="G14" s="12">
        <v>0.31121965923133399</v>
      </c>
      <c r="H14" s="12">
        <v>0.28355568952188198</v>
      </c>
      <c r="I14" s="12">
        <v>0.25520012056969377</v>
      </c>
      <c r="J14" s="12">
        <v>0.23200010960881259</v>
      </c>
      <c r="K14" s="27" t="str">
        <f t="shared" si="0"/>
        <v/>
      </c>
      <c r="L14" s="16">
        <v>11.9412</v>
      </c>
      <c r="M14" s="16">
        <v>12.84</v>
      </c>
      <c r="N14" s="16">
        <v>14.766</v>
      </c>
      <c r="O14" s="16">
        <v>18.412559999999999</v>
      </c>
      <c r="P14" s="16">
        <v>26.527439999999999</v>
      </c>
      <c r="Q14" s="16">
        <v>14.124000000000001</v>
      </c>
      <c r="R14" s="16">
        <v>17.334</v>
      </c>
      <c r="S14" s="16">
        <v>21.186</v>
      </c>
      <c r="T14" s="16">
        <v>29.532</v>
      </c>
      <c r="U14" s="27" t="str">
        <f t="shared" si="1"/>
        <v/>
      </c>
      <c r="V14" s="16">
        <v>86.310118318102298</v>
      </c>
      <c r="W14" s="16">
        <v>87.814674498606209</v>
      </c>
      <c r="X14" s="16">
        <v>96.610850825650857</v>
      </c>
      <c r="Y14" s="16">
        <v>116.17217625942044</v>
      </c>
      <c r="Z14" s="16">
        <v>160.90946680450753</v>
      </c>
      <c r="AA14" s="16">
        <v>89.113942737351806</v>
      </c>
      <c r="AB14" s="16">
        <v>105.14413368155139</v>
      </c>
      <c r="AC14" s="16">
        <v>123.61696116174544</v>
      </c>
      <c r="AD14" s="16">
        <v>167.10921329760131</v>
      </c>
      <c r="AE14" s="27" t="str">
        <f t="shared" si="2"/>
        <v/>
      </c>
      <c r="AF14" s="60"/>
      <c r="AG14" s="60"/>
      <c r="AH14" s="60"/>
      <c r="AI14" s="60"/>
      <c r="AJ14" s="60"/>
      <c r="AK14" s="60"/>
      <c r="AL14" s="60"/>
      <c r="AM14" s="60"/>
      <c r="AN14" s="60"/>
      <c r="AO14" s="27" t="str">
        <f t="shared" si="3"/>
        <v/>
      </c>
      <c r="AP14" s="60"/>
      <c r="AQ14" s="60"/>
      <c r="AR14" s="60"/>
      <c r="AS14" s="60"/>
      <c r="AT14" s="60"/>
      <c r="AU14" s="60"/>
      <c r="AV14" s="60"/>
      <c r="AW14" s="60"/>
      <c r="AX14" s="60"/>
      <c r="AY14" s="27" t="str">
        <f t="shared" si="4"/>
        <v/>
      </c>
    </row>
    <row r="15" spans="1:51" x14ac:dyDescent="0.25">
      <c r="A15" s="9">
        <v>13</v>
      </c>
      <c r="B15" s="11">
        <v>0.38310678897806927</v>
      </c>
      <c r="C15" s="12">
        <v>0.35026906420852055</v>
      </c>
      <c r="D15" s="12">
        <v>0.32261624334995304</v>
      </c>
      <c r="E15" s="12">
        <v>0.29901017676337105</v>
      </c>
      <c r="F15" s="12">
        <v>0.27243149438440467</v>
      </c>
      <c r="G15" s="12">
        <v>0.29901017676337105</v>
      </c>
      <c r="H15" s="12">
        <v>0.27243149438440467</v>
      </c>
      <c r="I15" s="12">
        <v>0.24518834494596425</v>
      </c>
      <c r="J15" s="12">
        <v>0.222898495405422</v>
      </c>
      <c r="K15" s="27" t="str">
        <f t="shared" si="0"/>
        <v/>
      </c>
      <c r="L15" s="16">
        <v>12.936299999999999</v>
      </c>
      <c r="M15" s="16">
        <v>13.91</v>
      </c>
      <c r="N15" s="16">
        <v>15.996499999999999</v>
      </c>
      <c r="O15" s="16">
        <v>19.946940000000001</v>
      </c>
      <c r="P15" s="16">
        <v>28.738060000000001</v>
      </c>
      <c r="Q15" s="16">
        <v>15.301</v>
      </c>
      <c r="R15" s="16">
        <v>18.778500000000001</v>
      </c>
      <c r="S15" s="16">
        <v>22.951499999999999</v>
      </c>
      <c r="T15" s="16">
        <v>31.992999999999999</v>
      </c>
      <c r="U15" s="27" t="str">
        <f t="shared" si="1"/>
        <v/>
      </c>
      <c r="V15" s="16">
        <v>91.131554979969664</v>
      </c>
      <c r="W15" s="16">
        <v>93.038409514659904</v>
      </c>
      <c r="X15" s="16">
        <v>102.62635046650801</v>
      </c>
      <c r="Y15" s="16">
        <v>123.66114439085483</v>
      </c>
      <c r="Z15" s="16">
        <v>171.65333623303891</v>
      </c>
      <c r="AA15" s="16">
        <v>94.858618430920728</v>
      </c>
      <c r="AB15" s="16">
        <v>112.16457111064982</v>
      </c>
      <c r="AC15" s="16">
        <v>132.14208946257267</v>
      </c>
      <c r="AD15" s="16">
        <v>178.91465245986225</v>
      </c>
      <c r="AE15" s="27" t="str">
        <f t="shared" si="2"/>
        <v/>
      </c>
      <c r="AF15" s="60"/>
      <c r="AG15" s="60"/>
      <c r="AH15" s="60"/>
      <c r="AI15" s="60"/>
      <c r="AJ15" s="60"/>
      <c r="AK15" s="60"/>
      <c r="AL15" s="60"/>
      <c r="AM15" s="60"/>
      <c r="AN15" s="60"/>
      <c r="AO15" s="27" t="str">
        <f t="shared" si="3"/>
        <v/>
      </c>
      <c r="AP15" s="60"/>
      <c r="AQ15" s="60"/>
      <c r="AR15" s="60"/>
      <c r="AS15" s="60"/>
      <c r="AT15" s="60"/>
      <c r="AU15" s="60"/>
      <c r="AV15" s="60"/>
      <c r="AW15" s="60"/>
      <c r="AX15" s="60"/>
      <c r="AY15" s="27" t="str">
        <f t="shared" si="4"/>
        <v/>
      </c>
    </row>
    <row r="16" spans="1:51" x14ac:dyDescent="0.25">
      <c r="A16" s="9">
        <v>14</v>
      </c>
      <c r="B16" s="11">
        <v>0.36917093919968919</v>
      </c>
      <c r="C16" s="12">
        <v>0.3375277158397158</v>
      </c>
      <c r="D16" s="12">
        <v>0.31088079090500148</v>
      </c>
      <c r="E16" s="12">
        <v>0.28813341596073305</v>
      </c>
      <c r="F16" s="12">
        <v>0.26252155676422351</v>
      </c>
      <c r="G16" s="12">
        <v>0.28813341596073305</v>
      </c>
      <c r="H16" s="12">
        <v>0.26252155676422351</v>
      </c>
      <c r="I16" s="12">
        <v>0.23626940108780109</v>
      </c>
      <c r="J16" s="12">
        <v>0.21479036462527365</v>
      </c>
      <c r="K16" s="27" t="str">
        <f t="shared" si="0"/>
        <v/>
      </c>
      <c r="L16" s="16">
        <v>13.9314</v>
      </c>
      <c r="M16" s="16">
        <v>14.98</v>
      </c>
      <c r="N16" s="16">
        <v>17.227</v>
      </c>
      <c r="O16" s="16">
        <v>21.48132</v>
      </c>
      <c r="P16" s="16">
        <v>30.94868</v>
      </c>
      <c r="Q16" s="16">
        <v>16.478000000000002</v>
      </c>
      <c r="R16" s="16">
        <v>20.222999999999999</v>
      </c>
      <c r="S16" s="16">
        <v>24.716999999999999</v>
      </c>
      <c r="T16" s="16">
        <v>34.454000000000001</v>
      </c>
      <c r="U16" s="27" t="str">
        <f t="shared" si="1"/>
        <v/>
      </c>
      <c r="V16" s="16">
        <v>95.973594967927326</v>
      </c>
      <c r="W16" s="16">
        <v>98.26815290519923</v>
      </c>
      <c r="X16" s="16">
        <v>108.63855757400141</v>
      </c>
      <c r="Y16" s="16">
        <v>131.1387532956858</v>
      </c>
      <c r="Z16" s="16">
        <v>182.37339937657066</v>
      </c>
      <c r="AA16" s="16">
        <v>100.59458063127921</v>
      </c>
      <c r="AB16" s="16">
        <v>119.16945264199923</v>
      </c>
      <c r="AC16" s="16">
        <v>140.64498775258025</v>
      </c>
      <c r="AD16" s="16">
        <v>190.68771828529447</v>
      </c>
      <c r="AE16" s="27" t="str">
        <f t="shared" si="2"/>
        <v/>
      </c>
      <c r="AF16" s="60"/>
      <c r="AG16" s="60"/>
      <c r="AH16" s="60"/>
      <c r="AI16" s="60"/>
      <c r="AJ16" s="60"/>
      <c r="AK16" s="60"/>
      <c r="AL16" s="60"/>
      <c r="AM16" s="60"/>
      <c r="AN16" s="60"/>
      <c r="AO16" s="27" t="str">
        <f t="shared" si="3"/>
        <v/>
      </c>
      <c r="AP16" s="60"/>
      <c r="AQ16" s="60"/>
      <c r="AR16" s="60"/>
      <c r="AS16" s="60"/>
      <c r="AT16" s="60"/>
      <c r="AU16" s="60"/>
      <c r="AV16" s="60"/>
      <c r="AW16" s="60"/>
      <c r="AX16" s="60"/>
      <c r="AY16" s="27" t="str">
        <f t="shared" si="4"/>
        <v/>
      </c>
    </row>
    <row r="17" spans="1:51" x14ac:dyDescent="0.25">
      <c r="A17" s="9">
        <v>15</v>
      </c>
      <c r="B17" s="11">
        <v>0.35665301091248619</v>
      </c>
      <c r="C17" s="12">
        <v>0.32608275283427285</v>
      </c>
      <c r="D17" s="12">
        <v>0.30033937761051449</v>
      </c>
      <c r="E17" s="12">
        <v>0.27836332559023308</v>
      </c>
      <c r="F17" s="12">
        <v>0.25361991887110119</v>
      </c>
      <c r="G17" s="12">
        <v>0.27836332559023308</v>
      </c>
      <c r="H17" s="12">
        <v>0.25361991887110119</v>
      </c>
      <c r="I17" s="12">
        <v>0.22825792698399108</v>
      </c>
      <c r="J17" s="12">
        <v>0.20750720634908273</v>
      </c>
      <c r="K17" s="27" t="str">
        <f t="shared" si="0"/>
        <v/>
      </c>
      <c r="L17" s="16">
        <v>14.926500000000001</v>
      </c>
      <c r="M17" s="16">
        <v>16.05</v>
      </c>
      <c r="N17" s="16">
        <v>18.4575</v>
      </c>
      <c r="O17" s="16">
        <v>23.015699999999999</v>
      </c>
      <c r="P17" s="16">
        <v>33.159300000000002</v>
      </c>
      <c r="Q17" s="16">
        <v>17.655000000000001</v>
      </c>
      <c r="R17" s="16">
        <v>21.6675</v>
      </c>
      <c r="S17" s="16">
        <v>26.482500000000002</v>
      </c>
      <c r="T17" s="16">
        <v>36.914999999999999</v>
      </c>
      <c r="U17" s="27" t="str">
        <f t="shared" si="1"/>
        <v/>
      </c>
      <c r="V17" s="16">
        <v>100.82805868957773</v>
      </c>
      <c r="W17" s="16">
        <v>103.49923947706192</v>
      </c>
      <c r="X17" s="16">
        <v>114.64474113321565</v>
      </c>
      <c r="Y17" s="16">
        <v>138.60352790628306</v>
      </c>
      <c r="Z17" s="16">
        <v>193.06964860951297</v>
      </c>
      <c r="AA17" s="16">
        <v>106.32069783606093</v>
      </c>
      <c r="AB17" s="16">
        <v>126.15877329276017</v>
      </c>
      <c r="AC17" s="16">
        <v>149.12673059438566</v>
      </c>
      <c r="AD17" s="16">
        <v>202.43063805140321</v>
      </c>
      <c r="AE17" s="27" t="str">
        <f t="shared" si="2"/>
        <v/>
      </c>
      <c r="AF17" s="60"/>
      <c r="AG17" s="60"/>
      <c r="AH17" s="60"/>
      <c r="AI17" s="60"/>
      <c r="AJ17" s="60"/>
      <c r="AK17" s="60"/>
      <c r="AL17" s="60"/>
      <c r="AM17" s="60"/>
      <c r="AN17" s="60"/>
      <c r="AO17" s="27" t="str">
        <f t="shared" si="3"/>
        <v/>
      </c>
      <c r="AP17" s="60"/>
      <c r="AQ17" s="60"/>
      <c r="AR17" s="60"/>
      <c r="AS17" s="60"/>
      <c r="AT17" s="60"/>
      <c r="AU17" s="60"/>
      <c r="AV17" s="60"/>
      <c r="AW17" s="60"/>
      <c r="AX17" s="60"/>
      <c r="AY17" s="27" t="str">
        <f t="shared" si="4"/>
        <v/>
      </c>
    </row>
    <row r="18" spans="1:51" x14ac:dyDescent="0.25">
      <c r="A18" s="9">
        <v>16</v>
      </c>
      <c r="B18" s="11">
        <v>0.34532779290969762</v>
      </c>
      <c r="C18" s="12">
        <v>0.31572826780315216</v>
      </c>
      <c r="D18" s="12">
        <v>0.29080235192395587</v>
      </c>
      <c r="E18" s="12">
        <v>0.26952413105147133</v>
      </c>
      <c r="F18" s="12">
        <v>0.24556643051356269</v>
      </c>
      <c r="G18" s="12">
        <v>0.26952413105147133</v>
      </c>
      <c r="H18" s="12">
        <v>0.24556643051356269</v>
      </c>
      <c r="I18" s="12">
        <v>0.22100978746220667</v>
      </c>
      <c r="J18" s="12">
        <v>0.20091798860200588</v>
      </c>
      <c r="K18" s="27" t="str">
        <f t="shared" si="0"/>
        <v/>
      </c>
      <c r="L18" s="16">
        <v>15.9216</v>
      </c>
      <c r="M18" s="16">
        <v>17.12</v>
      </c>
      <c r="N18" s="16">
        <v>19.687999999999999</v>
      </c>
      <c r="O18" s="16">
        <v>24.550080000000001</v>
      </c>
      <c r="P18" s="16">
        <v>35.36992</v>
      </c>
      <c r="Q18" s="16">
        <v>18.832000000000001</v>
      </c>
      <c r="R18" s="16">
        <v>23.111999999999998</v>
      </c>
      <c r="S18" s="16">
        <v>28.248000000000001</v>
      </c>
      <c r="T18" s="16">
        <v>39.375999999999998</v>
      </c>
      <c r="U18" s="27" t="str">
        <f t="shared" si="1"/>
        <v/>
      </c>
      <c r="V18" s="16">
        <v>105.68941589751478</v>
      </c>
      <c r="W18" s="16">
        <v>108.72861450826886</v>
      </c>
      <c r="X18" s="16">
        <v>120.64324413566402</v>
      </c>
      <c r="Y18" s="16">
        <v>146.05476521668987</v>
      </c>
      <c r="Z18" s="16">
        <v>203.74256335143897</v>
      </c>
      <c r="AA18" s="16">
        <v>112.03643077988762</v>
      </c>
      <c r="AB18" s="16">
        <v>133.13284633322488</v>
      </c>
      <c r="AC18" s="16">
        <v>157.58845453502968</v>
      </c>
      <c r="AD18" s="16">
        <v>214.14549139353008</v>
      </c>
      <c r="AE18" s="27" t="str">
        <f t="shared" si="2"/>
        <v/>
      </c>
      <c r="AF18" s="60"/>
      <c r="AG18" s="60"/>
      <c r="AH18" s="60"/>
      <c r="AI18" s="60"/>
      <c r="AJ18" s="60"/>
      <c r="AK18" s="60"/>
      <c r="AL18" s="60"/>
      <c r="AM18" s="60"/>
      <c r="AN18" s="60"/>
      <c r="AO18" s="27" t="str">
        <f t="shared" si="3"/>
        <v/>
      </c>
      <c r="AP18" s="60"/>
      <c r="AQ18" s="60"/>
      <c r="AR18" s="60"/>
      <c r="AS18" s="60"/>
      <c r="AT18" s="60"/>
      <c r="AU18" s="60"/>
      <c r="AV18" s="60"/>
      <c r="AW18" s="60"/>
      <c r="AX18" s="60"/>
      <c r="AY18" s="27" t="str">
        <f t="shared" si="4"/>
        <v/>
      </c>
    </row>
    <row r="19" spans="1:51" x14ac:dyDescent="0.25">
      <c r="A19" s="9">
        <v>17</v>
      </c>
      <c r="B19" s="11">
        <v>0.33501716838308354</v>
      </c>
      <c r="C19" s="12">
        <v>0.30630141109310488</v>
      </c>
      <c r="D19" s="12">
        <v>0.28211972074364927</v>
      </c>
      <c r="E19" s="12">
        <v>0.26147681434777248</v>
      </c>
      <c r="F19" s="12">
        <v>0.23823443085019275</v>
      </c>
      <c r="G19" s="12">
        <v>0.26147681434777248</v>
      </c>
      <c r="H19" s="12">
        <v>0.23823443085019275</v>
      </c>
      <c r="I19" s="12">
        <v>0.21441098776517348</v>
      </c>
      <c r="J19" s="12">
        <v>0.19491907978652123</v>
      </c>
      <c r="K19" s="27" t="str">
        <f t="shared" si="0"/>
        <v/>
      </c>
      <c r="L19" s="16">
        <v>16.916699999999999</v>
      </c>
      <c r="M19" s="16">
        <v>18.190000000000001</v>
      </c>
      <c r="N19" s="16">
        <v>20.918500000000002</v>
      </c>
      <c r="O19" s="16">
        <v>26.08446</v>
      </c>
      <c r="P19" s="16">
        <v>37.580539999999999</v>
      </c>
      <c r="Q19" s="16">
        <v>20.009</v>
      </c>
      <c r="R19" s="16">
        <v>24.5565</v>
      </c>
      <c r="S19" s="16">
        <v>30.013500000000001</v>
      </c>
      <c r="T19" s="16">
        <v>41.837000000000003</v>
      </c>
      <c r="U19" s="27" t="str">
        <f t="shared" si="1"/>
        <v/>
      </c>
      <c r="V19" s="16">
        <v>110.55385924954855</v>
      </c>
      <c r="W19" s="16">
        <v>113.95426412832833</v>
      </c>
      <c r="X19" s="16">
        <v>126.63309145889525</v>
      </c>
      <c r="Y19" s="16">
        <v>153.49223468401527</v>
      </c>
      <c r="Z19" s="16">
        <v>214.39288578067976</v>
      </c>
      <c r="AA19" s="16">
        <v>117.74160261674811</v>
      </c>
      <c r="AB19" s="16">
        <v>140.09215672987301</v>
      </c>
      <c r="AC19" s="16">
        <v>166.03128753217675</v>
      </c>
      <c r="AD19" s="16">
        <v>225.83419076805674</v>
      </c>
      <c r="AE19" s="27" t="str">
        <f t="shared" si="2"/>
        <v/>
      </c>
      <c r="AF19" s="60"/>
      <c r="AG19" s="60"/>
      <c r="AH19" s="60"/>
      <c r="AI19" s="60"/>
      <c r="AJ19" s="60"/>
      <c r="AK19" s="60"/>
      <c r="AL19" s="60"/>
      <c r="AM19" s="60"/>
      <c r="AN19" s="60"/>
      <c r="AO19" s="27" t="str">
        <f t="shared" si="3"/>
        <v/>
      </c>
      <c r="AP19" s="60"/>
      <c r="AQ19" s="60"/>
      <c r="AR19" s="60"/>
      <c r="AS19" s="60"/>
      <c r="AT19" s="60"/>
      <c r="AU19" s="60"/>
      <c r="AV19" s="60"/>
      <c r="AW19" s="60"/>
      <c r="AX19" s="60"/>
      <c r="AY19" s="27" t="str">
        <f t="shared" si="4"/>
        <v/>
      </c>
    </row>
    <row r="20" spans="1:51" x14ac:dyDescent="0.25">
      <c r="A20" s="9">
        <v>18</v>
      </c>
      <c r="B20" s="11">
        <v>0.32557816546484125</v>
      </c>
      <c r="C20" s="12">
        <v>0.29767146556785484</v>
      </c>
      <c r="D20" s="12">
        <v>0.27417108670723478</v>
      </c>
      <c r="E20" s="12">
        <v>0.25410978767987619</v>
      </c>
      <c r="F20" s="12">
        <v>0.2315222509972204</v>
      </c>
      <c r="G20" s="12">
        <v>0.25410978767987619</v>
      </c>
      <c r="H20" s="12">
        <v>0.2315222509972204</v>
      </c>
      <c r="I20" s="12">
        <v>0.20837002589749837</v>
      </c>
      <c r="J20" s="12">
        <v>0.18942729627045315</v>
      </c>
      <c r="K20" s="27" t="str">
        <f t="shared" si="0"/>
        <v/>
      </c>
      <c r="L20" s="16">
        <v>17.911799999999999</v>
      </c>
      <c r="M20" s="16">
        <v>19.260000000000002</v>
      </c>
      <c r="N20" s="16">
        <v>22.149000000000001</v>
      </c>
      <c r="O20" s="16">
        <v>27.618839999999999</v>
      </c>
      <c r="P20" s="16">
        <v>39.791159999999998</v>
      </c>
      <c r="Q20" s="16">
        <v>21.186</v>
      </c>
      <c r="R20" s="16">
        <v>26.001000000000001</v>
      </c>
      <c r="S20" s="16">
        <v>31.779</v>
      </c>
      <c r="T20" s="16">
        <v>44.298000000000002</v>
      </c>
      <c r="U20" s="27" t="str">
        <f t="shared" si="1"/>
        <v/>
      </c>
      <c r="V20" s="16">
        <v>115.41873287929083</v>
      </c>
      <c r="W20" s="16">
        <v>119.17486327139981</v>
      </c>
      <c r="X20" s="16">
        <v>132.6137487211285</v>
      </c>
      <c r="Y20" s="16">
        <v>160.91599640965484</v>
      </c>
      <c r="Z20" s="16">
        <v>225.02148984226488</v>
      </c>
      <c r="AA20" s="16">
        <v>123.43625944952602</v>
      </c>
      <c r="AB20" s="16">
        <v>147.0372755503667</v>
      </c>
      <c r="AC20" s="16">
        <v>174.45631314022381</v>
      </c>
      <c r="AD20" s="16">
        <v>237.49848145405261</v>
      </c>
      <c r="AE20" s="27" t="str">
        <f t="shared" si="2"/>
        <v/>
      </c>
      <c r="AF20" s="60"/>
      <c r="AG20" s="60"/>
      <c r="AH20" s="60"/>
      <c r="AI20" s="60"/>
      <c r="AJ20" s="60"/>
      <c r="AK20" s="60"/>
      <c r="AL20" s="60"/>
      <c r="AM20" s="60"/>
      <c r="AN20" s="60"/>
      <c r="AO20" s="27" t="str">
        <f t="shared" si="3"/>
        <v/>
      </c>
      <c r="AP20" s="60"/>
      <c r="AQ20" s="60"/>
      <c r="AR20" s="60"/>
      <c r="AS20" s="60"/>
      <c r="AT20" s="60"/>
      <c r="AU20" s="60"/>
      <c r="AV20" s="60"/>
      <c r="AW20" s="60"/>
      <c r="AX20" s="60"/>
      <c r="AY20" s="27" t="str">
        <f t="shared" si="4"/>
        <v/>
      </c>
    </row>
    <row r="21" spans="1:51" x14ac:dyDescent="0.25">
      <c r="A21" s="9">
        <v>19</v>
      </c>
      <c r="B21" s="11">
        <v>0.31689451614511865</v>
      </c>
      <c r="C21" s="12">
        <v>0.28973212904696566</v>
      </c>
      <c r="D21" s="12">
        <v>0.26685853991167885</v>
      </c>
      <c r="E21" s="12">
        <v>0.24733230528399502</v>
      </c>
      <c r="F21" s="12">
        <v>0.22534721148097328</v>
      </c>
      <c r="G21" s="12">
        <v>0.24733230528399502</v>
      </c>
      <c r="H21" s="12">
        <v>0.22534721148097328</v>
      </c>
      <c r="I21" s="12">
        <v>0.20281249033287593</v>
      </c>
      <c r="J21" s="12">
        <v>0.18437499121170539</v>
      </c>
      <c r="K21" s="27" t="str">
        <f t="shared" si="0"/>
        <v/>
      </c>
      <c r="L21" s="16">
        <v>18.9069</v>
      </c>
      <c r="M21" s="16">
        <v>20.329999999999998</v>
      </c>
      <c r="N21" s="16">
        <v>23.3795</v>
      </c>
      <c r="O21" s="16">
        <v>29.153220000000001</v>
      </c>
      <c r="P21" s="16">
        <v>42.001779999999997</v>
      </c>
      <c r="Q21" s="16">
        <v>22.363</v>
      </c>
      <c r="R21" s="16">
        <v>27.445499999999999</v>
      </c>
      <c r="S21" s="16">
        <v>33.544499999999999</v>
      </c>
      <c r="T21" s="16">
        <v>46.759</v>
      </c>
      <c r="U21" s="27" t="str">
        <f t="shared" si="1"/>
        <v/>
      </c>
      <c r="V21" s="16">
        <v>120.28216828641632</v>
      </c>
      <c r="W21" s="16">
        <v>124.3895514812102</v>
      </c>
      <c r="X21" s="16">
        <v>138.58496990748054</v>
      </c>
      <c r="Y21" s="16">
        <v>168.3262882320052</v>
      </c>
      <c r="Z21" s="16">
        <v>235.62930390148426</v>
      </c>
      <c r="AA21" s="16">
        <v>129.12058372050609</v>
      </c>
      <c r="AB21" s="16">
        <v>153.96880942255748</v>
      </c>
      <c r="AC21" s="16">
        <v>182.86455365415668</v>
      </c>
      <c r="AD21" s="16">
        <v>249.13995056431253</v>
      </c>
      <c r="AE21" s="27" t="str">
        <f t="shared" si="2"/>
        <v/>
      </c>
      <c r="AF21" s="60"/>
      <c r="AG21" s="60"/>
      <c r="AH21" s="60"/>
      <c r="AI21" s="60"/>
      <c r="AJ21" s="60"/>
      <c r="AK21" s="60"/>
      <c r="AL21" s="60"/>
      <c r="AM21" s="60"/>
      <c r="AN21" s="60"/>
      <c r="AO21" s="27" t="str">
        <f t="shared" si="3"/>
        <v/>
      </c>
      <c r="AP21" s="60"/>
      <c r="AQ21" s="60"/>
      <c r="AR21" s="60"/>
      <c r="AS21" s="60"/>
      <c r="AT21" s="60"/>
      <c r="AU21" s="60"/>
      <c r="AV21" s="60"/>
      <c r="AW21" s="60"/>
      <c r="AX21" s="60"/>
      <c r="AY21" s="27" t="str">
        <f t="shared" si="4"/>
        <v/>
      </c>
    </row>
    <row r="22" spans="1:51" x14ac:dyDescent="0.25">
      <c r="A22" s="9">
        <v>20</v>
      </c>
      <c r="B22" s="11">
        <v>0.30887056778642141</v>
      </c>
      <c r="C22" s="12">
        <v>0.28239594769044257</v>
      </c>
      <c r="D22" s="12">
        <v>0.26010153076751286</v>
      </c>
      <c r="E22" s="12">
        <v>0.24106971144306077</v>
      </c>
      <c r="F22" s="12">
        <v>0.21964129264812199</v>
      </c>
      <c r="G22" s="12">
        <v>0.24106971144306077</v>
      </c>
      <c r="H22" s="12">
        <v>0.21964129264812199</v>
      </c>
      <c r="I22" s="12">
        <v>0.19767716338330976</v>
      </c>
      <c r="J22" s="12">
        <v>0.17970651216664527</v>
      </c>
      <c r="K22" s="27" t="str">
        <f t="shared" si="0"/>
        <v/>
      </c>
      <c r="L22" s="16">
        <v>19.902000000000001</v>
      </c>
      <c r="M22" s="16">
        <v>21.4</v>
      </c>
      <c r="N22" s="16">
        <v>24.61</v>
      </c>
      <c r="O22" s="16">
        <v>30.6876</v>
      </c>
      <c r="P22" s="16">
        <v>44.212400000000002</v>
      </c>
      <c r="Q22" s="16">
        <v>23.54</v>
      </c>
      <c r="R22" s="16">
        <v>28.89</v>
      </c>
      <c r="S22" s="16">
        <v>35.31</v>
      </c>
      <c r="T22" s="16">
        <v>49.22</v>
      </c>
      <c r="U22" s="27" t="str">
        <f t="shared" si="1"/>
        <v/>
      </c>
      <c r="V22" s="16">
        <v>125.14284580187116</v>
      </c>
      <c r="W22" s="16">
        <v>129.59778646296246</v>
      </c>
      <c r="X22" s="16">
        <v>144.54669889713057</v>
      </c>
      <c r="Y22" s="16">
        <v>175.72345435474477</v>
      </c>
      <c r="Z22" s="16">
        <v>246.21726501770158</v>
      </c>
      <c r="AA22" s="16">
        <v>134.79483946319334</v>
      </c>
      <c r="AB22" s="16">
        <v>160.88737065532291</v>
      </c>
      <c r="AC22" s="16">
        <v>191.25696367033871</v>
      </c>
      <c r="AD22" s="16">
        <v>260.76003974890358</v>
      </c>
      <c r="AE22" s="27" t="str">
        <f t="shared" si="2"/>
        <v/>
      </c>
      <c r="AF22" s="60"/>
      <c r="AG22" s="60"/>
      <c r="AH22" s="60"/>
      <c r="AI22" s="60"/>
      <c r="AJ22" s="60"/>
      <c r="AK22" s="60"/>
      <c r="AL22" s="60"/>
      <c r="AM22" s="60"/>
      <c r="AN22" s="60"/>
      <c r="AO22" s="27" t="str">
        <f t="shared" si="3"/>
        <v/>
      </c>
      <c r="AP22" s="60"/>
      <c r="AQ22" s="60"/>
      <c r="AR22" s="60"/>
      <c r="AS22" s="60"/>
      <c r="AT22" s="60"/>
      <c r="AU22" s="60"/>
      <c r="AV22" s="60"/>
      <c r="AW22" s="60"/>
      <c r="AX22" s="60"/>
      <c r="AY22" s="27" t="str">
        <f t="shared" si="4"/>
        <v/>
      </c>
    </row>
    <row r="23" spans="1:51" x14ac:dyDescent="0.25">
      <c r="A23" s="9">
        <v>21</v>
      </c>
      <c r="B23" s="11">
        <v>0.3014268096344237</v>
      </c>
      <c r="C23" s="12">
        <v>0.27559022595147303</v>
      </c>
      <c r="D23" s="12">
        <v>0.25383310285004096</v>
      </c>
      <c r="E23" s="12">
        <v>0.23525994898296479</v>
      </c>
      <c r="F23" s="12">
        <v>0.21434795351781244</v>
      </c>
      <c r="G23" s="12">
        <v>0.23525994898296479</v>
      </c>
      <c r="H23" s="12">
        <v>0.21434795351781244</v>
      </c>
      <c r="I23" s="12">
        <v>0.19291315816603113</v>
      </c>
      <c r="J23" s="12">
        <v>0.17537559833275554</v>
      </c>
      <c r="K23" s="27" t="str">
        <f t="shared" si="0"/>
        <v/>
      </c>
      <c r="L23" s="16">
        <v>20.897099999999998</v>
      </c>
      <c r="M23" s="16">
        <v>22.47</v>
      </c>
      <c r="N23" s="16">
        <v>25.840499999999999</v>
      </c>
      <c r="O23" s="16">
        <v>32.221980000000002</v>
      </c>
      <c r="P23" s="16">
        <v>46.423020000000001</v>
      </c>
      <c r="Q23" s="16">
        <v>24.716999999999999</v>
      </c>
      <c r="R23" s="16">
        <v>30.334499999999998</v>
      </c>
      <c r="S23" s="16">
        <v>37.075499999999998</v>
      </c>
      <c r="T23" s="16">
        <v>51.680999999999997</v>
      </c>
      <c r="U23" s="27" t="str">
        <f t="shared" si="1"/>
        <v/>
      </c>
      <c r="V23" s="16">
        <v>129.99983454181185</v>
      </c>
      <c r="W23" s="16">
        <v>134.79924632606861</v>
      </c>
      <c r="X23" s="16">
        <v>150.49900463000205</v>
      </c>
      <c r="Y23" s="16">
        <v>183.10789964436262</v>
      </c>
      <c r="Z23" s="16">
        <v>256.78629221816556</v>
      </c>
      <c r="AA23" s="16">
        <v>140.45933724462961</v>
      </c>
      <c r="AB23" s="16">
        <v>167.79355977469675</v>
      </c>
      <c r="AC23" s="16">
        <v>199.63442933760658</v>
      </c>
      <c r="AD23" s="16">
        <v>272.36005891137967</v>
      </c>
      <c r="AE23" s="27" t="str">
        <f t="shared" si="2"/>
        <v/>
      </c>
      <c r="AF23" s="60"/>
      <c r="AG23" s="60"/>
      <c r="AH23" s="60"/>
      <c r="AI23" s="60"/>
      <c r="AJ23" s="60"/>
      <c r="AK23" s="60"/>
      <c r="AL23" s="60"/>
      <c r="AM23" s="60"/>
      <c r="AN23" s="60"/>
      <c r="AO23" s="27" t="str">
        <f t="shared" si="3"/>
        <v/>
      </c>
      <c r="AP23" s="60"/>
      <c r="AQ23" s="60"/>
      <c r="AR23" s="60"/>
      <c r="AS23" s="60"/>
      <c r="AT23" s="60"/>
      <c r="AU23" s="60"/>
      <c r="AV23" s="60"/>
      <c r="AW23" s="60"/>
      <c r="AX23" s="60"/>
      <c r="AY23" s="27" t="str">
        <f t="shared" si="4"/>
        <v/>
      </c>
    </row>
    <row r="24" spans="1:51" x14ac:dyDescent="0.25">
      <c r="A24" s="9">
        <v>22</v>
      </c>
      <c r="B24" s="11">
        <v>0.29449653130339776</v>
      </c>
      <c r="C24" s="12">
        <v>0.26925397147739216</v>
      </c>
      <c r="D24" s="12">
        <v>0.24799707899233492</v>
      </c>
      <c r="E24" s="12">
        <v>0.22985095126118849</v>
      </c>
      <c r="F24" s="12">
        <v>0.20941975559352727</v>
      </c>
      <c r="G24" s="12">
        <v>0.22985095126118849</v>
      </c>
      <c r="H24" s="12">
        <v>0.20941975559352727</v>
      </c>
      <c r="I24" s="12">
        <v>0.18847778003417456</v>
      </c>
      <c r="J24" s="12">
        <v>0.17134343639470412</v>
      </c>
      <c r="K24" s="27" t="str">
        <f t="shared" si="0"/>
        <v/>
      </c>
      <c r="L24" s="16">
        <v>21.892199999999999</v>
      </c>
      <c r="M24" s="16">
        <v>23.54</v>
      </c>
      <c r="N24" s="16">
        <v>27.071000000000002</v>
      </c>
      <c r="O24" s="16">
        <v>33.756360000000001</v>
      </c>
      <c r="P24" s="16">
        <v>48.63364</v>
      </c>
      <c r="Q24" s="16">
        <v>25.893999999999998</v>
      </c>
      <c r="R24" s="16">
        <v>31.779</v>
      </c>
      <c r="S24" s="16">
        <v>38.841000000000001</v>
      </c>
      <c r="T24" s="16">
        <v>54.142000000000003</v>
      </c>
      <c r="U24" s="27" t="str">
        <f t="shared" si="1"/>
        <v/>
      </c>
      <c r="V24" s="16">
        <v>134.85248277640494</v>
      </c>
      <c r="W24" s="16">
        <v>139.99376310893308</v>
      </c>
      <c r="X24" s="16">
        <v>156.44203776976633</v>
      </c>
      <c r="Y24" s="16">
        <v>190.48006012844749</v>
      </c>
      <c r="Z24" s="16">
        <v>267.33727134972008</v>
      </c>
      <c r="AA24" s="16">
        <v>146.1144115350713</v>
      </c>
      <c r="AB24" s="16">
        <v>174.68795562542212</v>
      </c>
      <c r="AC24" s="16">
        <v>207.99777063807053</v>
      </c>
      <c r="AD24" s="16">
        <v>283.94119961932057</v>
      </c>
      <c r="AE24" s="27" t="str">
        <f t="shared" si="2"/>
        <v/>
      </c>
      <c r="AF24" s="60"/>
      <c r="AG24" s="60"/>
      <c r="AH24" s="60"/>
      <c r="AI24" s="60"/>
      <c r="AJ24" s="60"/>
      <c r="AK24" s="60"/>
      <c r="AL24" s="60"/>
      <c r="AM24" s="60"/>
      <c r="AN24" s="60"/>
      <c r="AO24" s="27" t="str">
        <f t="shared" si="3"/>
        <v/>
      </c>
      <c r="AP24" s="60"/>
      <c r="AQ24" s="60"/>
      <c r="AR24" s="60"/>
      <c r="AS24" s="60"/>
      <c r="AT24" s="60"/>
      <c r="AU24" s="60"/>
      <c r="AV24" s="60"/>
      <c r="AW24" s="60"/>
      <c r="AX24" s="60"/>
      <c r="AY24" s="27" t="str">
        <f t="shared" si="4"/>
        <v/>
      </c>
    </row>
    <row r="25" spans="1:51" x14ac:dyDescent="0.25">
      <c r="A25" s="9">
        <v>23</v>
      </c>
      <c r="B25" s="11">
        <v>0.28802328958475376</v>
      </c>
      <c r="C25" s="12">
        <v>0.26333557904891769</v>
      </c>
      <c r="D25" s="12">
        <v>0.24254592807137165</v>
      </c>
      <c r="E25" s="12">
        <v>0.22479866504175908</v>
      </c>
      <c r="F25" s="12">
        <v>0.20481656148249164</v>
      </c>
      <c r="G25" s="12">
        <v>0.22479866504175908</v>
      </c>
      <c r="H25" s="12">
        <v>0.20481656148249164</v>
      </c>
      <c r="I25" s="12">
        <v>0.1843349053342424</v>
      </c>
      <c r="J25" s="12">
        <v>0.16757718666749311</v>
      </c>
      <c r="K25" s="27" t="str">
        <f t="shared" si="0"/>
        <v/>
      </c>
      <c r="L25" s="16">
        <v>22.8873</v>
      </c>
      <c r="M25" s="16">
        <v>24.61</v>
      </c>
      <c r="N25" s="16">
        <v>28.301500000000001</v>
      </c>
      <c r="O25" s="16">
        <v>35.29074</v>
      </c>
      <c r="P25" s="16">
        <v>50.844259999999998</v>
      </c>
      <c r="Q25" s="16">
        <v>27.071000000000002</v>
      </c>
      <c r="R25" s="16">
        <v>33.223500000000001</v>
      </c>
      <c r="S25" s="16">
        <v>40.606499999999997</v>
      </c>
      <c r="T25" s="16">
        <v>56.603000000000002</v>
      </c>
      <c r="U25" s="27" t="str">
        <f t="shared" si="1"/>
        <v/>
      </c>
      <c r="V25" s="16">
        <v>139.70034146387229</v>
      </c>
      <c r="W25" s="16">
        <v>145.18127685400742</v>
      </c>
      <c r="X25" s="16">
        <v>162.37600138635813</v>
      </c>
      <c r="Y25" s="16">
        <v>197.8403838995975</v>
      </c>
      <c r="Z25" s="16">
        <v>277.87104704721861</v>
      </c>
      <c r="AA25" s="16">
        <v>151.76040605966335</v>
      </c>
      <c r="AB25" s="16">
        <v>181.57111012281953</v>
      </c>
      <c r="AC25" s="16">
        <v>216.34774518480069</v>
      </c>
      <c r="AD25" s="16">
        <v>295.50454760171715</v>
      </c>
      <c r="AE25" s="27" t="str">
        <f t="shared" si="2"/>
        <v/>
      </c>
      <c r="AF25" s="60"/>
      <c r="AG25" s="60"/>
      <c r="AH25" s="60"/>
      <c r="AI25" s="60"/>
      <c r="AJ25" s="60"/>
      <c r="AK25" s="60"/>
      <c r="AL25" s="60"/>
      <c r="AM25" s="60"/>
      <c r="AN25" s="60"/>
      <c r="AO25" s="27" t="str">
        <f t="shared" si="3"/>
        <v/>
      </c>
      <c r="AP25" s="60"/>
      <c r="AQ25" s="60"/>
      <c r="AR25" s="60"/>
      <c r="AS25" s="60"/>
      <c r="AT25" s="60"/>
      <c r="AU25" s="60"/>
      <c r="AV25" s="60"/>
      <c r="AW25" s="60"/>
      <c r="AX25" s="60"/>
      <c r="AY25" s="27" t="str">
        <f t="shared" si="4"/>
        <v/>
      </c>
    </row>
    <row r="26" spans="1:51" x14ac:dyDescent="0.25">
      <c r="A26" s="9">
        <v>24</v>
      </c>
      <c r="B26" s="11">
        <v>0.28195896221008598</v>
      </c>
      <c r="C26" s="12">
        <v>0.25779105116350715</v>
      </c>
      <c r="D26" s="12">
        <v>0.23743912607165135</v>
      </c>
      <c r="E26" s="12">
        <v>0.22006553148104271</v>
      </c>
      <c r="F26" s="12">
        <v>0.20050415090495005</v>
      </c>
      <c r="G26" s="12">
        <v>0.22006553148104271</v>
      </c>
      <c r="H26" s="12">
        <v>0.20050415090495005</v>
      </c>
      <c r="I26" s="12">
        <v>0.18045373581445504</v>
      </c>
      <c r="J26" s="12">
        <v>0.16404885074041367</v>
      </c>
      <c r="K26" s="27" t="str">
        <f t="shared" si="0"/>
        <v/>
      </c>
      <c r="L26" s="16">
        <v>23.882400000000001</v>
      </c>
      <c r="M26" s="16">
        <v>25.68</v>
      </c>
      <c r="N26" s="16">
        <v>29.532</v>
      </c>
      <c r="O26" s="16">
        <v>36.825119999999998</v>
      </c>
      <c r="P26" s="16">
        <v>53.054879999999997</v>
      </c>
      <c r="Q26" s="16">
        <v>28.248000000000001</v>
      </c>
      <c r="R26" s="16">
        <v>34.667999999999999</v>
      </c>
      <c r="S26" s="16">
        <v>42.372</v>
      </c>
      <c r="T26" s="16">
        <v>59.064</v>
      </c>
      <c r="U26" s="27" t="str">
        <f t="shared" si="1"/>
        <v/>
      </c>
      <c r="V26" s="16">
        <v>144.54311006654862</v>
      </c>
      <c r="W26" s="16">
        <v>150.36180344948912</v>
      </c>
      <c r="X26" s="16">
        <v>168.30113094416956</v>
      </c>
      <c r="Y26" s="16">
        <v>205.18931879943253</v>
      </c>
      <c r="Z26" s="16">
        <v>288.38841908846831</v>
      </c>
      <c r="AA26" s="16">
        <v>157.39766435102914</v>
      </c>
      <c r="AB26" s="16">
        <v>188.44354587097396</v>
      </c>
      <c r="AC26" s="16">
        <v>224.68505267437658</v>
      </c>
      <c r="AD26" s="16">
        <v>307.05109409703618</v>
      </c>
      <c r="AE26" s="27" t="str">
        <f t="shared" si="2"/>
        <v/>
      </c>
      <c r="AF26" s="60"/>
      <c r="AG26" s="60"/>
      <c r="AH26" s="60"/>
      <c r="AI26" s="60"/>
      <c r="AJ26" s="60"/>
      <c r="AK26" s="60"/>
      <c r="AL26" s="60"/>
      <c r="AM26" s="60"/>
      <c r="AN26" s="60"/>
      <c r="AO26" s="27" t="str">
        <f t="shared" si="3"/>
        <v/>
      </c>
      <c r="AP26" s="60"/>
      <c r="AQ26" s="60"/>
      <c r="AR26" s="60"/>
      <c r="AS26" s="60"/>
      <c r="AT26" s="60"/>
      <c r="AU26" s="60"/>
      <c r="AV26" s="60"/>
      <c r="AW26" s="60"/>
      <c r="AX26" s="60"/>
      <c r="AY26" s="27" t="str">
        <f t="shared" si="4"/>
        <v/>
      </c>
    </row>
    <row r="27" spans="1:51" x14ac:dyDescent="0.25">
      <c r="A27" s="9">
        <v>25</v>
      </c>
      <c r="B27" s="11">
        <v>0.27626223432775815</v>
      </c>
      <c r="C27" s="12">
        <v>0.25258261424252176</v>
      </c>
      <c r="D27" s="12">
        <v>0.23264188153916476</v>
      </c>
      <c r="E27" s="12">
        <v>0.21561930484117706</v>
      </c>
      <c r="F27" s="12">
        <v>0.19645314441085029</v>
      </c>
      <c r="G27" s="12">
        <v>0.21561930484117706</v>
      </c>
      <c r="H27" s="12">
        <v>0.19645314441085029</v>
      </c>
      <c r="I27" s="12">
        <v>0.17680782996976518</v>
      </c>
      <c r="J27" s="12">
        <v>0.16073439088160477</v>
      </c>
      <c r="K27" s="27" t="str">
        <f t="shared" si="0"/>
        <v/>
      </c>
      <c r="L27" s="16">
        <v>24.877500000000001</v>
      </c>
      <c r="M27" s="16">
        <v>26.75</v>
      </c>
      <c r="N27" s="16">
        <v>30.762499999999999</v>
      </c>
      <c r="O27" s="16">
        <v>38.359499999999997</v>
      </c>
      <c r="P27" s="16">
        <v>55.265500000000003</v>
      </c>
      <c r="Q27" s="16">
        <v>29.425000000000001</v>
      </c>
      <c r="R27" s="16">
        <v>36.112499999999997</v>
      </c>
      <c r="S27" s="16">
        <v>44.137500000000003</v>
      </c>
      <c r="T27" s="16">
        <v>61.524999999999999</v>
      </c>
      <c r="U27" s="27" t="str">
        <f t="shared" si="1"/>
        <v/>
      </c>
      <c r="V27" s="16">
        <v>149.38059761933022</v>
      </c>
      <c r="W27" s="16">
        <v>155.53541185344321</v>
      </c>
      <c r="X27" s="16">
        <v>174.21768056145012</v>
      </c>
      <c r="Y27" s="16">
        <v>212.52730457094117</v>
      </c>
      <c r="Z27" s="16">
        <v>298.89014144056284</v>
      </c>
      <c r="AA27" s="16">
        <v>163.02652372945278</v>
      </c>
      <c r="AB27" s="16">
        <v>195.30575553957397</v>
      </c>
      <c r="AC27" s="16">
        <v>233.01033950712474</v>
      </c>
      <c r="AD27" s="16">
        <v>318.58174600690899</v>
      </c>
      <c r="AE27" s="27" t="str">
        <f t="shared" si="2"/>
        <v/>
      </c>
      <c r="AF27" s="60"/>
      <c r="AG27" s="60"/>
      <c r="AH27" s="60"/>
      <c r="AI27" s="60"/>
      <c r="AJ27" s="60"/>
      <c r="AK27" s="60"/>
      <c r="AL27" s="60"/>
      <c r="AM27" s="60"/>
      <c r="AN27" s="60"/>
      <c r="AO27" s="27" t="str">
        <f t="shared" si="3"/>
        <v/>
      </c>
      <c r="AP27" s="60"/>
      <c r="AQ27" s="60"/>
      <c r="AR27" s="60"/>
      <c r="AS27" s="60"/>
      <c r="AT27" s="60"/>
      <c r="AU27" s="60"/>
      <c r="AV27" s="60"/>
      <c r="AW27" s="60"/>
      <c r="AX27" s="60"/>
      <c r="AY27" s="27" t="str">
        <f t="shared" si="4"/>
        <v/>
      </c>
    </row>
    <row r="28" spans="1:51" x14ac:dyDescent="0.25">
      <c r="A28" s="9">
        <v>26</v>
      </c>
      <c r="B28" s="11">
        <v>0.27089740840499649</v>
      </c>
      <c r="C28" s="12">
        <v>0.24767763054171099</v>
      </c>
      <c r="D28" s="12">
        <v>0.22812413339368109</v>
      </c>
      <c r="E28" s="12">
        <v>0.21143212363316791</v>
      </c>
      <c r="F28" s="12">
        <v>0.19263815708799745</v>
      </c>
      <c r="G28" s="12">
        <v>0.21143212363316791</v>
      </c>
      <c r="H28" s="12">
        <v>0.19263815708799745</v>
      </c>
      <c r="I28" s="12">
        <v>0.17337434137919769</v>
      </c>
      <c r="J28" s="12">
        <v>0.15761303761745249</v>
      </c>
      <c r="K28" s="27" t="str">
        <f t="shared" si="0"/>
        <v/>
      </c>
      <c r="L28" s="16">
        <v>25.872599999999998</v>
      </c>
      <c r="M28" s="16">
        <v>27.82</v>
      </c>
      <c r="N28" s="16">
        <v>31.992999999999999</v>
      </c>
      <c r="O28" s="16">
        <v>39.893880000000003</v>
      </c>
      <c r="P28" s="16">
        <v>57.476120000000002</v>
      </c>
      <c r="Q28" s="16">
        <v>30.602</v>
      </c>
      <c r="R28" s="16">
        <v>37.557000000000002</v>
      </c>
      <c r="S28" s="16">
        <v>45.902999999999999</v>
      </c>
      <c r="T28" s="16">
        <v>63.985999999999997</v>
      </c>
      <c r="U28" s="27" t="str">
        <f t="shared" si="1"/>
        <v/>
      </c>
      <c r="V28" s="16">
        <v>154.21269441391013</v>
      </c>
      <c r="W28" s="16">
        <v>160.70220781029795</v>
      </c>
      <c r="X28" s="16">
        <v>180.12591355118394</v>
      </c>
      <c r="Y28" s="16">
        <v>219.85476798058073</v>
      </c>
      <c r="Z28" s="16">
        <v>309.37692293346504</v>
      </c>
      <c r="AA28" s="16">
        <v>168.64731156111492</v>
      </c>
      <c r="AB28" s="16">
        <v>202.15820230405507</v>
      </c>
      <c r="AC28" s="16">
        <v>241.32420330614906</v>
      </c>
      <c r="AD28" s="16">
        <v>330.09733490494364</v>
      </c>
      <c r="AE28" s="27" t="str">
        <f t="shared" si="2"/>
        <v/>
      </c>
      <c r="AF28" s="60"/>
      <c r="AG28" s="60"/>
      <c r="AH28" s="60"/>
      <c r="AI28" s="60"/>
      <c r="AJ28" s="60"/>
      <c r="AK28" s="60"/>
      <c r="AL28" s="60"/>
      <c r="AM28" s="60"/>
      <c r="AN28" s="60"/>
      <c r="AO28" s="27" t="str">
        <f t="shared" si="3"/>
        <v/>
      </c>
      <c r="AP28" s="60"/>
      <c r="AQ28" s="60"/>
      <c r="AR28" s="60"/>
      <c r="AS28" s="60"/>
      <c r="AT28" s="60"/>
      <c r="AU28" s="60"/>
      <c r="AV28" s="60"/>
      <c r="AW28" s="60"/>
      <c r="AX28" s="60"/>
      <c r="AY28" s="27" t="str">
        <f t="shared" si="4"/>
        <v/>
      </c>
    </row>
    <row r="29" spans="1:51" x14ac:dyDescent="0.25">
      <c r="A29" s="9">
        <v>27</v>
      </c>
      <c r="B29" s="11">
        <v>0.26583345892676441</v>
      </c>
      <c r="C29" s="12">
        <v>0.24304773387589887</v>
      </c>
      <c r="D29" s="12">
        <v>0.22385975488569643</v>
      </c>
      <c r="E29" s="12">
        <v>0.20747977282088934</v>
      </c>
      <c r="F29" s="12">
        <v>0.18903712634792139</v>
      </c>
      <c r="G29" s="12">
        <v>0.20747977282088934</v>
      </c>
      <c r="H29" s="12">
        <v>0.18903712634792139</v>
      </c>
      <c r="I29" s="12">
        <v>0.17013341371312921</v>
      </c>
      <c r="J29" s="12">
        <v>0.15466673973920836</v>
      </c>
      <c r="K29" s="27" t="str">
        <f t="shared" si="0"/>
        <v/>
      </c>
      <c r="L29" s="16">
        <v>26.867699999999999</v>
      </c>
      <c r="M29" s="16">
        <v>28.89</v>
      </c>
      <c r="N29" s="16">
        <v>33.223500000000001</v>
      </c>
      <c r="O29" s="16">
        <v>41.428260000000002</v>
      </c>
      <c r="P29" s="16">
        <v>59.68674</v>
      </c>
      <c r="Q29" s="16">
        <v>31.779</v>
      </c>
      <c r="R29" s="16">
        <v>39.0015</v>
      </c>
      <c r="S29" s="16">
        <v>47.668500000000002</v>
      </c>
      <c r="T29" s="16">
        <v>66.447000000000003</v>
      </c>
      <c r="U29" s="27" t="str">
        <f t="shared" si="1"/>
        <v/>
      </c>
      <c r="V29" s="16">
        <v>159.03935118260151</v>
      </c>
      <c r="W29" s="16">
        <v>165.86232212064817</v>
      </c>
      <c r="X29" s="16">
        <v>186.02609591729311</v>
      </c>
      <c r="Y29" s="16">
        <v>227.1721199247873</v>
      </c>
      <c r="Z29" s="16">
        <v>319.84942888783314</v>
      </c>
      <c r="AA29" s="16">
        <v>174.26034303853976</v>
      </c>
      <c r="AB29" s="16">
        <v>209.00132090928108</v>
      </c>
      <c r="AC29" s="16">
        <v>249.62719719409111</v>
      </c>
      <c r="AD29" s="16">
        <v>341.5986249928502</v>
      </c>
      <c r="AE29" s="27" t="str">
        <f t="shared" si="2"/>
        <v/>
      </c>
      <c r="AF29" s="60"/>
      <c r="AG29" s="60"/>
      <c r="AH29" s="60"/>
      <c r="AI29" s="60"/>
      <c r="AJ29" s="60"/>
      <c r="AK29" s="60"/>
      <c r="AL29" s="60"/>
      <c r="AM29" s="60"/>
      <c r="AN29" s="60"/>
      <c r="AO29" s="27" t="str">
        <f t="shared" si="3"/>
        <v/>
      </c>
      <c r="AP29" s="60"/>
      <c r="AQ29" s="60"/>
      <c r="AR29" s="60"/>
      <c r="AS29" s="60"/>
      <c r="AT29" s="60"/>
      <c r="AU29" s="60"/>
      <c r="AV29" s="60"/>
      <c r="AW29" s="60"/>
      <c r="AX29" s="60"/>
      <c r="AY29" s="27" t="str">
        <f t="shared" si="4"/>
        <v/>
      </c>
    </row>
    <row r="30" spans="1:51" x14ac:dyDescent="0.25">
      <c r="A30" s="9">
        <v>28</v>
      </c>
      <c r="B30" s="11">
        <v>0.26104327452510689</v>
      </c>
      <c r="C30" s="12">
        <v>0.23866813670866904</v>
      </c>
      <c r="D30" s="12">
        <v>0.21982591538956359</v>
      </c>
      <c r="E30" s="12">
        <v>0.20374109231227852</v>
      </c>
      <c r="F30" s="12">
        <v>0.18563077299563155</v>
      </c>
      <c r="G30" s="12">
        <v>0.20374109231227852</v>
      </c>
      <c r="H30" s="12">
        <v>0.18563077299563155</v>
      </c>
      <c r="I30" s="12">
        <v>0.16706769569606833</v>
      </c>
      <c r="J30" s="12">
        <v>0.15187972336006214</v>
      </c>
      <c r="K30" s="27" t="str">
        <f t="shared" si="0"/>
        <v/>
      </c>
      <c r="L30" s="16">
        <v>27.8628</v>
      </c>
      <c r="M30" s="16">
        <v>29.96</v>
      </c>
      <c r="N30" s="16">
        <v>34.454000000000001</v>
      </c>
      <c r="O30" s="16">
        <v>42.96264</v>
      </c>
      <c r="P30" s="16">
        <v>61.897359999999999</v>
      </c>
      <c r="Q30" s="16">
        <v>32.956000000000003</v>
      </c>
      <c r="R30" s="16">
        <v>40.445999999999998</v>
      </c>
      <c r="S30" s="16">
        <v>49.433999999999997</v>
      </c>
      <c r="T30" s="16">
        <v>68.908000000000001</v>
      </c>
      <c r="U30" s="27" t="str">
        <f t="shared" si="1"/>
        <v/>
      </c>
      <c r="V30" s="16">
        <v>163.86056365165066</v>
      </c>
      <c r="W30" s="16">
        <v>171.0159021425543</v>
      </c>
      <c r="X30" s="16">
        <v>191.91849190940385</v>
      </c>
      <c r="Y30" s="16">
        <v>234.47975386513227</v>
      </c>
      <c r="Z30" s="16">
        <v>330.308283269963</v>
      </c>
      <c r="AA30" s="16">
        <v>179.86591998022701</v>
      </c>
      <c r="AB30" s="16">
        <v>215.83551907766218</v>
      </c>
      <c r="AC30" s="16">
        <v>257.91983376138091</v>
      </c>
      <c r="AD30" s="16">
        <v>353.0863201111772</v>
      </c>
      <c r="AE30" s="27" t="str">
        <f t="shared" si="2"/>
        <v/>
      </c>
      <c r="AF30" s="60"/>
      <c r="AG30" s="60"/>
      <c r="AH30" s="60"/>
      <c r="AI30" s="60"/>
      <c r="AJ30" s="60"/>
      <c r="AK30" s="60"/>
      <c r="AL30" s="60"/>
      <c r="AM30" s="60"/>
      <c r="AN30" s="60"/>
      <c r="AO30" s="27" t="str">
        <f t="shared" si="3"/>
        <v/>
      </c>
      <c r="AP30" s="60"/>
      <c r="AQ30" s="60"/>
      <c r="AR30" s="60"/>
      <c r="AS30" s="60"/>
      <c r="AT30" s="60"/>
      <c r="AU30" s="60"/>
      <c r="AV30" s="60"/>
      <c r="AW30" s="60"/>
      <c r="AX30" s="60"/>
      <c r="AY30" s="27" t="str">
        <f t="shared" si="4"/>
        <v/>
      </c>
    </row>
    <row r="31" spans="1:51" x14ac:dyDescent="0.25">
      <c r="A31" s="9">
        <v>29</v>
      </c>
      <c r="B31" s="11">
        <v>0.25650304514520494</v>
      </c>
      <c r="C31" s="12">
        <v>0.23451706984704454</v>
      </c>
      <c r="D31" s="12">
        <v>0.21600256433280413</v>
      </c>
      <c r="E31" s="12">
        <v>0.20019749864991609</v>
      </c>
      <c r="F31" s="12">
        <v>0.1824021654365901</v>
      </c>
      <c r="G31" s="12">
        <v>0.20019749864991609</v>
      </c>
      <c r="H31" s="12">
        <v>0.1824021654365901</v>
      </c>
      <c r="I31" s="12">
        <v>0.1641619488929312</v>
      </c>
      <c r="J31" s="12">
        <v>0.14923813535721017</v>
      </c>
      <c r="K31" s="27" t="str">
        <f t="shared" si="0"/>
        <v/>
      </c>
      <c r="L31" s="16">
        <v>28.857900000000001</v>
      </c>
      <c r="M31" s="16">
        <v>31.03</v>
      </c>
      <c r="N31" s="16">
        <v>35.6845</v>
      </c>
      <c r="O31" s="16">
        <v>44.497019999999999</v>
      </c>
      <c r="P31" s="16">
        <v>64.107979999999998</v>
      </c>
      <c r="Q31" s="16">
        <v>34.133000000000003</v>
      </c>
      <c r="R31" s="16">
        <v>41.890500000000003</v>
      </c>
      <c r="S31" s="16">
        <v>51.1995</v>
      </c>
      <c r="T31" s="16">
        <v>71.369</v>
      </c>
      <c r="U31" s="27" t="str">
        <f t="shared" si="1"/>
        <v/>
      </c>
      <c r="V31" s="16">
        <v>168.67636098552501</v>
      </c>
      <c r="W31" s="16">
        <v>176.16310561033961</v>
      </c>
      <c r="X31" s="16">
        <v>197.80336102195389</v>
      </c>
      <c r="Y31" s="16">
        <v>241.77804515127022</v>
      </c>
      <c r="Z31" s="16">
        <v>340.75407110308214</v>
      </c>
      <c r="AA31" s="16">
        <v>185.46433031129513</v>
      </c>
      <c r="AB31" s="16">
        <v>222.66117908478262</v>
      </c>
      <c r="AC31" s="16">
        <v>266.2025887031387</v>
      </c>
      <c r="AD31" s="16">
        <v>364.56106991273492</v>
      </c>
      <c r="AE31" s="27" t="str">
        <f t="shared" si="2"/>
        <v/>
      </c>
      <c r="AF31" s="60"/>
      <c r="AG31" s="60"/>
      <c r="AH31" s="60"/>
      <c r="AI31" s="60"/>
      <c r="AJ31" s="60"/>
      <c r="AK31" s="60"/>
      <c r="AL31" s="60"/>
      <c r="AM31" s="60"/>
      <c r="AN31" s="60"/>
      <c r="AO31" s="27" t="str">
        <f t="shared" si="3"/>
        <v/>
      </c>
      <c r="AP31" s="60"/>
      <c r="AQ31" s="60"/>
      <c r="AR31" s="60"/>
      <c r="AS31" s="60"/>
      <c r="AT31" s="60"/>
      <c r="AU31" s="60"/>
      <c r="AV31" s="60"/>
      <c r="AW31" s="60"/>
      <c r="AX31" s="60"/>
      <c r="AY31" s="27" t="str">
        <f t="shared" si="4"/>
        <v/>
      </c>
    </row>
    <row r="32" spans="1:51" x14ac:dyDescent="0.25">
      <c r="A32" s="10">
        <v>30</v>
      </c>
      <c r="B32" s="13">
        <v>0.25219176254681874</v>
      </c>
      <c r="C32" s="14">
        <v>0.23057532575709136</v>
      </c>
      <c r="D32" s="14">
        <v>0.21237201056574201</v>
      </c>
      <c r="E32" s="14">
        <v>0.19683259515849261</v>
      </c>
      <c r="F32" s="14">
        <v>0.17933636447773774</v>
      </c>
      <c r="G32" s="14">
        <v>0.19683259515849261</v>
      </c>
      <c r="H32" s="14">
        <v>0.17933636447773774</v>
      </c>
      <c r="I32" s="14">
        <v>0.16140272802996394</v>
      </c>
      <c r="J32" s="14">
        <v>0.14672975275451261</v>
      </c>
      <c r="K32" s="27">
        <f>IF(ISNA(MATCH($B$33,B32:J32,0)),"",MATCH($B$33,B32:J32,0))</f>
        <v>9</v>
      </c>
      <c r="L32" s="19">
        <v>29.853000000000002</v>
      </c>
      <c r="M32" s="19">
        <v>32.1</v>
      </c>
      <c r="N32" s="19">
        <v>36.914999999999999</v>
      </c>
      <c r="O32" s="19">
        <v>46.031399999999998</v>
      </c>
      <c r="P32" s="19">
        <v>66.318600000000004</v>
      </c>
      <c r="Q32" s="19">
        <v>35.31</v>
      </c>
      <c r="R32" s="19">
        <v>43.335000000000001</v>
      </c>
      <c r="S32" s="19">
        <v>52.965000000000003</v>
      </c>
      <c r="T32" s="19">
        <v>73.83</v>
      </c>
      <c r="U32" s="27" t="str">
        <f>IF(ISNA(MATCH($L$33,L32:T32,0)),"",MATCH($L$33,L32:T32,0))</f>
        <v/>
      </c>
      <c r="V32" s="19">
        <v>173.48679708155845</v>
      </c>
      <c r="W32" s="19">
        <v>181.30409613068312</v>
      </c>
      <c r="X32" s="19">
        <v>203.68095601214617</v>
      </c>
      <c r="Y32" s="19">
        <v>249.06735093287088</v>
      </c>
      <c r="Z32" s="19">
        <v>351.18734096458491</v>
      </c>
      <c r="AA32" s="19">
        <v>191.05584799592606</v>
      </c>
      <c r="AB32" s="19">
        <v>229.47865939118572</v>
      </c>
      <c r="AC32" s="19">
        <v>274.47590412653585</v>
      </c>
      <c r="AD32" s="19">
        <v>376.02347530052737</v>
      </c>
      <c r="AE32" s="27" t="str">
        <f t="shared" si="2"/>
        <v/>
      </c>
      <c r="AF32" s="61"/>
      <c r="AG32" s="61"/>
      <c r="AH32" s="61"/>
      <c r="AI32" s="61"/>
      <c r="AJ32" s="61"/>
      <c r="AK32" s="61"/>
      <c r="AL32" s="61"/>
      <c r="AM32" s="61"/>
      <c r="AN32" s="61"/>
      <c r="AO32" s="27" t="str">
        <f t="shared" si="3"/>
        <v/>
      </c>
      <c r="AP32" s="61"/>
      <c r="AQ32" s="61"/>
      <c r="AR32" s="61"/>
      <c r="AS32" s="61"/>
      <c r="AT32" s="61"/>
      <c r="AU32" s="61"/>
      <c r="AV32" s="61"/>
      <c r="AW32" s="61"/>
      <c r="AX32" s="61"/>
      <c r="AY32" s="27" t="str">
        <f t="shared" si="4"/>
        <v/>
      </c>
    </row>
    <row r="33" spans="1:51" ht="21" x14ac:dyDescent="0.35">
      <c r="A33" s="41" t="s">
        <v>18</v>
      </c>
      <c r="B33" s="71" cm="1">
        <f t="array" ref="B33">MIN(IF(ISNUMBER(B3:J32),B3:J32))</f>
        <v>0.14672975275451261</v>
      </c>
      <c r="C33" s="76"/>
      <c r="D33" s="76"/>
      <c r="E33" s="76"/>
      <c r="F33" s="76"/>
      <c r="G33" s="76"/>
      <c r="H33" s="76"/>
      <c r="I33" s="76"/>
      <c r="J33" s="76"/>
      <c r="K33" s="54"/>
      <c r="L33" s="72" cm="1">
        <f t="array" ref="L33">MIN(IF(ISNUMBER(L3:T32),L3:T32))</f>
        <v>1.9902</v>
      </c>
      <c r="M33" s="72"/>
      <c r="N33" s="72"/>
      <c r="O33" s="72"/>
      <c r="P33" s="72"/>
      <c r="Q33" s="72"/>
      <c r="R33" s="72"/>
      <c r="S33" s="72"/>
      <c r="T33" s="72"/>
      <c r="U33" s="56"/>
      <c r="V33" s="72" cm="1">
        <f t="array" ref="V33">MIN(IF(ISNUMBER(V3:AD32),V3:AD32))</f>
        <v>40.642428387901084</v>
      </c>
      <c r="W33" s="72"/>
      <c r="X33" s="72"/>
      <c r="Y33" s="72"/>
      <c r="Z33" s="72"/>
      <c r="AA33" s="72"/>
      <c r="AB33" s="72"/>
      <c r="AC33" s="72"/>
      <c r="AD33" s="72"/>
      <c r="AE33" s="56"/>
      <c r="AF33" s="69" cm="1">
        <f t="array" ref="AF33">MIN(IF(ISNUMBER(AF3:AN32),AF3:AN32))</f>
        <v>0</v>
      </c>
      <c r="AG33" s="69"/>
      <c r="AH33" s="69"/>
      <c r="AI33" s="69"/>
      <c r="AJ33" s="69"/>
      <c r="AK33" s="69"/>
      <c r="AL33" s="69"/>
      <c r="AM33" s="69"/>
      <c r="AN33" s="69"/>
      <c r="AO33" s="56"/>
      <c r="AP33" s="69" cm="1">
        <f t="array" ref="AP33">MIN(IF(ISNUMBER(AP3:AX32),AP3:AX32))</f>
        <v>0</v>
      </c>
      <c r="AQ33" s="69"/>
      <c r="AR33" s="69"/>
      <c r="AS33" s="69"/>
      <c r="AT33" s="69"/>
      <c r="AU33" s="69"/>
      <c r="AV33" s="69"/>
      <c r="AW33" s="69"/>
      <c r="AX33" s="69"/>
      <c r="AY33" s="56"/>
    </row>
    <row r="34" spans="1:51" ht="21" hidden="1" customHeight="1" x14ac:dyDescent="0.35">
      <c r="A34" s="25" t="s">
        <v>26</v>
      </c>
      <c r="B34" s="30" t="str">
        <f t="shared" ref="B34:I34" si="5">IF(ISNA(MATCH($B$33,B3:B32,0)),"",INDEX($A$3:$A$32,MATCH($B$33,B3:B32,0)))</f>
        <v/>
      </c>
      <c r="C34" s="30" t="str">
        <f t="shared" si="5"/>
        <v/>
      </c>
      <c r="D34" s="30" t="str">
        <f t="shared" si="5"/>
        <v/>
      </c>
      <c r="E34" s="30" t="str">
        <f t="shared" si="5"/>
        <v/>
      </c>
      <c r="F34" s="30" t="str">
        <f t="shared" si="5"/>
        <v/>
      </c>
      <c r="G34" s="30" t="str">
        <f t="shared" si="5"/>
        <v/>
      </c>
      <c r="H34" s="30" t="str">
        <f t="shared" si="5"/>
        <v/>
      </c>
      <c r="I34" s="30" t="str">
        <f t="shared" si="5"/>
        <v/>
      </c>
      <c r="J34" s="30">
        <f>IF(ISNA(MATCH($B$33,J3:J32,0)),"",INDEX($A$3:$A$32,MATCH($B$33,J3:J32,0)))</f>
        <v>30</v>
      </c>
      <c r="K34" s="54"/>
      <c r="L34" s="30">
        <f>IF(ISNA(MATCH($L$33,L3:L32,0)),"",INDEX($A$3:$A$32,MATCH($L$33,L3:L32,0)))</f>
        <v>2</v>
      </c>
      <c r="M34" s="30" t="str">
        <f t="shared" ref="M34:T34" si="6">IF(ISNA(MATCH($L$33,M3:M32,0)),"",INDEX($A$3:$A$32,MATCH($L$33,M3:M32,0)))</f>
        <v/>
      </c>
      <c r="N34" s="30" t="str">
        <f t="shared" si="6"/>
        <v/>
      </c>
      <c r="O34" s="30" t="str">
        <f t="shared" si="6"/>
        <v/>
      </c>
      <c r="P34" s="30" t="str">
        <f t="shared" si="6"/>
        <v/>
      </c>
      <c r="Q34" s="30" t="str">
        <f t="shared" si="6"/>
        <v/>
      </c>
      <c r="R34" s="30" t="str">
        <f t="shared" si="6"/>
        <v/>
      </c>
      <c r="S34" s="30" t="str">
        <f t="shared" si="6"/>
        <v/>
      </c>
      <c r="T34" s="30" t="str">
        <f t="shared" si="6"/>
        <v/>
      </c>
      <c r="U34" s="56"/>
      <c r="V34" s="30" t="str">
        <f>IF(ISNA(MATCH($V$33,V3:V32,0)),"",INDEX($A$3:$A$32,MATCH($V$33,V3:V32,0)))</f>
        <v/>
      </c>
      <c r="W34" s="30" t="str">
        <f t="shared" ref="W34:AD34" si="7">IF(ISNA(MATCH($V$33,W3:W32,0)),"",INDEX($A$3:$A$32,MATCH($V$33,W3:W32,0)))</f>
        <v/>
      </c>
      <c r="X34" s="30" t="str">
        <f t="shared" si="7"/>
        <v/>
      </c>
      <c r="Y34" s="30" t="str">
        <f t="shared" si="7"/>
        <v/>
      </c>
      <c r="Z34" s="30" t="str">
        <f t="shared" si="7"/>
        <v/>
      </c>
      <c r="AA34" s="30">
        <f t="shared" si="7"/>
        <v>3</v>
      </c>
      <c r="AB34" s="30" t="str">
        <f t="shared" si="7"/>
        <v/>
      </c>
      <c r="AC34" s="30" t="str">
        <f t="shared" si="7"/>
        <v/>
      </c>
      <c r="AD34" s="30" t="str">
        <f t="shared" si="7"/>
        <v/>
      </c>
      <c r="AE34" s="56"/>
      <c r="AF34" s="30" t="str">
        <f>IF(ISNA(MATCH($AF$33,AF3:AF32,0)),"",INDEX($A$3:$A$32,MATCH($AF$33,AF3:AF32,0)))</f>
        <v/>
      </c>
      <c r="AG34" s="30" t="str">
        <f t="shared" ref="AG34:AN34" si="8">IF(ISNA(MATCH($AF$33,AG3:AG32,0)),"",INDEX($A$3:$A$32,MATCH($AF$33,AG3:AG32,0)))</f>
        <v/>
      </c>
      <c r="AH34" s="30" t="str">
        <f t="shared" si="8"/>
        <v/>
      </c>
      <c r="AI34" s="30" t="str">
        <f t="shared" si="8"/>
        <v/>
      </c>
      <c r="AJ34" s="30" t="str">
        <f t="shared" si="8"/>
        <v/>
      </c>
      <c r="AK34" s="30" t="str">
        <f t="shared" si="8"/>
        <v/>
      </c>
      <c r="AL34" s="30" t="str">
        <f t="shared" si="8"/>
        <v/>
      </c>
      <c r="AM34" s="30" t="str">
        <f t="shared" si="8"/>
        <v/>
      </c>
      <c r="AN34" s="30" t="str">
        <f t="shared" si="8"/>
        <v/>
      </c>
      <c r="AO34" s="56"/>
      <c r="AP34" s="30" t="str">
        <f>IF(ISNA(MATCH($AP$33,AP3:AP32,0)),"",INDEX($A$3:$A$32,MATCH($AP$33,AP3:AP32,0)))</f>
        <v/>
      </c>
      <c r="AQ34" s="30" t="str">
        <f t="shared" ref="AQ34:AX34" si="9">IF(ISNA(MATCH($AP$33,AQ3:AQ32,0)),"",INDEX($A$3:$A$32,MATCH($AP$33,AQ3:AQ32,0)))</f>
        <v/>
      </c>
      <c r="AR34" s="30" t="str">
        <f t="shared" si="9"/>
        <v/>
      </c>
      <c r="AS34" s="30" t="str">
        <f t="shared" si="9"/>
        <v/>
      </c>
      <c r="AT34" s="30" t="str">
        <f t="shared" si="9"/>
        <v/>
      </c>
      <c r="AU34" s="30" t="str">
        <f t="shared" si="9"/>
        <v/>
      </c>
      <c r="AV34" s="30" t="str">
        <f t="shared" si="9"/>
        <v/>
      </c>
      <c r="AW34" s="30" t="str">
        <f t="shared" si="9"/>
        <v/>
      </c>
      <c r="AX34" s="30" t="str">
        <f t="shared" si="9"/>
        <v/>
      </c>
      <c r="AY34" s="56"/>
    </row>
    <row r="35" spans="1:51" ht="38.25" x14ac:dyDescent="0.35">
      <c r="A35" s="40" t="s">
        <v>25</v>
      </c>
      <c r="B35" s="35">
        <f>SUM(B34:J34)</f>
        <v>30</v>
      </c>
      <c r="C35" s="35" t="str" cm="1">
        <f t="array" ref="C35">INDEX(B2:J2,D35)</f>
        <v>I</v>
      </c>
      <c r="D35" s="50">
        <f>SUM(K3:K32)</f>
        <v>9</v>
      </c>
      <c r="E35" s="36">
        <f>VLOOKUP(C35,Thrusters[],MATCH("PropellerD_m",Thrusters[#Headers],0))</f>
        <v>5.5</v>
      </c>
      <c r="F35" s="37" t="s">
        <v>27</v>
      </c>
      <c r="G35" s="38">
        <f>VLOOKUP(C35,Thrusters[],MATCH("Power_kW",Thrusters[#Headers],0))</f>
        <v>5500</v>
      </c>
      <c r="H35" s="39" t="s">
        <v>28</v>
      </c>
      <c r="I35" s="50"/>
      <c r="J35" s="50"/>
      <c r="K35" s="54"/>
      <c r="L35" s="51">
        <f>SUM(L34:T34)</f>
        <v>2</v>
      </c>
      <c r="M35" s="35" t="str" cm="1">
        <f t="array" ref="M35">INDEX(L2:T2,N35)</f>
        <v>A</v>
      </c>
      <c r="N35" s="50">
        <f>SUM(U3:U32)</f>
        <v>1</v>
      </c>
      <c r="O35" s="36">
        <f>VLOOKUP(M35,Thrusters[],MATCH("PropellerD_m",Thrusters[#Headers],0))</f>
        <v>3.2</v>
      </c>
      <c r="P35" s="37" t="s">
        <v>27</v>
      </c>
      <c r="Q35" s="38">
        <f>VLOOKUP(M35,Thrusters[],MATCH("Power_kW",Thrusters[#Headers],0))</f>
        <v>3200</v>
      </c>
      <c r="R35" s="39" t="s">
        <v>28</v>
      </c>
      <c r="S35" s="50"/>
      <c r="T35" s="50"/>
      <c r="U35" s="56"/>
      <c r="V35" s="51">
        <f>SUM(V34:AD34)</f>
        <v>3</v>
      </c>
      <c r="W35" s="35" t="str" cm="1">
        <f t="array" ref="W35">INDEX(V2:AD2,X35)</f>
        <v>F</v>
      </c>
      <c r="X35" s="50">
        <f>SUM(AE3:AE32)</f>
        <v>6</v>
      </c>
      <c r="Y35" s="36">
        <f>VLOOKUP(W35,Thrusters[],MATCH("PropellerD_m",Thrusters[#Headers],0))</f>
        <v>4.0999999999999996</v>
      </c>
      <c r="Z35" s="37" t="s">
        <v>27</v>
      </c>
      <c r="AA35" s="38">
        <f>VLOOKUP(W35,Thrusters[],MATCH("Power_kW",Thrusters[#Headers],0))</f>
        <v>3200</v>
      </c>
      <c r="AB35" s="39" t="s">
        <v>28</v>
      </c>
      <c r="AC35" s="50"/>
      <c r="AD35" s="50"/>
      <c r="AE35" s="56"/>
      <c r="AF35" s="51">
        <f>SUM(AF34:AN34)</f>
        <v>0</v>
      </c>
      <c r="AG35" s="35" t="e" cm="1" vm="1">
        <f t="array" aca="1" ref="AG35" ca="1">INDEX(AF2:AN2,AH35)</f>
        <v>#VALUE!</v>
      </c>
      <c r="AH35" s="50">
        <f>SUM(AO3:AO32)</f>
        <v>0</v>
      </c>
      <c r="AI35" s="36" t="e" vm="2">
        <f ca="1">VLOOKUP(AG35,Thrusters[],MATCH("PropellerD_m",Thrusters[#Headers],0))</f>
        <v>#VALUE!</v>
      </c>
      <c r="AJ35" s="37" t="s">
        <v>27</v>
      </c>
      <c r="AK35" s="38" t="e" vm="2">
        <f ca="1">VLOOKUP(AG35,Thrusters[],MATCH("Power_kW",Thrusters[#Headers],0))</f>
        <v>#VALUE!</v>
      </c>
      <c r="AL35" s="39" t="s">
        <v>28</v>
      </c>
      <c r="AM35" s="50"/>
      <c r="AN35" s="50"/>
      <c r="AO35" s="56"/>
      <c r="AP35" s="51">
        <f>SUM(AP34:AX34)</f>
        <v>0</v>
      </c>
      <c r="AQ35" s="35" t="e" cm="1" vm="1">
        <f t="array" aca="1" ref="AQ35" ca="1">INDEX(AP2:AX2,AR35)</f>
        <v>#VALUE!</v>
      </c>
      <c r="AR35" s="50">
        <f>SUM(AY3:AY32)</f>
        <v>0</v>
      </c>
      <c r="AS35" s="36" t="e" vm="2">
        <f ca="1">VLOOKUP(AQ35,Thrusters[],MATCH("PropellerD_m",Thrusters[#Headers],0))</f>
        <v>#VALUE!</v>
      </c>
      <c r="AT35" s="37" t="s">
        <v>27</v>
      </c>
      <c r="AU35" s="38" t="e" vm="2">
        <f ca="1">VLOOKUP(AQ35,Thrusters[],MATCH("Power_kW",Thrusters[#Headers],0))</f>
        <v>#VALUE!</v>
      </c>
      <c r="AV35" s="39" t="s">
        <v>28</v>
      </c>
      <c r="AW35" s="50"/>
      <c r="AX35" s="50"/>
      <c r="AY35" s="56"/>
    </row>
    <row r="36" spans="1:51" ht="38.25" x14ac:dyDescent="0.35">
      <c r="A36" s="31" t="s">
        <v>23</v>
      </c>
      <c r="B36" s="74" cm="1">
        <f t="array" ref="B36">INDEX(B3:J32,$L$35,$N$35)</f>
        <v>0.9767344963945237</v>
      </c>
      <c r="C36" s="74"/>
      <c r="D36" s="74"/>
      <c r="E36" s="74"/>
      <c r="F36" s="74"/>
      <c r="G36" s="74"/>
      <c r="H36" s="74"/>
      <c r="I36" s="74"/>
      <c r="J36" s="73"/>
      <c r="K36" s="54"/>
      <c r="L36" s="65" cm="1">
        <f t="array" ref="L36">INDEX(L3:T32,$L$35,$N$35)</f>
        <v>1.9902</v>
      </c>
      <c r="M36" s="66"/>
      <c r="N36" s="66"/>
      <c r="O36" s="66"/>
      <c r="P36" s="66"/>
      <c r="Q36" s="66"/>
      <c r="R36" s="66"/>
      <c r="S36" s="66"/>
      <c r="T36" s="67"/>
      <c r="U36" s="56"/>
      <c r="V36" s="65" cm="1">
        <f t="array" ref="V36">INDEX(V3:AD32,$L$35,$N$35)</f>
        <v>371.75169483234544</v>
      </c>
      <c r="W36" s="66"/>
      <c r="X36" s="66"/>
      <c r="Y36" s="66"/>
      <c r="Z36" s="66"/>
      <c r="AA36" s="66"/>
      <c r="AB36" s="66"/>
      <c r="AC36" s="66"/>
      <c r="AD36" s="67"/>
      <c r="AE36" s="56"/>
      <c r="AF36" s="72" cm="1">
        <f t="array" ref="AF36">INDEX(AF3:AN32,$L$35,$N$35)</f>
        <v>0</v>
      </c>
      <c r="AG36" s="72"/>
      <c r="AH36" s="72"/>
      <c r="AI36" s="72"/>
      <c r="AJ36" s="72"/>
      <c r="AK36" s="72"/>
      <c r="AL36" s="72"/>
      <c r="AM36" s="72"/>
      <c r="AN36" s="72"/>
      <c r="AO36" s="56"/>
      <c r="AP36" s="72" cm="1">
        <f t="array" ref="AP36">INDEX(AP3:AX32,$L$35,$N$35)</f>
        <v>0</v>
      </c>
      <c r="AQ36" s="72"/>
      <c r="AR36" s="72"/>
      <c r="AS36" s="72"/>
      <c r="AT36" s="72"/>
      <c r="AU36" s="72"/>
      <c r="AV36" s="72"/>
      <c r="AW36" s="72"/>
      <c r="AX36" s="72"/>
      <c r="AY36" s="56"/>
    </row>
    <row r="37" spans="1:51" ht="38.25" x14ac:dyDescent="0.35">
      <c r="A37" s="31" t="s">
        <v>24</v>
      </c>
      <c r="B37" s="74" cm="1">
        <f t="array" ref="B37">INDEX(B3:J32,$V$35,$X$35)</f>
        <v>0.62243931846266798</v>
      </c>
      <c r="C37" s="74"/>
      <c r="D37" s="74"/>
      <c r="E37" s="74"/>
      <c r="F37" s="74"/>
      <c r="G37" s="74"/>
      <c r="H37" s="74"/>
      <c r="I37" s="74"/>
      <c r="J37" s="73"/>
      <c r="K37" s="54"/>
      <c r="L37" s="65" cm="1">
        <f t="array" ref="L37">INDEX(L3:T32,$V$35,$X$35)</f>
        <v>3.5310000000000001</v>
      </c>
      <c r="M37" s="66"/>
      <c r="N37" s="66"/>
      <c r="O37" s="66"/>
      <c r="P37" s="66"/>
      <c r="Q37" s="66"/>
      <c r="R37" s="66"/>
      <c r="S37" s="66"/>
      <c r="T37" s="67"/>
      <c r="U37" s="56"/>
      <c r="V37" s="65" cm="1">
        <f t="array" ref="V37">INDEX(V3:AD32,$V$35,$X$35)</f>
        <v>40.642428387901084</v>
      </c>
      <c r="W37" s="66"/>
      <c r="X37" s="66"/>
      <c r="Y37" s="66"/>
      <c r="Z37" s="66"/>
      <c r="AA37" s="66"/>
      <c r="AB37" s="66"/>
      <c r="AC37" s="66"/>
      <c r="AD37" s="67"/>
      <c r="AE37" s="56"/>
      <c r="AF37" s="72" cm="1">
        <f t="array" ref="AF37">INDEX(AF3:AN32,$V$35,$X$35)</f>
        <v>0</v>
      </c>
      <c r="AG37" s="72"/>
      <c r="AH37" s="72"/>
      <c r="AI37" s="72"/>
      <c r="AJ37" s="72"/>
      <c r="AK37" s="72"/>
      <c r="AL37" s="72"/>
      <c r="AM37" s="72"/>
      <c r="AN37" s="72"/>
      <c r="AO37" s="56"/>
      <c r="AP37" s="72" cm="1">
        <f t="array" ref="AP37">INDEX(AP3:AX32,$V$35,$X$35)</f>
        <v>0</v>
      </c>
      <c r="AQ37" s="72"/>
      <c r="AR37" s="72"/>
      <c r="AS37" s="72"/>
      <c r="AT37" s="72"/>
      <c r="AU37" s="72"/>
      <c r="AV37" s="72"/>
      <c r="AW37" s="72"/>
      <c r="AX37" s="72"/>
      <c r="AY37" s="56"/>
    </row>
    <row r="38" spans="1:51" ht="38.25" x14ac:dyDescent="0.35">
      <c r="A38" s="31" t="s">
        <v>51</v>
      </c>
      <c r="B38" s="74" t="e" cm="1" vm="3">
        <f t="array" aca="1" ref="B38" ca="1">INDEX(B3:J32,$AF$35,$AH$35)</f>
        <v>#VALUE!</v>
      </c>
      <c r="C38" s="74"/>
      <c r="D38" s="74"/>
      <c r="E38" s="74"/>
      <c r="F38" s="74"/>
      <c r="G38" s="74"/>
      <c r="H38" s="74"/>
      <c r="I38" s="74"/>
      <c r="J38" s="73"/>
      <c r="K38" s="54"/>
      <c r="L38" s="65" t="e" cm="1" vm="3">
        <f t="array" aca="1" ref="L38" ca="1">INDEX(L3:T32,$AF$35,$AH$35)</f>
        <v>#VALUE!</v>
      </c>
      <c r="M38" s="66"/>
      <c r="N38" s="66"/>
      <c r="O38" s="66"/>
      <c r="P38" s="66"/>
      <c r="Q38" s="66"/>
      <c r="R38" s="66"/>
      <c r="S38" s="66"/>
      <c r="T38" s="67"/>
      <c r="U38" s="56"/>
      <c r="V38" s="65" t="e" cm="1" vm="3">
        <f t="array" aca="1" ref="V38" ca="1">INDEX(V3:AD32,$AF$35,$AH$35)</f>
        <v>#VALUE!</v>
      </c>
      <c r="W38" s="66"/>
      <c r="X38" s="66"/>
      <c r="Y38" s="66"/>
      <c r="Z38" s="66"/>
      <c r="AA38" s="66"/>
      <c r="AB38" s="66"/>
      <c r="AC38" s="66"/>
      <c r="AD38" s="67"/>
      <c r="AE38" s="56"/>
      <c r="AF38" s="65" t="e" cm="1" vm="3">
        <f t="array" aca="1" ref="AF38" ca="1">INDEX(AF3:AN32,$AF$35,$AH$35)</f>
        <v>#VALUE!</v>
      </c>
      <c r="AG38" s="66"/>
      <c r="AH38" s="66"/>
      <c r="AI38" s="66"/>
      <c r="AJ38" s="66"/>
      <c r="AK38" s="66"/>
      <c r="AL38" s="66"/>
      <c r="AM38" s="66"/>
      <c r="AN38" s="67"/>
      <c r="AO38" s="56"/>
      <c r="AP38" s="65" t="e" cm="1" vm="3">
        <f t="array" aca="1" ref="AP38" ca="1">INDEX(AP3:AX32,$AP$35,$AR$35)</f>
        <v>#VALUE!</v>
      </c>
      <c r="AQ38" s="66"/>
      <c r="AR38" s="66"/>
      <c r="AS38" s="66"/>
      <c r="AT38" s="66"/>
      <c r="AU38" s="66"/>
      <c r="AV38" s="66"/>
      <c r="AW38" s="66"/>
      <c r="AX38" s="67"/>
      <c r="AY38" s="56"/>
    </row>
  </sheetData>
  <mergeCells count="26">
    <mergeCell ref="A1:A2"/>
    <mergeCell ref="B36:J36"/>
    <mergeCell ref="L36:T36"/>
    <mergeCell ref="V36:AD36"/>
    <mergeCell ref="B1:J1"/>
    <mergeCell ref="L1:T1"/>
    <mergeCell ref="V1:AD1"/>
    <mergeCell ref="B33:J33"/>
    <mergeCell ref="L33:T33"/>
    <mergeCell ref="V33:AD33"/>
    <mergeCell ref="AF1:AN1"/>
    <mergeCell ref="AP1:AX1"/>
    <mergeCell ref="AF33:AN33"/>
    <mergeCell ref="AP33:AX33"/>
    <mergeCell ref="AF36:AN36"/>
    <mergeCell ref="AP36:AX36"/>
    <mergeCell ref="AF37:AN37"/>
    <mergeCell ref="AP37:AX37"/>
    <mergeCell ref="B38:J38"/>
    <mergeCell ref="L38:T38"/>
    <mergeCell ref="V38:AD38"/>
    <mergeCell ref="AF38:AN38"/>
    <mergeCell ref="AP38:AX38"/>
    <mergeCell ref="B37:J37"/>
    <mergeCell ref="L37:T37"/>
    <mergeCell ref="V37:AD37"/>
  </mergeCells>
  <conditionalFormatting sqref="L3:T32">
    <cfRule type="cellIs" dxfId="74" priority="13" operator="equal">
      <formula>$L$33</formula>
    </cfRule>
    <cfRule type="colorScale" priority="1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3:J32">
    <cfRule type="cellIs" dxfId="73" priority="7" operator="greaterThan">
      <formula>1</formula>
    </cfRule>
    <cfRule type="cellIs" dxfId="72" priority="8" operator="equal">
      <formula>$B$33</formula>
    </cfRule>
    <cfRule type="colorScale" priority="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V3:AD32">
    <cfRule type="cellIs" dxfId="71" priority="5" operator="equal">
      <formula>$V$33</formula>
    </cfRule>
    <cfRule type="colorScale" priority="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F3:AN32">
    <cfRule type="cellIs" dxfId="70" priority="3" operator="between">
      <formula>$AF$33*0.975</formula>
      <formula>$AF$33*1.025</formula>
    </cfRule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P3:AX32">
    <cfRule type="cellIs" dxfId="69" priority="1" operator="between">
      <formula>$AP$33*0.975</formula>
      <formula>$AP$33*1.025</formula>
    </cfRule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  <ignoredErrors>
    <ignoredError sqref="K4:K32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Y38"/>
  <sheetViews>
    <sheetView zoomScale="80" zoomScaleNormal="80" workbookViewId="0">
      <pane xSplit="1" ySplit="2" topLeftCell="O3" activePane="bottomRight" state="frozen"/>
      <selection pane="topRight" activeCell="B1" sqref="B1"/>
      <selection pane="bottomLeft" activeCell="A3" sqref="A3"/>
      <selection pane="bottomRight" activeCell="X23" sqref="X23"/>
    </sheetView>
  </sheetViews>
  <sheetFormatPr defaultRowHeight="15" x14ac:dyDescent="0.25"/>
  <cols>
    <col min="1" max="1" width="24.7109375" customWidth="1"/>
    <col min="11" max="11" width="2.7109375" style="29" customWidth="1"/>
    <col min="21" max="21" width="2.7109375" customWidth="1"/>
    <col min="31" max="31" width="2.7109375" customWidth="1"/>
    <col min="41" max="41" width="2.7109375" customWidth="1"/>
    <col min="51" max="51" width="2.7109375" customWidth="1"/>
  </cols>
  <sheetData>
    <row r="1" spans="1:51" s="42" customFormat="1" ht="18.75" x14ac:dyDescent="0.3">
      <c r="A1" s="75" t="s">
        <v>16</v>
      </c>
      <c r="B1" s="70" t="s">
        <v>42</v>
      </c>
      <c r="C1" s="70"/>
      <c r="D1" s="70"/>
      <c r="E1" s="70"/>
      <c r="F1" s="70"/>
      <c r="G1" s="70"/>
      <c r="H1" s="70"/>
      <c r="I1" s="70"/>
      <c r="J1" s="70"/>
      <c r="K1" s="33"/>
      <c r="L1" s="70" t="s">
        <v>17</v>
      </c>
      <c r="M1" s="70"/>
      <c r="N1" s="70"/>
      <c r="O1" s="70"/>
      <c r="P1" s="70"/>
      <c r="Q1" s="70"/>
      <c r="R1" s="70"/>
      <c r="S1" s="70"/>
      <c r="T1" s="70"/>
      <c r="U1" s="34"/>
      <c r="V1" s="70" t="s">
        <v>29</v>
      </c>
      <c r="W1" s="70"/>
      <c r="X1" s="70"/>
      <c r="Y1" s="70"/>
      <c r="Z1" s="70"/>
      <c r="AA1" s="70"/>
      <c r="AB1" s="70"/>
      <c r="AC1" s="70"/>
      <c r="AD1" s="70"/>
      <c r="AE1" s="34"/>
      <c r="AF1" s="68" t="s">
        <v>43</v>
      </c>
      <c r="AG1" s="68"/>
      <c r="AH1" s="68"/>
      <c r="AI1" s="68"/>
      <c r="AJ1" s="68"/>
      <c r="AK1" s="68"/>
      <c r="AL1" s="68"/>
      <c r="AM1" s="68"/>
      <c r="AN1" s="68"/>
      <c r="AO1" s="24"/>
      <c r="AP1" s="68" t="s">
        <v>44</v>
      </c>
      <c r="AQ1" s="68"/>
      <c r="AR1" s="68"/>
      <c r="AS1" s="68"/>
      <c r="AT1" s="68"/>
      <c r="AU1" s="68"/>
      <c r="AV1" s="68"/>
      <c r="AW1" s="68"/>
      <c r="AX1" s="68"/>
      <c r="AY1" s="24"/>
    </row>
    <row r="2" spans="1:51" x14ac:dyDescent="0.25">
      <c r="A2" s="75"/>
      <c r="B2" s="21" t="s">
        <v>7</v>
      </c>
      <c r="C2" s="7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7" t="s">
        <v>13</v>
      </c>
      <c r="I2" s="7" t="s">
        <v>14</v>
      </c>
      <c r="J2" s="8" t="s">
        <v>15</v>
      </c>
      <c r="K2" s="26"/>
      <c r="L2" s="6" t="s">
        <v>7</v>
      </c>
      <c r="M2" s="7" t="s">
        <v>8</v>
      </c>
      <c r="N2" s="7" t="s">
        <v>9</v>
      </c>
      <c r="O2" s="7" t="s">
        <v>10</v>
      </c>
      <c r="P2" s="7" t="s">
        <v>11</v>
      </c>
      <c r="Q2" s="7" t="s">
        <v>12</v>
      </c>
      <c r="R2" s="7" t="s">
        <v>13</v>
      </c>
      <c r="S2" s="7" t="s">
        <v>14</v>
      </c>
      <c r="T2" s="8" t="s">
        <v>15</v>
      </c>
      <c r="U2" s="5"/>
      <c r="V2" s="6" t="s">
        <v>7</v>
      </c>
      <c r="W2" s="7" t="s">
        <v>8</v>
      </c>
      <c r="X2" s="7" t="s">
        <v>9</v>
      </c>
      <c r="Y2" s="7" t="s">
        <v>10</v>
      </c>
      <c r="Z2" s="7" t="s">
        <v>11</v>
      </c>
      <c r="AA2" s="7" t="s">
        <v>12</v>
      </c>
      <c r="AB2" s="7" t="s">
        <v>13</v>
      </c>
      <c r="AC2" s="7" t="s">
        <v>14</v>
      </c>
      <c r="AD2" s="8" t="s">
        <v>15</v>
      </c>
      <c r="AE2" s="5"/>
      <c r="AF2" s="21" t="s">
        <v>7</v>
      </c>
      <c r="AG2" s="21" t="s">
        <v>8</v>
      </c>
      <c r="AH2" s="21" t="s">
        <v>9</v>
      </c>
      <c r="AI2" s="21" t="s">
        <v>10</v>
      </c>
      <c r="AJ2" s="21" t="s">
        <v>11</v>
      </c>
      <c r="AK2" s="21" t="s">
        <v>12</v>
      </c>
      <c r="AL2" s="21" t="s">
        <v>13</v>
      </c>
      <c r="AM2" s="21" t="s">
        <v>14</v>
      </c>
      <c r="AN2" s="21" t="s">
        <v>15</v>
      </c>
      <c r="AO2" s="24"/>
      <c r="AP2" s="21" t="s">
        <v>7</v>
      </c>
      <c r="AQ2" s="21" t="s">
        <v>8</v>
      </c>
      <c r="AR2" s="21" t="s">
        <v>9</v>
      </c>
      <c r="AS2" s="21" t="s">
        <v>10</v>
      </c>
      <c r="AT2" s="21" t="s">
        <v>11</v>
      </c>
      <c r="AU2" s="21" t="s">
        <v>12</v>
      </c>
      <c r="AV2" s="21" t="s">
        <v>13</v>
      </c>
      <c r="AW2" s="21" t="s">
        <v>14</v>
      </c>
      <c r="AX2" s="21" t="s">
        <v>15</v>
      </c>
      <c r="AY2" s="24"/>
    </row>
    <row r="3" spans="1:51" x14ac:dyDescent="0.25">
      <c r="A3" s="9">
        <v>1</v>
      </c>
      <c r="B3" s="11" t="e">
        <v>#N/A</v>
      </c>
      <c r="C3" s="12" t="e">
        <v>#N/A</v>
      </c>
      <c r="D3" s="12" t="e">
        <v>#N/A</v>
      </c>
      <c r="E3" s="12" t="e">
        <v>#N/A</v>
      </c>
      <c r="F3" s="12" t="e">
        <v>#N/A</v>
      </c>
      <c r="G3" s="12" t="e">
        <v>#N/A</v>
      </c>
      <c r="H3" s="12" t="e">
        <v>#N/A</v>
      </c>
      <c r="I3" s="12" t="e">
        <v>#N/A</v>
      </c>
      <c r="J3" s="12" t="e">
        <v>#N/A</v>
      </c>
      <c r="K3" s="27" t="str">
        <f t="shared" ref="K3:K31" si="0">IF(ISNA(MATCH($B$33,B3:J3,0)),"",MATCH($B$33,B3:J3,0))</f>
        <v/>
      </c>
      <c r="L3" s="15" t="e">
        <v>#N/A</v>
      </c>
      <c r="M3" s="16" t="e">
        <v>#N/A</v>
      </c>
      <c r="N3" s="16" t="e">
        <v>#N/A</v>
      </c>
      <c r="O3" s="16" t="e">
        <v>#N/A</v>
      </c>
      <c r="P3" s="16" t="e">
        <v>#N/A</v>
      </c>
      <c r="Q3" s="16" t="e">
        <v>#N/A</v>
      </c>
      <c r="R3" s="16" t="e">
        <v>#N/A</v>
      </c>
      <c r="S3" s="16" t="e">
        <v>#N/A</v>
      </c>
      <c r="T3" s="17" t="e">
        <v>#N/A</v>
      </c>
      <c r="U3" s="27" t="str">
        <f t="shared" ref="U3:U31" si="1">IF(ISNA(MATCH($L$33,L3:T3,0)),"",MATCH($L$33,L3:T3,0))</f>
        <v/>
      </c>
      <c r="V3" s="15" t="e">
        <v>#N/A</v>
      </c>
      <c r="W3" s="16" t="e">
        <v>#N/A</v>
      </c>
      <c r="X3" s="16" t="e">
        <v>#N/A</v>
      </c>
      <c r="Y3" s="16" t="e">
        <v>#N/A</v>
      </c>
      <c r="Z3" s="16" t="e">
        <v>#N/A</v>
      </c>
      <c r="AA3" s="16" t="e">
        <v>#N/A</v>
      </c>
      <c r="AB3" s="16" t="e">
        <v>#N/A</v>
      </c>
      <c r="AC3" s="16" t="e">
        <v>#N/A</v>
      </c>
      <c r="AD3" s="16" t="e">
        <v>#N/A</v>
      </c>
      <c r="AE3" s="27" t="str">
        <f>IF(ISNA(MATCH($V$33,V3:AD3,0)),"",MATCH($V$33,V3:AD3,0))</f>
        <v/>
      </c>
      <c r="AF3" s="60" t="e">
        <v>#N/A</v>
      </c>
      <c r="AG3" s="60" t="e">
        <v>#N/A</v>
      </c>
      <c r="AH3" s="60" t="e">
        <v>#N/A</v>
      </c>
      <c r="AI3" s="60" t="e">
        <v>#N/A</v>
      </c>
      <c r="AJ3" s="60" t="e">
        <v>#N/A</v>
      </c>
      <c r="AK3" s="60" t="e">
        <v>#N/A</v>
      </c>
      <c r="AL3" s="60" t="e">
        <v>#N/A</v>
      </c>
      <c r="AM3" s="60" t="e">
        <v>#N/A</v>
      </c>
      <c r="AN3" s="60" t="e">
        <v>#N/A</v>
      </c>
      <c r="AO3" s="27" t="str">
        <f>IF(ISNA(MATCH($AF$33,AF3:AN3,0)),"",MATCH($AF$33,AF3:AN3,0))</f>
        <v/>
      </c>
      <c r="AP3" s="60" t="e">
        <v>#N/A</v>
      </c>
      <c r="AQ3" s="60" t="e">
        <v>#N/A</v>
      </c>
      <c r="AR3" s="60" t="e">
        <v>#N/A</v>
      </c>
      <c r="AS3" s="60" t="e">
        <v>#N/A</v>
      </c>
      <c r="AT3" s="60" t="e">
        <v>#N/A</v>
      </c>
      <c r="AU3" s="60" t="e">
        <v>#N/A</v>
      </c>
      <c r="AV3" s="60" t="e">
        <v>#N/A</v>
      </c>
      <c r="AW3" s="60" t="e">
        <v>#N/A</v>
      </c>
      <c r="AX3" s="60" t="e">
        <v>#N/A</v>
      </c>
      <c r="AY3" s="27" t="str">
        <f>IF(ISNA(MATCH($AP$33,AP3:AX3,0)),"",MATCH($AP$33,AP3:AX3,0))</f>
        <v/>
      </c>
    </row>
    <row r="4" spans="1:51" x14ac:dyDescent="0.25">
      <c r="A4" s="9">
        <v>2</v>
      </c>
      <c r="B4" s="11" t="e">
        <v>#N/A</v>
      </c>
      <c r="C4" s="12" t="e">
        <v>#N/A</v>
      </c>
      <c r="D4" s="12">
        <v>0.6751471384816452</v>
      </c>
      <c r="E4" s="12">
        <v>0.62574612834884258</v>
      </c>
      <c r="F4" s="12">
        <v>0.57012425027338964</v>
      </c>
      <c r="G4" s="12" t="e">
        <v>#N/A</v>
      </c>
      <c r="H4" s="12">
        <v>0.57012425027338964</v>
      </c>
      <c r="I4" s="12">
        <v>0.51311182524605059</v>
      </c>
      <c r="J4" s="12">
        <v>0.46646529567822786</v>
      </c>
      <c r="K4" s="27" t="str">
        <f t="shared" si="0"/>
        <v/>
      </c>
      <c r="L4" s="15" t="e">
        <v>#N/A</v>
      </c>
      <c r="M4" s="16" t="e">
        <v>#N/A</v>
      </c>
      <c r="N4" s="16">
        <v>2.4609999999999999</v>
      </c>
      <c r="O4" s="16">
        <v>3.0687600000000002</v>
      </c>
      <c r="P4" s="16">
        <v>4.4212400000000001</v>
      </c>
      <c r="Q4" s="16" t="e">
        <v>#N/A</v>
      </c>
      <c r="R4" s="16">
        <v>2.8889999999999998</v>
      </c>
      <c r="S4" s="16">
        <v>3.5310000000000001</v>
      </c>
      <c r="T4" s="17">
        <v>4.9219999999999997</v>
      </c>
      <c r="U4" s="27">
        <f t="shared" si="1"/>
        <v>3</v>
      </c>
      <c r="V4" s="15" t="e">
        <v>#N/A</v>
      </c>
      <c r="W4" s="16" t="e">
        <v>#N/A</v>
      </c>
      <c r="X4" s="16">
        <v>20.713103779944777</v>
      </c>
      <c r="Y4" s="16">
        <v>22.419033554762215</v>
      </c>
      <c r="Z4" s="16">
        <v>28.120394454237726</v>
      </c>
      <c r="AA4" s="16" t="e">
        <v>#N/A</v>
      </c>
      <c r="AB4" s="16">
        <v>18.374894730503836</v>
      </c>
      <c r="AC4" s="16">
        <v>19.828449469271732</v>
      </c>
      <c r="AD4" s="17">
        <v>25.223142859639211</v>
      </c>
      <c r="AE4" s="27">
        <f t="shared" ref="AE4:AE32" si="2">IF(ISNA(MATCH($V$33,V4:AD4,0)),"",MATCH($V$33,V4:AD4,0))</f>
        <v>7</v>
      </c>
      <c r="AF4" s="60" t="e">
        <v>#N/A</v>
      </c>
      <c r="AG4" s="60" t="e">
        <v>#N/A</v>
      </c>
      <c r="AH4" s="60">
        <v>195.75788192337592</v>
      </c>
      <c r="AI4" s="60">
        <v>173.59102121535159</v>
      </c>
      <c r="AJ4" s="60">
        <v>158.24593266665795</v>
      </c>
      <c r="AK4" s="60" t="e">
        <v>#N/A</v>
      </c>
      <c r="AL4" s="60">
        <v>150.18418438221823</v>
      </c>
      <c r="AM4" s="60">
        <v>135.58058792032122</v>
      </c>
      <c r="AN4" s="60">
        <v>129.6235921759243</v>
      </c>
      <c r="AO4" s="27" t="str">
        <f t="shared" ref="AO4:AO32" si="3">IF(ISNA(MATCH($AF$33,AF4:AN4,0)),"",MATCH($AF$33,AF4:AN4,0))</f>
        <v/>
      </c>
      <c r="AP4" s="60" t="e">
        <v>#N/A</v>
      </c>
      <c r="AQ4" s="60" t="e">
        <v>#N/A</v>
      </c>
      <c r="AR4" s="60">
        <v>180.19537389444017</v>
      </c>
      <c r="AS4" s="60">
        <v>160.08274341638628</v>
      </c>
      <c r="AT4" s="60">
        <v>146.48549893943019</v>
      </c>
      <c r="AU4" s="60" t="e">
        <v>#N/A</v>
      </c>
      <c r="AV4" s="60">
        <v>138.42375065499047</v>
      </c>
      <c r="AW4" s="60">
        <v>125.19724832051072</v>
      </c>
      <c r="AX4" s="60">
        <v>120.14805998532631</v>
      </c>
      <c r="AY4" s="27" t="str">
        <f t="shared" ref="AY4:AY32" si="4">IF(ISNA(MATCH($AP$33,AP4:AX4,0)),"",MATCH($AP$33,AP4:AX4,0))</f>
        <v/>
      </c>
    </row>
    <row r="5" spans="1:51" x14ac:dyDescent="0.25">
      <c r="A5" s="9">
        <v>3</v>
      </c>
      <c r="B5" s="11">
        <v>0.65461570460466445</v>
      </c>
      <c r="C5" s="12">
        <v>0.59850578706712165</v>
      </c>
      <c r="D5" s="12">
        <v>0.55125533019340156</v>
      </c>
      <c r="E5" s="12">
        <v>0.51091957432559187</v>
      </c>
      <c r="F5" s="12">
        <v>0.46550450105220548</v>
      </c>
      <c r="G5" s="12">
        <v>0.51091957432559187</v>
      </c>
      <c r="H5" s="12">
        <v>0.46550450105220548</v>
      </c>
      <c r="I5" s="12">
        <v>0.41895405094698523</v>
      </c>
      <c r="J5" s="12">
        <v>0.38086731904271376</v>
      </c>
      <c r="K5" s="27" t="str">
        <f t="shared" si="0"/>
        <v/>
      </c>
      <c r="L5" s="15">
        <v>2.9853000000000001</v>
      </c>
      <c r="M5" s="16">
        <v>3.21</v>
      </c>
      <c r="N5" s="16">
        <v>3.6915</v>
      </c>
      <c r="O5" s="16">
        <v>4.6031399999999998</v>
      </c>
      <c r="P5" s="16">
        <v>6.6318599999999996</v>
      </c>
      <c r="Q5" s="16">
        <v>3.5310000000000001</v>
      </c>
      <c r="R5" s="16">
        <v>4.3334999999999999</v>
      </c>
      <c r="S5" s="16">
        <v>5.2965</v>
      </c>
      <c r="T5" s="17">
        <v>7.383</v>
      </c>
      <c r="U5" s="27" t="str">
        <f t="shared" si="1"/>
        <v/>
      </c>
      <c r="V5" s="15">
        <v>23.632281911836671</v>
      </c>
      <c r="W5" s="16">
        <v>21.859791067090725</v>
      </c>
      <c r="X5" s="16">
        <v>22.491780359446974</v>
      </c>
      <c r="Y5" s="16">
        <v>25.733221979730146</v>
      </c>
      <c r="Z5" s="16">
        <v>33.924352045303614</v>
      </c>
      <c r="AA5" s="16">
        <v>19.739570556278355</v>
      </c>
      <c r="AB5" s="16">
        <v>22.167413001529464</v>
      </c>
      <c r="AC5" s="16">
        <v>24.922910793963151</v>
      </c>
      <c r="AD5" s="17">
        <v>32.603888830926969</v>
      </c>
      <c r="AE5" s="27" t="str">
        <f t="shared" si="2"/>
        <v/>
      </c>
      <c r="AF5" s="60">
        <v>187.55440429962132</v>
      </c>
      <c r="AG5" s="60">
        <v>162.60897372486826</v>
      </c>
      <c r="AH5" s="60">
        <v>147.91394969605125</v>
      </c>
      <c r="AI5" s="60">
        <v>139.93097744811132</v>
      </c>
      <c r="AJ5" s="60">
        <v>136.62597331115236</v>
      </c>
      <c r="AK5" s="60">
        <v>134.97286237445667</v>
      </c>
      <c r="AL5" s="60">
        <v>126.90030650562356</v>
      </c>
      <c r="AM5" s="60">
        <v>120.48223027069848</v>
      </c>
      <c r="AN5" s="60">
        <v>120.6928079233309</v>
      </c>
      <c r="AO5" s="27" t="str">
        <f t="shared" si="3"/>
        <v/>
      </c>
      <c r="AP5" s="60">
        <v>172.91701246391131</v>
      </c>
      <c r="AQ5" s="60">
        <v>150.01719754789175</v>
      </c>
      <c r="AR5" s="60">
        <v>136.64802141710149</v>
      </c>
      <c r="AS5" s="60">
        <v>129.59418006221938</v>
      </c>
      <c r="AT5" s="60">
        <v>127.16747408046766</v>
      </c>
      <c r="AU5" s="60">
        <v>124.63606498856474</v>
      </c>
      <c r="AV5" s="60">
        <v>117.44180727493887</v>
      </c>
      <c r="AW5" s="60">
        <v>111.78149795539429</v>
      </c>
      <c r="AX5" s="60">
        <v>112.52731218857912</v>
      </c>
      <c r="AY5" s="27" t="str">
        <f t="shared" si="4"/>
        <v/>
      </c>
    </row>
    <row r="6" spans="1:51" x14ac:dyDescent="0.25">
      <c r="A6" s="9">
        <v>4</v>
      </c>
      <c r="B6" s="11">
        <v>0.56691382990388917</v>
      </c>
      <c r="C6" s="12">
        <v>0.51832121591212732</v>
      </c>
      <c r="D6" s="12">
        <v>0.47740111991906442</v>
      </c>
      <c r="E6" s="12">
        <v>0.44246933065669414</v>
      </c>
      <c r="F6" s="12">
        <v>0.40313872348720997</v>
      </c>
      <c r="G6" s="12">
        <v>0.44246933065669414</v>
      </c>
      <c r="H6" s="12">
        <v>0.40313872348720997</v>
      </c>
      <c r="I6" s="12">
        <v>0.36282485113848933</v>
      </c>
      <c r="J6" s="12">
        <v>0.32984077376226301</v>
      </c>
      <c r="K6" s="27" t="str">
        <f t="shared" si="0"/>
        <v/>
      </c>
      <c r="L6" s="15">
        <v>3.9803999999999999</v>
      </c>
      <c r="M6" s="16">
        <v>4.28</v>
      </c>
      <c r="N6" s="16">
        <v>4.9219999999999997</v>
      </c>
      <c r="O6" s="16">
        <v>6.1375200000000003</v>
      </c>
      <c r="P6" s="16">
        <v>8.8424800000000001</v>
      </c>
      <c r="Q6" s="16">
        <v>4.7080000000000002</v>
      </c>
      <c r="R6" s="16">
        <v>5.7779999999999996</v>
      </c>
      <c r="S6" s="16">
        <v>7.0620000000000003</v>
      </c>
      <c r="T6" s="17">
        <v>9.8439999999999994</v>
      </c>
      <c r="U6" s="27" t="str">
        <f t="shared" si="1"/>
        <v/>
      </c>
      <c r="V6" s="15">
        <v>25.128853025229834</v>
      </c>
      <c r="W6" s="16">
        <v>24.29441887911106</v>
      </c>
      <c r="X6" s="16">
        <v>25.750958489614931</v>
      </c>
      <c r="Y6" s="16">
        <v>30.098470157452375</v>
      </c>
      <c r="Z6" s="16">
        <v>40.506148159753906</v>
      </c>
      <c r="AA6" s="16">
        <v>23.088087289538084</v>
      </c>
      <c r="AB6" s="16">
        <v>26.468199426751099</v>
      </c>
      <c r="AC6" s="16">
        <v>30.303245779577537</v>
      </c>
      <c r="AD6" s="17">
        <v>40.161864645908622</v>
      </c>
      <c r="AE6" s="27" t="str">
        <f t="shared" si="2"/>
        <v/>
      </c>
      <c r="AF6" s="60">
        <v>154.77062511153923</v>
      </c>
      <c r="AG6" s="60">
        <v>140.56387998635424</v>
      </c>
      <c r="AH6" s="60">
        <v>132.33607564179445</v>
      </c>
      <c r="AI6" s="60">
        <v>128.97567113516934</v>
      </c>
      <c r="AJ6" s="60">
        <v>130.72693718371357</v>
      </c>
      <c r="AK6" s="60">
        <v>123.17648754676532</v>
      </c>
      <c r="AL6" s="60">
        <v>119.11435575397671</v>
      </c>
      <c r="AM6" s="60">
        <v>116.13578905415648</v>
      </c>
      <c r="AN6" s="60">
        <v>119.80889826692997</v>
      </c>
      <c r="AO6" s="27" t="str">
        <f t="shared" si="3"/>
        <v/>
      </c>
      <c r="AP6" s="60">
        <v>143.09737019213088</v>
      </c>
      <c r="AQ6" s="60">
        <v>130.06824382256616</v>
      </c>
      <c r="AR6" s="60">
        <v>122.66225991371792</v>
      </c>
      <c r="AS6" s="60">
        <v>119.90796321596761</v>
      </c>
      <c r="AT6" s="60">
        <v>122.25675246149561</v>
      </c>
      <c r="AU6" s="60">
        <v>114.10877962756356</v>
      </c>
      <c r="AV6" s="60">
        <v>110.64417103175873</v>
      </c>
      <c r="AW6" s="60">
        <v>108.20151026968846</v>
      </c>
      <c r="AX6" s="60">
        <v>112.26513095362476</v>
      </c>
      <c r="AY6" s="27" t="str">
        <f t="shared" si="4"/>
        <v/>
      </c>
    </row>
    <row r="7" spans="1:51" x14ac:dyDescent="0.25">
      <c r="A7" s="9">
        <v>5</v>
      </c>
      <c r="B7" s="11">
        <v>0.50706314441993972</v>
      </c>
      <c r="C7" s="12">
        <v>0.46360058918394492</v>
      </c>
      <c r="D7" s="12">
        <v>0.42700054266942306</v>
      </c>
      <c r="E7" s="12">
        <v>0.39575660052287981</v>
      </c>
      <c r="F7" s="12">
        <v>0.36057823603195721</v>
      </c>
      <c r="G7" s="12">
        <v>0.39575660052287981</v>
      </c>
      <c r="H7" s="12">
        <v>0.36057823603195721</v>
      </c>
      <c r="I7" s="12">
        <v>0.32452041242876156</v>
      </c>
      <c r="J7" s="12">
        <v>0.29501855675341937</v>
      </c>
      <c r="K7" s="27" t="str">
        <f t="shared" si="0"/>
        <v/>
      </c>
      <c r="L7" s="15">
        <v>4.9755000000000003</v>
      </c>
      <c r="M7" s="16">
        <v>5.35</v>
      </c>
      <c r="N7" s="16">
        <v>6.1524999999999999</v>
      </c>
      <c r="O7" s="16">
        <v>7.6718999999999999</v>
      </c>
      <c r="P7" s="16">
        <v>11.053100000000001</v>
      </c>
      <c r="Q7" s="16">
        <v>5.8849999999999998</v>
      </c>
      <c r="R7" s="16">
        <v>7.2225000000000001</v>
      </c>
      <c r="S7" s="16">
        <v>8.8275000000000006</v>
      </c>
      <c r="T7" s="17">
        <v>12.305</v>
      </c>
      <c r="U7" s="27" t="str">
        <f t="shared" si="1"/>
        <v/>
      </c>
      <c r="V7" s="15">
        <v>27.597243420758232</v>
      </c>
      <c r="W7" s="16">
        <v>27.270038682575617</v>
      </c>
      <c r="X7" s="16">
        <v>29.357405787034455</v>
      </c>
      <c r="Y7" s="16">
        <v>34.714529417315852</v>
      </c>
      <c r="Z7" s="16">
        <v>47.262528153591319</v>
      </c>
      <c r="AA7" s="16">
        <v>26.628997460981477</v>
      </c>
      <c r="AB7" s="16">
        <v>30.883065347216011</v>
      </c>
      <c r="AC7" s="16">
        <v>35.731048531782839</v>
      </c>
      <c r="AD7" s="17">
        <v>47.722610987139255</v>
      </c>
      <c r="AE7" s="27" t="str">
        <f t="shared" si="2"/>
        <v/>
      </c>
      <c r="AF7" s="60">
        <v>140.54475331740801</v>
      </c>
      <c r="AG7" s="60">
        <v>130.73600429356301</v>
      </c>
      <c r="AH7" s="60">
        <v>125.55295194942269</v>
      </c>
      <c r="AI7" s="60">
        <v>124.74821001579184</v>
      </c>
      <c r="AJ7" s="60">
        <v>129.84501014597029</v>
      </c>
      <c r="AK7" s="60">
        <v>118.0596332136177</v>
      </c>
      <c r="AL7" s="60">
        <v>116.29546318351368</v>
      </c>
      <c r="AM7" s="60">
        <v>115.46161713965211</v>
      </c>
      <c r="AN7" s="60">
        <v>121.78648984106412</v>
      </c>
      <c r="AO7" s="27" t="str">
        <f t="shared" si="3"/>
        <v/>
      </c>
      <c r="AP7" s="60">
        <v>130.2888245744596</v>
      </c>
      <c r="AQ7" s="60">
        <v>121.31107733864545</v>
      </c>
      <c r="AR7" s="60">
        <v>116.73003737083961</v>
      </c>
      <c r="AS7" s="60">
        <v>116.38150668071707</v>
      </c>
      <c r="AT7" s="60">
        <v>121.93860853363039</v>
      </c>
      <c r="AU7" s="60">
        <v>109.69292987854293</v>
      </c>
      <c r="AV7" s="60">
        <v>108.38906157117381</v>
      </c>
      <c r="AW7" s="60">
        <v>107.97726771056006</v>
      </c>
      <c r="AX7" s="60">
        <v>114.61534326120461</v>
      </c>
      <c r="AY7" s="27" t="str">
        <f t="shared" si="4"/>
        <v/>
      </c>
    </row>
    <row r="8" spans="1:51" x14ac:dyDescent="0.25">
      <c r="A8" s="9">
        <v>6</v>
      </c>
      <c r="B8" s="11">
        <v>0.46288320379716802</v>
      </c>
      <c r="C8" s="12">
        <v>0.42320750061455359</v>
      </c>
      <c r="D8" s="12">
        <v>0.38979638214498363</v>
      </c>
      <c r="E8" s="12">
        <v>0.36127469564657028</v>
      </c>
      <c r="F8" s="12">
        <v>0.329161389366875</v>
      </c>
      <c r="G8" s="12">
        <v>0.36127469564657028</v>
      </c>
      <c r="H8" s="12">
        <v>0.329161389366875</v>
      </c>
      <c r="I8" s="12">
        <v>0.29624525043018746</v>
      </c>
      <c r="J8" s="12">
        <v>0.26931386402744334</v>
      </c>
      <c r="K8" s="27" t="str">
        <f t="shared" si="0"/>
        <v/>
      </c>
      <c r="L8" s="15">
        <v>5.9706000000000001</v>
      </c>
      <c r="M8" s="16">
        <v>6.42</v>
      </c>
      <c r="N8" s="16">
        <v>7.383</v>
      </c>
      <c r="O8" s="16">
        <v>9.2062799999999996</v>
      </c>
      <c r="P8" s="16">
        <v>13.263719999999999</v>
      </c>
      <c r="Q8" s="16">
        <v>7.0620000000000003</v>
      </c>
      <c r="R8" s="16">
        <v>8.6669999999999998</v>
      </c>
      <c r="S8" s="16">
        <v>10.593</v>
      </c>
      <c r="T8" s="17">
        <v>14.766</v>
      </c>
      <c r="U8" s="27" t="str">
        <f t="shared" si="1"/>
        <v/>
      </c>
      <c r="V8" s="15">
        <v>30.392715678998556</v>
      </c>
      <c r="W8" s="16">
        <v>30.432363869883584</v>
      </c>
      <c r="X8" s="16">
        <v>33.080979054964139</v>
      </c>
      <c r="Y8" s="16">
        <v>39.408537830079084</v>
      </c>
      <c r="Z8" s="16">
        <v>54.058944090359248</v>
      </c>
      <c r="AA8" s="16">
        <v>30.229701264356336</v>
      </c>
      <c r="AB8" s="16">
        <v>35.324092217804932</v>
      </c>
      <c r="AC8" s="16">
        <v>41.154553810951988</v>
      </c>
      <c r="AD8" s="17">
        <v>55.252541707684159</v>
      </c>
      <c r="AE8" s="27" t="str">
        <f t="shared" si="2"/>
        <v/>
      </c>
      <c r="AF8" s="60">
        <v>133.17468522650171</v>
      </c>
      <c r="AG8" s="60">
        <v>125.77624124762434</v>
      </c>
      <c r="AH8" s="60">
        <v>122.45889659669174</v>
      </c>
      <c r="AI8" s="60">
        <v>123.44692186585542</v>
      </c>
      <c r="AJ8" s="60">
        <v>131.21725980383565</v>
      </c>
      <c r="AK8" s="60">
        <v>115.85393309826489</v>
      </c>
      <c r="AL8" s="60">
        <v>115.71926952890192</v>
      </c>
      <c r="AM8" s="60">
        <v>116.49668073002013</v>
      </c>
      <c r="AN8" s="60">
        <v>125.11992179997925</v>
      </c>
      <c r="AO8" s="27" t="str">
        <f t="shared" si="3"/>
        <v/>
      </c>
      <c r="AP8" s="60">
        <v>123.76234641799232</v>
      </c>
      <c r="AQ8" s="60">
        <v>117.0113469901771</v>
      </c>
      <c r="AR8" s="60">
        <v>114.17391578426506</v>
      </c>
      <c r="AS8" s="60">
        <v>115.53189919312797</v>
      </c>
      <c r="AT8" s="60">
        <v>123.68113235757724</v>
      </c>
      <c r="AU8" s="60">
        <v>107.93891042553744</v>
      </c>
      <c r="AV8" s="60">
        <v>108.18314208264353</v>
      </c>
      <c r="AW8" s="60">
        <v>109.31303434085905</v>
      </c>
      <c r="AX8" s="60">
        <v>118.20104785847062</v>
      </c>
      <c r="AY8" s="27" t="str">
        <f t="shared" si="4"/>
        <v/>
      </c>
    </row>
    <row r="9" spans="1:51" x14ac:dyDescent="0.25">
      <c r="A9" s="9">
        <v>7</v>
      </c>
      <c r="B9" s="11">
        <v>0.42854657392253243</v>
      </c>
      <c r="C9" s="12">
        <v>0.3918140104434582</v>
      </c>
      <c r="D9" s="12">
        <v>0.36088132540844847</v>
      </c>
      <c r="E9" s="12">
        <v>0.33447537476880573</v>
      </c>
      <c r="F9" s="12">
        <v>0.30474423034491199</v>
      </c>
      <c r="G9" s="12">
        <v>0.33447537476880573</v>
      </c>
      <c r="H9" s="12">
        <v>0.30474423034491199</v>
      </c>
      <c r="I9" s="12">
        <v>0.27426980731042067</v>
      </c>
      <c r="J9" s="12">
        <v>0.24933618846401884</v>
      </c>
      <c r="K9" s="27" t="str">
        <f t="shared" si="0"/>
        <v/>
      </c>
      <c r="L9" s="15">
        <v>6.9657</v>
      </c>
      <c r="M9" s="16">
        <v>7.49</v>
      </c>
      <c r="N9" s="16">
        <v>8.6135000000000002</v>
      </c>
      <c r="O9" s="16">
        <v>10.74066</v>
      </c>
      <c r="P9" s="16">
        <v>15.47434</v>
      </c>
      <c r="Q9" s="16">
        <v>8.2390000000000008</v>
      </c>
      <c r="R9" s="16">
        <v>10.111499999999999</v>
      </c>
      <c r="S9" s="16">
        <v>12.358499999999999</v>
      </c>
      <c r="T9" s="17">
        <v>17.227</v>
      </c>
      <c r="U9" s="27" t="str">
        <f t="shared" si="1"/>
        <v/>
      </c>
      <c r="V9" s="15">
        <v>33.327611460897408</v>
      </c>
      <c r="W9" s="16">
        <v>33.671748621013847</v>
      </c>
      <c r="X9" s="16">
        <v>36.848381301792905</v>
      </c>
      <c r="Y9" s="16">
        <v>44.125242342028876</v>
      </c>
      <c r="Z9" s="16">
        <v>60.853813253748783</v>
      </c>
      <c r="AA9" s="16">
        <v>33.847814906716714</v>
      </c>
      <c r="AB9" s="16">
        <v>39.764108370068179</v>
      </c>
      <c r="AC9" s="16">
        <v>46.559770885106779</v>
      </c>
      <c r="AD9" s="17">
        <v>62.745767829830065</v>
      </c>
      <c r="AE9" s="27" t="str">
        <f t="shared" si="2"/>
        <v/>
      </c>
      <c r="AF9" s="60">
        <v>129.11118980639057</v>
      </c>
      <c r="AG9" s="60">
        <v>123.26306543858047</v>
      </c>
      <c r="AH9" s="60">
        <v>121.27317387483933</v>
      </c>
      <c r="AI9" s="60">
        <v>123.69048395962929</v>
      </c>
      <c r="AJ9" s="60">
        <v>133.8003755538</v>
      </c>
      <c r="AK9" s="60">
        <v>115.18871028523255</v>
      </c>
      <c r="AL9" s="60">
        <v>116.35438540603047</v>
      </c>
      <c r="AM9" s="60">
        <v>118.47132734177832</v>
      </c>
      <c r="AN9" s="60">
        <v>129.205068260698</v>
      </c>
      <c r="AO9" s="27">
        <f t="shared" si="3"/>
        <v>6</v>
      </c>
      <c r="AP9" s="60">
        <v>120.26440538809783</v>
      </c>
      <c r="AQ9" s="60">
        <v>114.95059959357081</v>
      </c>
      <c r="AR9" s="60">
        <v>113.36302280808631</v>
      </c>
      <c r="AS9" s="60">
        <v>116.09418312576318</v>
      </c>
      <c r="AT9" s="60">
        <v>126.52891447968312</v>
      </c>
      <c r="AU9" s="60">
        <v>107.59240945136644</v>
      </c>
      <c r="AV9" s="60">
        <v>109.08292433191359</v>
      </c>
      <c r="AW9" s="60">
        <v>111.50520506034722</v>
      </c>
      <c r="AX9" s="60">
        <v>122.47032870364154</v>
      </c>
      <c r="AY9" s="27">
        <f t="shared" si="4"/>
        <v>6</v>
      </c>
    </row>
    <row r="10" spans="1:51" x14ac:dyDescent="0.25">
      <c r="A10" s="9">
        <v>8</v>
      </c>
      <c r="B10" s="11">
        <v>0.40086861347347702</v>
      </c>
      <c r="C10" s="12">
        <v>0.36650844660432186</v>
      </c>
      <c r="D10" s="12">
        <v>0.3375735692408226</v>
      </c>
      <c r="E10" s="12">
        <v>0.31287306417442129</v>
      </c>
      <c r="F10" s="12">
        <v>0.28506212513669482</v>
      </c>
      <c r="G10" s="12">
        <v>0.31287306417442129</v>
      </c>
      <c r="H10" s="12">
        <v>0.28506212513669482</v>
      </c>
      <c r="I10" s="12">
        <v>0.2565559126230253</v>
      </c>
      <c r="J10" s="12">
        <v>0.23323264783911393</v>
      </c>
      <c r="K10" s="27" t="str">
        <f t="shared" si="0"/>
        <v/>
      </c>
      <c r="L10" s="15">
        <v>7.9607999999999999</v>
      </c>
      <c r="M10" s="16">
        <v>8.56</v>
      </c>
      <c r="N10" s="16">
        <v>9.8439999999999994</v>
      </c>
      <c r="O10" s="16">
        <v>12.275040000000001</v>
      </c>
      <c r="P10" s="16">
        <v>17.68496</v>
      </c>
      <c r="Q10" s="16">
        <v>9.4160000000000004</v>
      </c>
      <c r="R10" s="16">
        <v>11.555999999999999</v>
      </c>
      <c r="S10" s="16">
        <v>14.124000000000001</v>
      </c>
      <c r="T10" s="17">
        <v>19.687999999999999</v>
      </c>
      <c r="U10" s="27" t="str">
        <f t="shared" si="1"/>
        <v/>
      </c>
      <c r="V10" s="15">
        <v>36.329122327237911</v>
      </c>
      <c r="W10" s="16">
        <v>36.94478981790796</v>
      </c>
      <c r="X10" s="16">
        <v>40.630691780400348</v>
      </c>
      <c r="Y10" s="16">
        <v>48.843435872389108</v>
      </c>
      <c r="Z10" s="16">
        <v>67.632593396648417</v>
      </c>
      <c r="AA10" s="16">
        <v>37.467070752878676</v>
      </c>
      <c r="AB10" s="16">
        <v>44.193611367606664</v>
      </c>
      <c r="AC10" s="16">
        <v>51.943314819312306</v>
      </c>
      <c r="AD10" s="17">
        <v>70.203417136934831</v>
      </c>
      <c r="AE10" s="27" t="str">
        <f t="shared" si="2"/>
        <v/>
      </c>
      <c r="AF10" s="60">
        <v>126.90322183956411</v>
      </c>
      <c r="AG10" s="60">
        <v>122.15939721963699</v>
      </c>
      <c r="AH10" s="60">
        <v>121.20748030380305</v>
      </c>
      <c r="AI10" s="60">
        <v>124.85240899551782</v>
      </c>
      <c r="AJ10" s="60">
        <v>137.11032155408671</v>
      </c>
      <c r="AK10" s="60">
        <v>115.4415635196294</v>
      </c>
      <c r="AL10" s="60">
        <v>117.72094404464454</v>
      </c>
      <c r="AM10" s="60">
        <v>121.01965379057073</v>
      </c>
      <c r="AN10" s="60">
        <v>133.75079877677214</v>
      </c>
      <c r="AO10" s="27" t="str">
        <f t="shared" si="3"/>
        <v/>
      </c>
      <c r="AP10" s="60">
        <v>118.46513066408478</v>
      </c>
      <c r="AQ10" s="60">
        <v>114.17898258189915</v>
      </c>
      <c r="AR10" s="60">
        <v>113.57565127215008</v>
      </c>
      <c r="AS10" s="60">
        <v>117.49492524394877</v>
      </c>
      <c r="AT10" s="60">
        <v>130.0390424355077</v>
      </c>
      <c r="AU10" s="60">
        <v>108.08407976806033</v>
      </c>
      <c r="AV10" s="60">
        <v>110.64966492606553</v>
      </c>
      <c r="AW10" s="60">
        <v>114.21951192188078</v>
      </c>
      <c r="AX10" s="60">
        <v>127.15750127740057</v>
      </c>
      <c r="AY10" s="27" t="str">
        <f t="shared" si="4"/>
        <v/>
      </c>
    </row>
    <row r="11" spans="1:51" x14ac:dyDescent="0.25">
      <c r="A11" s="9">
        <v>9</v>
      </c>
      <c r="B11" s="11">
        <v>0.37794255326925957</v>
      </c>
      <c r="C11" s="12">
        <v>0.34554747727475166</v>
      </c>
      <c r="D11" s="12">
        <v>0.31826741327937658</v>
      </c>
      <c r="E11" s="12">
        <v>0.2949795537711295</v>
      </c>
      <c r="F11" s="12">
        <v>0.26875914899147346</v>
      </c>
      <c r="G11" s="12">
        <v>0.2949795537711295</v>
      </c>
      <c r="H11" s="12">
        <v>0.26875914899147346</v>
      </c>
      <c r="I11" s="12">
        <v>0.24188323409232598</v>
      </c>
      <c r="J11" s="12">
        <v>0.21989384917484189</v>
      </c>
      <c r="K11" s="27" t="str">
        <f t="shared" si="0"/>
        <v/>
      </c>
      <c r="L11" s="15">
        <v>8.9558999999999997</v>
      </c>
      <c r="M11" s="16">
        <v>9.6300000000000008</v>
      </c>
      <c r="N11" s="16">
        <v>11.0745</v>
      </c>
      <c r="O11" s="16">
        <v>13.809419999999999</v>
      </c>
      <c r="P11" s="16">
        <v>19.895579999999999</v>
      </c>
      <c r="Q11" s="16">
        <v>10.593</v>
      </c>
      <c r="R11" s="16">
        <v>13.000500000000001</v>
      </c>
      <c r="S11" s="16">
        <v>15.8895</v>
      </c>
      <c r="T11" s="17">
        <v>22.149000000000001</v>
      </c>
      <c r="U11" s="27" t="str">
        <f t="shared" si="1"/>
        <v/>
      </c>
      <c r="V11" s="15">
        <v>39.363980350692685</v>
      </c>
      <c r="W11" s="16">
        <v>40.231701939867058</v>
      </c>
      <c r="X11" s="16">
        <v>44.415068667820968</v>
      </c>
      <c r="Y11" s="16">
        <v>53.554256023951368</v>
      </c>
      <c r="Z11" s="16">
        <v>74.390319337029595</v>
      </c>
      <c r="AA11" s="16">
        <v>41.080670590199794</v>
      </c>
      <c r="AB11" s="16">
        <v>48.609356778794748</v>
      </c>
      <c r="AC11" s="16">
        <v>57.305247713802181</v>
      </c>
      <c r="AD11" s="17">
        <v>77.628408955011693</v>
      </c>
      <c r="AE11" s="27" t="str">
        <f t="shared" si="2"/>
        <v/>
      </c>
      <c r="AF11" s="60">
        <v>125.84428522230458</v>
      </c>
      <c r="AG11" s="60">
        <v>121.94471013913977</v>
      </c>
      <c r="AH11" s="60">
        <v>121.85735079371975</v>
      </c>
      <c r="AI11" s="60">
        <v>126.60603524708343</v>
      </c>
      <c r="AJ11" s="60">
        <v>140.89098085742481</v>
      </c>
      <c r="AK11" s="60">
        <v>116.28753862587263</v>
      </c>
      <c r="AL11" s="60">
        <v>119.56425195004122</v>
      </c>
      <c r="AM11" s="60">
        <v>123.94459157169052</v>
      </c>
      <c r="AN11" s="60">
        <v>138.59898749706031</v>
      </c>
      <c r="AO11" s="27" t="str">
        <f t="shared" si="3"/>
        <v/>
      </c>
      <c r="AP11" s="60">
        <v>117.71718170128452</v>
      </c>
      <c r="AQ11" s="60">
        <v>114.21989422040805</v>
      </c>
      <c r="AR11" s="60">
        <v>114.44164944090481</v>
      </c>
      <c r="AS11" s="60">
        <v>119.4352853877794</v>
      </c>
      <c r="AT11" s="60">
        <v>133.97735553325211</v>
      </c>
      <c r="AU11" s="60">
        <v>109.11678876656858</v>
      </c>
      <c r="AV11" s="60">
        <v>112.6506266258685</v>
      </c>
      <c r="AW11" s="60">
        <v>117.27606042589892</v>
      </c>
      <c r="AX11" s="60">
        <v>132.11842679355266</v>
      </c>
      <c r="AY11" s="27" t="str">
        <f t="shared" si="4"/>
        <v/>
      </c>
    </row>
    <row r="12" spans="1:51" x14ac:dyDescent="0.25">
      <c r="A12" s="9">
        <v>10</v>
      </c>
      <c r="B12" s="11">
        <v>0.35854778790911318</v>
      </c>
      <c r="C12" s="12">
        <v>0.32781512037404625</v>
      </c>
      <c r="D12" s="12">
        <v>0.30193497929188468</v>
      </c>
      <c r="E12" s="12">
        <v>0.27984217592906385</v>
      </c>
      <c r="F12" s="12">
        <v>0.25496731584648047</v>
      </c>
      <c r="G12" s="12">
        <v>0.27984217592906385</v>
      </c>
      <c r="H12" s="12">
        <v>0.25496731584648047</v>
      </c>
      <c r="I12" s="12">
        <v>0.22947058426183245</v>
      </c>
      <c r="J12" s="12">
        <v>0.20860962205621122</v>
      </c>
      <c r="K12" s="27" t="str">
        <f t="shared" si="0"/>
        <v/>
      </c>
      <c r="L12" s="15">
        <v>9.9510000000000005</v>
      </c>
      <c r="M12" s="16">
        <v>10.7</v>
      </c>
      <c r="N12" s="16">
        <v>12.305</v>
      </c>
      <c r="O12" s="16">
        <v>15.3438</v>
      </c>
      <c r="P12" s="16">
        <v>22.106200000000001</v>
      </c>
      <c r="Q12" s="16">
        <v>11.77</v>
      </c>
      <c r="R12" s="16">
        <v>14.445</v>
      </c>
      <c r="S12" s="16">
        <v>17.655000000000001</v>
      </c>
      <c r="T12" s="17">
        <v>24.61</v>
      </c>
      <c r="U12" s="27" t="str">
        <f t="shared" si="1"/>
        <v/>
      </c>
      <c r="V12" s="15">
        <v>42.415313683815228</v>
      </c>
      <c r="W12" s="16">
        <v>43.52264719314821</v>
      </c>
      <c r="X12" s="16">
        <v>48.195446228032772</v>
      </c>
      <c r="Y12" s="16">
        <v>58.253967575588739</v>
      </c>
      <c r="Z12" s="16">
        <v>81.12580767082548</v>
      </c>
      <c r="AA12" s="16">
        <v>44.685749186295411</v>
      </c>
      <c r="AB12" s="16">
        <v>53.010571324111517</v>
      </c>
      <c r="AC12" s="16">
        <v>62.646781375931425</v>
      </c>
      <c r="AD12" s="17">
        <v>85.023917669108215</v>
      </c>
      <c r="AE12" s="27" t="str">
        <f t="shared" si="2"/>
        <v/>
      </c>
      <c r="AF12" s="60">
        <v>125.54800611592879</v>
      </c>
      <c r="AG12" s="60">
        <v>122.32810131987387</v>
      </c>
      <c r="AH12" s="60">
        <v>122.99314939028899</v>
      </c>
      <c r="AI12" s="60">
        <v>128.76376622920316</v>
      </c>
      <c r="AJ12" s="60">
        <v>144.99379942270571</v>
      </c>
      <c r="AK12" s="60">
        <v>117.5397587977115</v>
      </c>
      <c r="AL12" s="60">
        <v>121.73609434753729</v>
      </c>
      <c r="AM12" s="60">
        <v>127.13025325230892</v>
      </c>
      <c r="AN12" s="60">
        <v>143.65615583690848</v>
      </c>
      <c r="AO12" s="27" t="str">
        <f t="shared" si="3"/>
        <v/>
      </c>
      <c r="AP12" s="60">
        <v>117.66663136920671</v>
      </c>
      <c r="AQ12" s="60">
        <v>114.80706742155805</v>
      </c>
      <c r="AR12" s="60">
        <v>115.75095114853521</v>
      </c>
      <c r="AS12" s="60">
        <v>121.74374215028102</v>
      </c>
      <c r="AT12" s="60">
        <v>138.20815716414356</v>
      </c>
      <c r="AU12" s="60">
        <v>110.51973471878938</v>
      </c>
      <c r="AV12" s="60">
        <v>114.95045208897508</v>
      </c>
      <c r="AW12" s="60">
        <v>120.56914713183855</v>
      </c>
      <c r="AX12" s="60">
        <v>137.26799974289892</v>
      </c>
      <c r="AY12" s="27" t="str">
        <f t="shared" si="4"/>
        <v/>
      </c>
    </row>
    <row r="13" spans="1:51" x14ac:dyDescent="0.25">
      <c r="A13" s="9">
        <v>11</v>
      </c>
      <c r="B13" s="11">
        <v>0.34186190222810242</v>
      </c>
      <c r="C13" s="12">
        <v>0.31255945346569364</v>
      </c>
      <c r="D13" s="12">
        <v>0.28788370713945471</v>
      </c>
      <c r="E13" s="12">
        <v>0.26681904564144582</v>
      </c>
      <c r="F13" s="12">
        <v>0.243101797139984</v>
      </c>
      <c r="G13" s="12">
        <v>0.26681904564144582</v>
      </c>
      <c r="H13" s="12">
        <v>0.243101797139984</v>
      </c>
      <c r="I13" s="12">
        <v>0.21879161742598563</v>
      </c>
      <c r="J13" s="12">
        <v>0.19890147038725958</v>
      </c>
      <c r="K13" s="27" t="str">
        <f t="shared" si="0"/>
        <v/>
      </c>
      <c r="L13" s="15">
        <v>10.946099999999999</v>
      </c>
      <c r="M13" s="16">
        <v>11.77</v>
      </c>
      <c r="N13" s="16">
        <v>13.535500000000001</v>
      </c>
      <c r="O13" s="16">
        <v>16.87818</v>
      </c>
      <c r="P13" s="16">
        <v>24.31682</v>
      </c>
      <c r="Q13" s="16">
        <v>12.946999999999999</v>
      </c>
      <c r="R13" s="16">
        <v>15.8895</v>
      </c>
      <c r="S13" s="16">
        <v>19.420500000000001</v>
      </c>
      <c r="T13" s="17">
        <v>27.071000000000002</v>
      </c>
      <c r="U13" s="27" t="str">
        <f t="shared" si="1"/>
        <v/>
      </c>
      <c r="V13" s="15">
        <v>45.473946226838962</v>
      </c>
      <c r="W13" s="16">
        <v>46.812472821424038</v>
      </c>
      <c r="X13" s="16">
        <v>51.968914427543822</v>
      </c>
      <c r="Y13" s="16">
        <v>62.941154310782224</v>
      </c>
      <c r="Z13" s="16">
        <v>87.839442366498972</v>
      </c>
      <c r="AA13" s="16">
        <v>48.281220182608401</v>
      </c>
      <c r="AB13" s="16">
        <v>57.397505902600976</v>
      </c>
      <c r="AC13" s="16">
        <v>67.969453248397201</v>
      </c>
      <c r="AD13" s="17">
        <v>92.392906285870822</v>
      </c>
      <c r="AE13" s="27" t="str">
        <f t="shared" si="2"/>
        <v/>
      </c>
      <c r="AF13" s="60">
        <v>125.7847221161407</v>
      </c>
      <c r="AG13" s="60">
        <v>123.13381479216879</v>
      </c>
      <c r="AH13" s="60">
        <v>124.47447793756687</v>
      </c>
      <c r="AI13" s="60">
        <v>131.20993306843388</v>
      </c>
      <c r="AJ13" s="60">
        <v>149.32655140459485</v>
      </c>
      <c r="AK13" s="60">
        <v>119.08282802937863</v>
      </c>
      <c r="AL13" s="60">
        <v>124.14413531307559</v>
      </c>
      <c r="AM13" s="60">
        <v>130.50388204015078</v>
      </c>
      <c r="AN13" s="60">
        <v>148.86343173853848</v>
      </c>
      <c r="AO13" s="27" t="str">
        <f t="shared" si="3"/>
        <v/>
      </c>
      <c r="AP13" s="60">
        <v>118.10316518649715</v>
      </c>
      <c r="AQ13" s="60">
        <v>115.77968752823406</v>
      </c>
      <c r="AR13" s="60">
        <v>117.375180651032</v>
      </c>
      <c r="AS13" s="60">
        <v>124.31460220154696</v>
      </c>
      <c r="AT13" s="60">
        <v>142.64728430302247</v>
      </c>
      <c r="AU13" s="60">
        <v>112.18749716249175</v>
      </c>
      <c r="AV13" s="60">
        <v>117.46486821150326</v>
      </c>
      <c r="AW13" s="60">
        <v>124.032464965817</v>
      </c>
      <c r="AX13" s="60">
        <v>142.55269082624889</v>
      </c>
      <c r="AY13" s="27" t="str">
        <f t="shared" si="4"/>
        <v/>
      </c>
    </row>
    <row r="14" spans="1:51" x14ac:dyDescent="0.25">
      <c r="A14" s="9">
        <v>12</v>
      </c>
      <c r="B14" s="11">
        <v>0.32730785230233223</v>
      </c>
      <c r="C14" s="12">
        <v>0.29925289353356083</v>
      </c>
      <c r="D14" s="12">
        <v>0.27562766509670078</v>
      </c>
      <c r="E14" s="12">
        <v>0.25545978716279594</v>
      </c>
      <c r="F14" s="12">
        <v>0.23275225052610274</v>
      </c>
      <c r="G14" s="12">
        <v>0.25545978716279594</v>
      </c>
      <c r="H14" s="12">
        <v>0.23275225052610274</v>
      </c>
      <c r="I14" s="12">
        <v>0.20947702547349262</v>
      </c>
      <c r="J14" s="12">
        <v>0.19043365952135688</v>
      </c>
      <c r="K14" s="27" t="str">
        <f t="shared" si="0"/>
        <v/>
      </c>
      <c r="L14" s="15">
        <v>11.9412</v>
      </c>
      <c r="M14" s="16">
        <v>12.84</v>
      </c>
      <c r="N14" s="16">
        <v>14.766</v>
      </c>
      <c r="O14" s="16">
        <v>18.412559999999999</v>
      </c>
      <c r="P14" s="16">
        <v>26.527439999999999</v>
      </c>
      <c r="Q14" s="16">
        <v>14.124000000000001</v>
      </c>
      <c r="R14" s="16">
        <v>17.334</v>
      </c>
      <c r="S14" s="16">
        <v>21.186</v>
      </c>
      <c r="T14" s="17">
        <v>29.532</v>
      </c>
      <c r="U14" s="27" t="str">
        <f t="shared" si="1"/>
        <v/>
      </c>
      <c r="V14" s="15">
        <v>48.534647325017019</v>
      </c>
      <c r="W14" s="16">
        <v>50.098413698004137</v>
      </c>
      <c r="X14" s="16">
        <v>55.734135965366228</v>
      </c>
      <c r="Y14" s="16">
        <v>67.615502522614392</v>
      </c>
      <c r="Z14" s="16">
        <v>94.532247167195237</v>
      </c>
      <c r="AA14" s="16">
        <v>51.866842939243952</v>
      </c>
      <c r="AB14" s="16">
        <v>61.770829465495439</v>
      </c>
      <c r="AC14" s="16">
        <v>73.274815898251248</v>
      </c>
      <c r="AD14" s="17">
        <v>99.738005854296816</v>
      </c>
      <c r="AE14" s="27" t="str">
        <f t="shared" si="2"/>
        <v/>
      </c>
      <c r="AF14" s="60">
        <v>126.40907067064795</v>
      </c>
      <c r="AG14" s="60">
        <v>124.24918064041148</v>
      </c>
      <c r="AH14" s="60">
        <v>126.21049671288173</v>
      </c>
      <c r="AI14" s="60">
        <v>133.86921548569802</v>
      </c>
      <c r="AJ14" s="60">
        <v>153.82889986481888</v>
      </c>
      <c r="AK14" s="60">
        <v>120.84148648486875</v>
      </c>
      <c r="AL14" s="60">
        <v>126.72774441464986</v>
      </c>
      <c r="AM14" s="60">
        <v>134.01742500746633</v>
      </c>
      <c r="AN14" s="60">
        <v>154.18187102761527</v>
      </c>
      <c r="AO14" s="27" t="str">
        <f t="shared" si="3"/>
        <v/>
      </c>
      <c r="AP14" s="60">
        <v>118.89370828251097</v>
      </c>
      <c r="AQ14" s="60">
        <v>117.03470166654184</v>
      </c>
      <c r="AR14" s="60">
        <v>119.23131622516053</v>
      </c>
      <c r="AS14" s="60">
        <v>127.07908490787852</v>
      </c>
      <c r="AT14" s="60">
        <v>147.23973063093229</v>
      </c>
      <c r="AU14" s="60">
        <v>114.05135590704923</v>
      </c>
      <c r="AV14" s="60">
        <v>120.13857518076324</v>
      </c>
      <c r="AW14" s="60">
        <v>127.62225949234615</v>
      </c>
      <c r="AX14" s="60">
        <v>147.93713849264705</v>
      </c>
      <c r="AY14" s="27" t="str">
        <f t="shared" si="4"/>
        <v/>
      </c>
    </row>
    <row r="15" spans="1:51" x14ac:dyDescent="0.25">
      <c r="A15" s="9">
        <v>13</v>
      </c>
      <c r="B15" s="11">
        <v>0.3144672126904835</v>
      </c>
      <c r="C15" s="12">
        <v>0.28751288017415638</v>
      </c>
      <c r="D15" s="12">
        <v>0.26481449489724923</v>
      </c>
      <c r="E15" s="12">
        <v>0.24543782453891402</v>
      </c>
      <c r="F15" s="12">
        <v>0.22362112902434383</v>
      </c>
      <c r="G15" s="12">
        <v>0.24543782453891402</v>
      </c>
      <c r="H15" s="12">
        <v>0.22362112902434383</v>
      </c>
      <c r="I15" s="12">
        <v>0.20125901612190952</v>
      </c>
      <c r="J15" s="12">
        <v>0.1829627419290086</v>
      </c>
      <c r="K15" s="27" t="str">
        <f t="shared" si="0"/>
        <v/>
      </c>
      <c r="L15" s="15">
        <v>12.936299999999999</v>
      </c>
      <c r="M15" s="16">
        <v>13.91</v>
      </c>
      <c r="N15" s="16">
        <v>15.996499999999999</v>
      </c>
      <c r="O15" s="16">
        <v>19.946940000000001</v>
      </c>
      <c r="P15" s="16">
        <v>28.738060000000001</v>
      </c>
      <c r="Q15" s="16">
        <v>15.301</v>
      </c>
      <c r="R15" s="16">
        <v>18.778500000000001</v>
      </c>
      <c r="S15" s="16">
        <v>22.951499999999999</v>
      </c>
      <c r="T15" s="17">
        <v>31.992999999999999</v>
      </c>
      <c r="U15" s="27" t="str">
        <f t="shared" si="1"/>
        <v/>
      </c>
      <c r="V15" s="15">
        <v>51.59434600426556</v>
      </c>
      <c r="W15" s="16">
        <v>53.378992988931827</v>
      </c>
      <c r="X15" s="16">
        <v>59.490593076720728</v>
      </c>
      <c r="Y15" s="16">
        <v>72.277232368862499</v>
      </c>
      <c r="Z15" s="16">
        <v>101.20547409708708</v>
      </c>
      <c r="AA15" s="16">
        <v>55.442786335947517</v>
      </c>
      <c r="AB15" s="16">
        <v>66.131360131204048</v>
      </c>
      <c r="AC15" s="16">
        <v>78.564322444349301</v>
      </c>
      <c r="AD15" s="17">
        <v>107.06151105821642</v>
      </c>
      <c r="AE15" s="27" t="str">
        <f t="shared" si="2"/>
        <v/>
      </c>
      <c r="AF15" s="60">
        <v>127.3244144544706</v>
      </c>
      <c r="AG15" s="60">
        <v>125.59852410171251</v>
      </c>
      <c r="AH15" s="60">
        <v>128.13974153178154</v>
      </c>
      <c r="AI15" s="60">
        <v>136.69039846673982</v>
      </c>
      <c r="AJ15" s="60">
        <v>158.45969107664121</v>
      </c>
      <c r="AK15" s="60">
        <v>122.76447673131266</v>
      </c>
      <c r="AL15" s="60">
        <v>129.44540898661361</v>
      </c>
      <c r="AM15" s="60">
        <v>137.63783569560027</v>
      </c>
      <c r="AN15" s="60">
        <v>159.58468065574357</v>
      </c>
      <c r="AO15" s="27" t="str">
        <f t="shared" si="3"/>
        <v/>
      </c>
      <c r="AP15" s="60">
        <v>119.94982149671672</v>
      </c>
      <c r="AQ15" s="60">
        <v>118.50292177442007</v>
      </c>
      <c r="AR15" s="60">
        <v>121.26321141725546</v>
      </c>
      <c r="AS15" s="60">
        <v>129.99045321370232</v>
      </c>
      <c r="AT15" s="60">
        <v>151.94801816203827</v>
      </c>
      <c r="AU15" s="60">
        <v>116.06453147827514</v>
      </c>
      <c r="AV15" s="60">
        <v>122.93373607201072</v>
      </c>
      <c r="AW15" s="60">
        <v>131.30846814386115</v>
      </c>
      <c r="AX15" s="60">
        <v>153.39704941168239</v>
      </c>
      <c r="AY15" s="27" t="str">
        <f t="shared" si="4"/>
        <v/>
      </c>
    </row>
    <row r="16" spans="1:51" x14ac:dyDescent="0.25">
      <c r="A16" s="9">
        <v>14</v>
      </c>
      <c r="B16" s="11">
        <v>0.30302818847488466</v>
      </c>
      <c r="C16" s="12">
        <v>0.27705434374846616</v>
      </c>
      <c r="D16" s="12">
        <v>0.25518163239990299</v>
      </c>
      <c r="E16" s="12">
        <v>0.23650980563893451</v>
      </c>
      <c r="F16" s="12">
        <v>0.21548671180436232</v>
      </c>
      <c r="G16" s="12">
        <v>0.23650980563893451</v>
      </c>
      <c r="H16" s="12">
        <v>0.21548671180436232</v>
      </c>
      <c r="I16" s="12">
        <v>0.19393804062392622</v>
      </c>
      <c r="J16" s="12">
        <v>0.17630730965811478</v>
      </c>
      <c r="K16" s="27" t="str">
        <f t="shared" si="0"/>
        <v/>
      </c>
      <c r="L16" s="15">
        <v>13.9314</v>
      </c>
      <c r="M16" s="16">
        <v>14.98</v>
      </c>
      <c r="N16" s="16">
        <v>17.227</v>
      </c>
      <c r="O16" s="16">
        <v>21.48132</v>
      </c>
      <c r="P16" s="16">
        <v>30.94868</v>
      </c>
      <c r="Q16" s="16">
        <v>16.478000000000002</v>
      </c>
      <c r="R16" s="16">
        <v>20.222999999999999</v>
      </c>
      <c r="S16" s="16">
        <v>24.716999999999999</v>
      </c>
      <c r="T16" s="17">
        <v>34.454000000000001</v>
      </c>
      <c r="U16" s="27" t="str">
        <f t="shared" si="1"/>
        <v/>
      </c>
      <c r="V16" s="15">
        <v>54.651213829247403</v>
      </c>
      <c r="W16" s="16">
        <v>56.65345819034922</v>
      </c>
      <c r="X16" s="16">
        <v>63.238205830849125</v>
      </c>
      <c r="Y16" s="16">
        <v>76.92681737056229</v>
      </c>
      <c r="Z16" s="16">
        <v>107.8604158955465</v>
      </c>
      <c r="AA16" s="16">
        <v>59.009413603639146</v>
      </c>
      <c r="AB16" s="16">
        <v>70.47994262293696</v>
      </c>
      <c r="AC16" s="16">
        <v>83.839290771607608</v>
      </c>
      <c r="AD16" s="17">
        <v>114.36541270590143</v>
      </c>
      <c r="AE16" s="27" t="str">
        <f t="shared" si="2"/>
        <v/>
      </c>
      <c r="AF16" s="60">
        <v>128.46392170900555</v>
      </c>
      <c r="AG16" s="60">
        <v>127.12906810334353</v>
      </c>
      <c r="AH16" s="60">
        <v>130.21908861197309</v>
      </c>
      <c r="AI16" s="60">
        <v>139.63741179748854</v>
      </c>
      <c r="AJ16" s="60">
        <v>163.18988703887192</v>
      </c>
      <c r="AK16" s="60">
        <v>124.81563731958998</v>
      </c>
      <c r="AL16" s="60">
        <v>132.26772041635368</v>
      </c>
      <c r="AM16" s="60">
        <v>141.34162495102825</v>
      </c>
      <c r="AN16" s="60">
        <v>165.05282652660333</v>
      </c>
      <c r="AO16" s="27" t="str">
        <f t="shared" si="3"/>
        <v/>
      </c>
      <c r="AP16" s="60">
        <v>121.21036398686522</v>
      </c>
      <c r="AQ16" s="60">
        <v>120.13611473003606</v>
      </c>
      <c r="AR16" s="60">
        <v>123.43149382978248</v>
      </c>
      <c r="AS16" s="60">
        <v>133.01581363821825</v>
      </c>
      <c r="AT16" s="60">
        <v>156.7457319918239</v>
      </c>
      <c r="AU16" s="60">
        <v>118.19403916031969</v>
      </c>
      <c r="AV16" s="60">
        <v>125.82356536930568</v>
      </c>
      <c r="AW16" s="60">
        <v>135.0697432342489</v>
      </c>
      <c r="AX16" s="60">
        <v>158.91519130793486</v>
      </c>
      <c r="AY16" s="27" t="str">
        <f t="shared" si="4"/>
        <v/>
      </c>
    </row>
    <row r="17" spans="1:51" x14ac:dyDescent="0.25">
      <c r="A17" s="9">
        <v>15</v>
      </c>
      <c r="B17" s="11">
        <v>0.29275304292699023</v>
      </c>
      <c r="C17" s="12">
        <v>0.26765992496181978</v>
      </c>
      <c r="D17" s="12">
        <v>0.24652887825430769</v>
      </c>
      <c r="E17" s="12">
        <v>0.22849017984545597</v>
      </c>
      <c r="F17" s="12">
        <v>0.20817994163697084</v>
      </c>
      <c r="G17" s="12">
        <v>0.22849017984545597</v>
      </c>
      <c r="H17" s="12">
        <v>0.20817994163697084</v>
      </c>
      <c r="I17" s="12">
        <v>0.18736194747327375</v>
      </c>
      <c r="J17" s="12">
        <v>0.17032904315752162</v>
      </c>
      <c r="K17" s="27" t="str">
        <f t="shared" si="0"/>
        <v/>
      </c>
      <c r="L17" s="15">
        <v>14.926500000000001</v>
      </c>
      <c r="M17" s="16">
        <v>16.05</v>
      </c>
      <c r="N17" s="16">
        <v>18.4575</v>
      </c>
      <c r="O17" s="16">
        <v>23.015699999999999</v>
      </c>
      <c r="P17" s="16">
        <v>33.159300000000002</v>
      </c>
      <c r="Q17" s="16">
        <v>17.655000000000001</v>
      </c>
      <c r="R17" s="16">
        <v>21.6675</v>
      </c>
      <c r="S17" s="16">
        <v>26.482500000000002</v>
      </c>
      <c r="T17" s="17">
        <v>36.914999999999999</v>
      </c>
      <c r="U17" s="27" t="str">
        <f t="shared" si="1"/>
        <v/>
      </c>
      <c r="V17" s="15">
        <v>57.704165108631557</v>
      </c>
      <c r="W17" s="16">
        <v>59.921475749508801</v>
      </c>
      <c r="X17" s="16">
        <v>66.977129311726486</v>
      </c>
      <c r="Y17" s="16">
        <v>81.564840984780872</v>
      </c>
      <c r="Z17" s="16">
        <v>114.49832118689484</v>
      </c>
      <c r="AA17" s="16">
        <v>62.567172303527862</v>
      </c>
      <c r="AB17" s="16">
        <v>74.817392837515982</v>
      </c>
      <c r="AC17" s="16">
        <v>89.100899905039071</v>
      </c>
      <c r="AD17" s="17">
        <v>121.65143865194791</v>
      </c>
      <c r="AE17" s="27" t="str">
        <f t="shared" si="2"/>
        <v/>
      </c>
      <c r="AF17" s="60">
        <v>129.77984960816431</v>
      </c>
      <c r="AG17" s="60">
        <v>128.8028440075625</v>
      </c>
      <c r="AH17" s="60">
        <v>132.41736085086535</v>
      </c>
      <c r="AI17" s="60">
        <v>142.68410075833444</v>
      </c>
      <c r="AJ17" s="60">
        <v>167.99841365985947</v>
      </c>
      <c r="AK17" s="60">
        <v>126.96870111325947</v>
      </c>
      <c r="AL17" s="60">
        <v>135.17324664800154</v>
      </c>
      <c r="AM17" s="60">
        <v>145.11163196189977</v>
      </c>
      <c r="AN17" s="60">
        <v>170.57242076538793</v>
      </c>
      <c r="AO17" s="27" t="str">
        <f t="shared" si="3"/>
        <v/>
      </c>
      <c r="AP17" s="60">
        <v>122.63167425718821</v>
      </c>
      <c r="AQ17" s="60">
        <v>121.89959586108003</v>
      </c>
      <c r="AR17" s="60">
        <v>125.70771383229194</v>
      </c>
      <c r="AS17" s="60">
        <v>136.13133223415744</v>
      </c>
      <c r="AT17" s="60">
        <v>161.61372409282109</v>
      </c>
      <c r="AU17" s="60">
        <v>120.41593258908249</v>
      </c>
      <c r="AV17" s="60">
        <v>128.78855708096316</v>
      </c>
      <c r="AW17" s="60">
        <v>138.89050405645276</v>
      </c>
      <c r="AX17" s="60">
        <v>164.47901081303502</v>
      </c>
      <c r="AY17" s="27" t="str">
        <f t="shared" si="4"/>
        <v/>
      </c>
    </row>
    <row r="18" spans="1:51" x14ac:dyDescent="0.25">
      <c r="A18" s="9">
        <v>16</v>
      </c>
      <c r="B18" s="11">
        <v>0.28345691495194458</v>
      </c>
      <c r="C18" s="12">
        <v>0.25916060795606366</v>
      </c>
      <c r="D18" s="12">
        <v>0.23870055995953221</v>
      </c>
      <c r="E18" s="12">
        <v>0.22123466532834707</v>
      </c>
      <c r="F18" s="12">
        <v>0.20156936174360499</v>
      </c>
      <c r="G18" s="12">
        <v>0.22123466532834707</v>
      </c>
      <c r="H18" s="12">
        <v>0.20156936174360499</v>
      </c>
      <c r="I18" s="12">
        <v>0.18141242556924467</v>
      </c>
      <c r="J18" s="12">
        <v>0.1649203868811315</v>
      </c>
      <c r="K18" s="27" t="str">
        <f t="shared" si="0"/>
        <v/>
      </c>
      <c r="L18" s="15">
        <v>15.9216</v>
      </c>
      <c r="M18" s="16">
        <v>17.12</v>
      </c>
      <c r="N18" s="16">
        <v>19.687999999999999</v>
      </c>
      <c r="O18" s="16">
        <v>24.550080000000001</v>
      </c>
      <c r="P18" s="16">
        <v>35.36992</v>
      </c>
      <c r="Q18" s="16">
        <v>18.832000000000001</v>
      </c>
      <c r="R18" s="16">
        <v>23.111999999999998</v>
      </c>
      <c r="S18" s="16">
        <v>28.248000000000001</v>
      </c>
      <c r="T18" s="17">
        <v>39.375999999999998</v>
      </c>
      <c r="U18" s="27" t="str">
        <f t="shared" si="1"/>
        <v/>
      </c>
      <c r="V18" s="15">
        <v>60.752571297928206</v>
      </c>
      <c r="W18" s="16">
        <v>63.182958527765038</v>
      </c>
      <c r="X18" s="16">
        <v>70.707642012546756</v>
      </c>
      <c r="Y18" s="16">
        <v>86.191921833136831</v>
      </c>
      <c r="Z18" s="16">
        <v>121.12035855759959</v>
      </c>
      <c r="AA18" s="16">
        <v>66.116536971025454</v>
      </c>
      <c r="AB18" s="16">
        <v>79.144474372100404</v>
      </c>
      <c r="AC18" s="16">
        <v>94.35019901940899</v>
      </c>
      <c r="AD18" s="17">
        <v>128.92109309120775</v>
      </c>
      <c r="AE18" s="27" t="str">
        <f t="shared" si="2"/>
        <v/>
      </c>
      <c r="AF18" s="60">
        <v>131.2371540283321</v>
      </c>
      <c r="AG18" s="60">
        <v>130.59181566428273</v>
      </c>
      <c r="AH18" s="60">
        <v>134.71144261188161</v>
      </c>
      <c r="AI18" s="60">
        <v>145.81102946048159</v>
      </c>
      <c r="AJ18" s="60">
        <v>172.86960936064364</v>
      </c>
      <c r="AK18" s="60">
        <v>129.20411303140949</v>
      </c>
      <c r="AL18" s="60">
        <v>138.14599108418295</v>
      </c>
      <c r="AM18" s="60">
        <v>148.93502497682428</v>
      </c>
      <c r="AN18" s="60">
        <v>176.13309923247698</v>
      </c>
      <c r="AO18" s="27" t="str">
        <f t="shared" si="3"/>
        <v/>
      </c>
      <c r="AP18" s="60">
        <v>124.18171609152878</v>
      </c>
      <c r="AQ18" s="60">
        <v>123.76776537768252</v>
      </c>
      <c r="AR18" s="60">
        <v>128.07078980208391</v>
      </c>
      <c r="AS18" s="60">
        <v>139.31931104349056</v>
      </c>
      <c r="AT18" s="60">
        <v>166.53778161835868</v>
      </c>
      <c r="AU18" s="60">
        <v>122.71239461441851</v>
      </c>
      <c r="AV18" s="60">
        <v>131.81416334189799</v>
      </c>
      <c r="AW18" s="60">
        <v>142.75911243732875</v>
      </c>
      <c r="AX18" s="60">
        <v>170.07915516992142</v>
      </c>
      <c r="AY18" s="27" t="str">
        <f t="shared" si="4"/>
        <v/>
      </c>
    </row>
    <row r="19" spans="1:51" x14ac:dyDescent="0.25">
      <c r="A19" s="9">
        <v>17</v>
      </c>
      <c r="B19" s="11">
        <v>0.27499360015496227</v>
      </c>
      <c r="C19" s="12">
        <v>0.25142272014167971</v>
      </c>
      <c r="D19" s="12">
        <v>0.23157355802523139</v>
      </c>
      <c r="E19" s="12">
        <v>0.21462915134045835</v>
      </c>
      <c r="F19" s="12">
        <v>0.19555100455463986</v>
      </c>
      <c r="G19" s="12">
        <v>0.21462915134045835</v>
      </c>
      <c r="H19" s="12">
        <v>0.19555100455463986</v>
      </c>
      <c r="I19" s="12">
        <v>0.17599590409917587</v>
      </c>
      <c r="J19" s="12">
        <v>0.15999627645379624</v>
      </c>
      <c r="K19" s="27" t="str">
        <f t="shared" si="0"/>
        <v/>
      </c>
      <c r="L19" s="15">
        <v>16.916699999999999</v>
      </c>
      <c r="M19" s="16">
        <v>18.190000000000001</v>
      </c>
      <c r="N19" s="16">
        <v>20.918500000000002</v>
      </c>
      <c r="O19" s="16">
        <v>26.08446</v>
      </c>
      <c r="P19" s="16">
        <v>37.580539999999999</v>
      </c>
      <c r="Q19" s="16">
        <v>20.009</v>
      </c>
      <c r="R19" s="16">
        <v>24.5565</v>
      </c>
      <c r="S19" s="16">
        <v>30.013500000000001</v>
      </c>
      <c r="T19" s="17">
        <v>41.837000000000003</v>
      </c>
      <c r="U19" s="27" t="str">
        <f t="shared" si="1"/>
        <v/>
      </c>
      <c r="V19" s="15">
        <v>63.796091387892055</v>
      </c>
      <c r="W19" s="16">
        <v>66.437965000904825</v>
      </c>
      <c r="X19" s="16">
        <v>74.430082911608764</v>
      </c>
      <c r="Y19" s="16">
        <v>90.808674688364718</v>
      </c>
      <c r="Z19" s="16">
        <v>127.72760435410154</v>
      </c>
      <c r="AA19" s="16">
        <v>69.657979189122173</v>
      </c>
      <c r="AB19" s="16">
        <v>83.461890550840806</v>
      </c>
      <c r="AC19" s="16">
        <v>99.588120684998501</v>
      </c>
      <c r="AD19" s="17">
        <v>136.17569109384701</v>
      </c>
      <c r="AE19" s="27" t="str">
        <f t="shared" si="2"/>
        <v/>
      </c>
      <c r="AF19" s="60">
        <v>132.80951276649319</v>
      </c>
      <c r="AG19" s="60">
        <v>132.47481705352013</v>
      </c>
      <c r="AH19" s="60">
        <v>137.08382283842772</v>
      </c>
      <c r="AI19" s="60">
        <v>149.00344925964319</v>
      </c>
      <c r="AJ19" s="60">
        <v>177.79159670113978</v>
      </c>
      <c r="AK19" s="60">
        <v>131.50700597921636</v>
      </c>
      <c r="AL19" s="60">
        <v>141.1737677104054</v>
      </c>
      <c r="AM19" s="60">
        <v>152.80201678243372</v>
      </c>
      <c r="AN19" s="60">
        <v>181.72697680097195</v>
      </c>
      <c r="AO19" s="27" t="str">
        <f t="shared" si="3"/>
        <v/>
      </c>
      <c r="AP19" s="60">
        <v>125.83643602305656</v>
      </c>
      <c r="AQ19" s="60">
        <v>125.72130555693961</v>
      </c>
      <c r="AR19" s="60">
        <v>130.50476075851014</v>
      </c>
      <c r="AS19" s="60">
        <v>142.56633070064547</v>
      </c>
      <c r="AT19" s="60">
        <v>171.50713952085169</v>
      </c>
      <c r="AU19" s="60">
        <v>125.06988742021861</v>
      </c>
      <c r="AV19" s="60">
        <v>134.88931053011734</v>
      </c>
      <c r="AW19" s="60">
        <v>146.66670108345613</v>
      </c>
      <c r="AX19" s="60">
        <v>175.70852102049102</v>
      </c>
      <c r="AY19" s="27" t="str">
        <f t="shared" si="4"/>
        <v/>
      </c>
    </row>
    <row r="20" spans="1:51" x14ac:dyDescent="0.25">
      <c r="A20" s="9">
        <v>18</v>
      </c>
      <c r="B20" s="11">
        <v>0.26724574231565146</v>
      </c>
      <c r="C20" s="12">
        <v>0.24433896440288119</v>
      </c>
      <c r="D20" s="12">
        <v>0.22504904616054852</v>
      </c>
      <c r="E20" s="12">
        <v>0.20858204278294742</v>
      </c>
      <c r="F20" s="12">
        <v>0.19004141675779648</v>
      </c>
      <c r="G20" s="12">
        <v>0.20858204278294742</v>
      </c>
      <c r="H20" s="12">
        <v>0.19004141675779648</v>
      </c>
      <c r="I20" s="12">
        <v>0.17103727508201688</v>
      </c>
      <c r="J20" s="12">
        <v>0.15548843189274272</v>
      </c>
      <c r="K20" s="27" t="str">
        <f t="shared" si="0"/>
        <v/>
      </c>
      <c r="L20" s="15">
        <v>17.911799999999999</v>
      </c>
      <c r="M20" s="16">
        <v>19.260000000000002</v>
      </c>
      <c r="N20" s="16">
        <v>22.149000000000001</v>
      </c>
      <c r="O20" s="16">
        <v>27.618839999999999</v>
      </c>
      <c r="P20" s="16">
        <v>39.791159999999998</v>
      </c>
      <c r="Q20" s="16">
        <v>21.186</v>
      </c>
      <c r="R20" s="16">
        <v>26.001000000000001</v>
      </c>
      <c r="S20" s="16">
        <v>31.779</v>
      </c>
      <c r="T20" s="17">
        <v>44.298000000000002</v>
      </c>
      <c r="U20" s="27" t="str">
        <f t="shared" si="1"/>
        <v/>
      </c>
      <c r="V20" s="15">
        <v>66.834567942310443</v>
      </c>
      <c r="W20" s="16">
        <v>69.686638817550417</v>
      </c>
      <c r="X20" s="16">
        <v>78.144815493860847</v>
      </c>
      <c r="Y20" s="16">
        <v>95.415690622512003</v>
      </c>
      <c r="Z20" s="16">
        <v>134.32104195021304</v>
      </c>
      <c r="AA20" s="16">
        <v>73.191952360364866</v>
      </c>
      <c r="AB20" s="16">
        <v>87.770283946170181</v>
      </c>
      <c r="AC20" s="16">
        <v>104.81549473922162</v>
      </c>
      <c r="AD20" s="17">
        <v>143.41638786618535</v>
      </c>
      <c r="AE20" s="27" t="str">
        <f t="shared" si="2"/>
        <v/>
      </c>
      <c r="AF20" s="60">
        <v>134.47675967524361</v>
      </c>
      <c r="AG20" s="60">
        <v>134.43556077546117</v>
      </c>
      <c r="AH20" s="60">
        <v>139.5209878882165</v>
      </c>
      <c r="AI20" s="60">
        <v>152.24996418274782</v>
      </c>
      <c r="AJ20" s="60">
        <v>182.75520903826353</v>
      </c>
      <c r="AK20" s="60">
        <v>133.86587009957054</v>
      </c>
      <c r="AL20" s="60">
        <v>144.24712796320955</v>
      </c>
      <c r="AM20" s="60">
        <v>156.70501294319791</v>
      </c>
      <c r="AN20" s="60">
        <v>187.34795350801335</v>
      </c>
      <c r="AO20" s="27" t="str">
        <f t="shared" si="3"/>
        <v/>
      </c>
      <c r="AP20" s="60">
        <v>127.57741352667446</v>
      </c>
      <c r="AQ20" s="60">
        <v>127.74535838649282</v>
      </c>
      <c r="AR20" s="60">
        <v>132.99731662804859</v>
      </c>
      <c r="AS20" s="60">
        <v>145.86203070271986</v>
      </c>
      <c r="AT20" s="60">
        <v>176.51350067168846</v>
      </c>
      <c r="AU20" s="60">
        <v>127.47793661954256</v>
      </c>
      <c r="AV20" s="60">
        <v>138.00541959663445</v>
      </c>
      <c r="AW20" s="60">
        <v>150.60639703003685</v>
      </c>
      <c r="AX20" s="60">
        <v>181.36162311714293</v>
      </c>
      <c r="AY20" s="27" t="str">
        <f t="shared" si="4"/>
        <v/>
      </c>
    </row>
    <row r="21" spans="1:51" x14ac:dyDescent="0.25">
      <c r="A21" s="9">
        <v>19</v>
      </c>
      <c r="B21" s="11">
        <v>0.26011790465754314</v>
      </c>
      <c r="C21" s="12">
        <v>0.23782208425832516</v>
      </c>
      <c r="D21" s="12">
        <v>0.21904665655372046</v>
      </c>
      <c r="E21" s="12">
        <v>0.20301885241564338</v>
      </c>
      <c r="F21" s="12">
        <v>0.18497273220091953</v>
      </c>
      <c r="G21" s="12">
        <v>0.20301885241564338</v>
      </c>
      <c r="H21" s="12">
        <v>0.18497273220091953</v>
      </c>
      <c r="I21" s="12">
        <v>0.16647545898082761</v>
      </c>
      <c r="J21" s="12">
        <v>0.15134132634620689</v>
      </c>
      <c r="K21" s="27" t="str">
        <f t="shared" si="0"/>
        <v/>
      </c>
      <c r="L21" s="15">
        <v>18.9069</v>
      </c>
      <c r="M21" s="16">
        <v>20.329999999999998</v>
      </c>
      <c r="N21" s="16">
        <v>23.3795</v>
      </c>
      <c r="O21" s="16">
        <v>29.153220000000001</v>
      </c>
      <c r="P21" s="16">
        <v>42.001779999999997</v>
      </c>
      <c r="Q21" s="16">
        <v>22.363</v>
      </c>
      <c r="R21" s="16">
        <v>27.445499999999999</v>
      </c>
      <c r="S21" s="16">
        <v>33.544499999999999</v>
      </c>
      <c r="T21" s="17">
        <v>46.759</v>
      </c>
      <c r="U21" s="27" t="str">
        <f t="shared" si="1"/>
        <v/>
      </c>
      <c r="V21" s="15">
        <v>69.867961698946516</v>
      </c>
      <c r="W21" s="16">
        <v>72.929171843710165</v>
      </c>
      <c r="X21" s="16">
        <v>81.852207123425174</v>
      </c>
      <c r="Y21" s="16">
        <v>100.01352761454046</v>
      </c>
      <c r="Z21" s="16">
        <v>140.90156636358421</v>
      </c>
      <c r="AA21" s="16">
        <v>76.71888450208823</v>
      </c>
      <c r="AB21" s="16">
        <v>92.070239395372056</v>
      </c>
      <c r="AC21" s="16">
        <v>110.0330613009382</v>
      </c>
      <c r="AD21" s="17">
        <v>150.64420315480874</v>
      </c>
      <c r="AE21" s="27" t="str">
        <f t="shared" si="2"/>
        <v/>
      </c>
      <c r="AF21" s="60">
        <v>136.22317710039999</v>
      </c>
      <c r="AG21" s="60">
        <v>136.46130359532415</v>
      </c>
      <c r="AH21" s="60">
        <v>142.01233912866695</v>
      </c>
      <c r="AI21" s="60">
        <v>155.541628879488</v>
      </c>
      <c r="AJ21" s="60">
        <v>187.75326307044992</v>
      </c>
      <c r="AK21" s="60">
        <v>136.27165253429393</v>
      </c>
      <c r="AL21" s="60">
        <v>147.35863195120857</v>
      </c>
      <c r="AM21" s="60">
        <v>160.63803139023668</v>
      </c>
      <c r="AN21" s="60">
        <v>192.99124123802883</v>
      </c>
      <c r="AO21" s="27" t="str">
        <f t="shared" si="3"/>
        <v/>
      </c>
      <c r="AP21" s="60">
        <v>129.39029751400835</v>
      </c>
      <c r="AQ21" s="60">
        <v>129.82830470990959</v>
      </c>
      <c r="AR21" s="60">
        <v>135.53880865718895</v>
      </c>
      <c r="AS21" s="60">
        <v>149.19828527477989</v>
      </c>
      <c r="AT21" s="60">
        <v>181.55037211778992</v>
      </c>
      <c r="AU21" s="60">
        <v>129.92830892958588</v>
      </c>
      <c r="AV21" s="60">
        <v>141.15574099854857</v>
      </c>
      <c r="AW21" s="60">
        <v>154.57279273581071</v>
      </c>
      <c r="AX21" s="60">
        <v>187.03416400244694</v>
      </c>
      <c r="AY21" s="27" t="str">
        <f t="shared" si="4"/>
        <v/>
      </c>
    </row>
    <row r="22" spans="1:51" x14ac:dyDescent="0.25">
      <c r="A22" s="9">
        <v>20</v>
      </c>
      <c r="B22" s="11">
        <v>0.25353157220996986</v>
      </c>
      <c r="C22" s="12">
        <v>0.23180029459197246</v>
      </c>
      <c r="D22" s="12">
        <v>0.21350027133471153</v>
      </c>
      <c r="E22" s="12">
        <v>0.1978783002614399</v>
      </c>
      <c r="F22" s="12">
        <v>0.18028911801597861</v>
      </c>
      <c r="G22" s="12">
        <v>0.1978783002614399</v>
      </c>
      <c r="H22" s="12">
        <v>0.18028911801597861</v>
      </c>
      <c r="I22" s="12">
        <v>0.16226020621438078</v>
      </c>
      <c r="J22" s="12">
        <v>0.14750927837670968</v>
      </c>
      <c r="K22" s="27" t="str">
        <f t="shared" si="0"/>
        <v/>
      </c>
      <c r="L22" s="15">
        <v>19.902000000000001</v>
      </c>
      <c r="M22" s="16">
        <v>21.4</v>
      </c>
      <c r="N22" s="16">
        <v>24.61</v>
      </c>
      <c r="O22" s="16">
        <v>30.6876</v>
      </c>
      <c r="P22" s="16">
        <v>44.212400000000002</v>
      </c>
      <c r="Q22" s="16">
        <v>23.54</v>
      </c>
      <c r="R22" s="16">
        <v>28.89</v>
      </c>
      <c r="S22" s="16">
        <v>35.31</v>
      </c>
      <c r="T22" s="17">
        <v>49.22</v>
      </c>
      <c r="U22" s="27" t="str">
        <f t="shared" si="1"/>
        <v/>
      </c>
      <c r="V22" s="15">
        <v>72.896309545365398</v>
      </c>
      <c r="W22" s="16">
        <v>76.165781263845503</v>
      </c>
      <c r="X22" s="16">
        <v>85.552617357675615</v>
      </c>
      <c r="Y22" s="16">
        <v>104.60270691195241</v>
      </c>
      <c r="Z22" s="16">
        <v>147.46999111888204</v>
      </c>
      <c r="AA22" s="16">
        <v>80.239175455472562</v>
      </c>
      <c r="AB22" s="16">
        <v>96.362288485232696</v>
      </c>
      <c r="AC22" s="16">
        <v>115.24148240193526</v>
      </c>
      <c r="AD22" s="17">
        <v>157.860041480078</v>
      </c>
      <c r="AE22" s="27" t="str">
        <f t="shared" si="2"/>
        <v/>
      </c>
      <c r="AF22" s="60">
        <v>138.03632861998935</v>
      </c>
      <c r="AG22" s="60">
        <v>138.54192872172328</v>
      </c>
      <c r="AH22" s="60">
        <v>144.5494452422185</v>
      </c>
      <c r="AI22" s="60">
        <v>158.87132359676161</v>
      </c>
      <c r="AJ22" s="60">
        <v>192.78005370149194</v>
      </c>
      <c r="AK22" s="60">
        <v>138.71713309959992</v>
      </c>
      <c r="AL22" s="60">
        <v>150.50234135134298</v>
      </c>
      <c r="AM22" s="60">
        <v>164.5962973881673</v>
      </c>
      <c r="AN22" s="60">
        <v>198.65303320899505</v>
      </c>
      <c r="AO22" s="27" t="str">
        <f t="shared" si="3"/>
        <v/>
      </c>
      <c r="AP22" s="60">
        <v>131.26373774086892</v>
      </c>
      <c r="AQ22" s="60">
        <v>131.96092481087578</v>
      </c>
      <c r="AR22" s="60">
        <v>138.12156601817665</v>
      </c>
      <c r="AS22" s="60">
        <v>152.56863253722548</v>
      </c>
      <c r="AT22" s="60">
        <v>186.61260444991461</v>
      </c>
      <c r="AU22" s="60">
        <v>132.41444204006379</v>
      </c>
      <c r="AV22" s="60">
        <v>144.33489209976565</v>
      </c>
      <c r="AW22" s="60">
        <v>158.56157717658823</v>
      </c>
      <c r="AX22" s="60">
        <v>192.72273374957624</v>
      </c>
      <c r="AY22" s="27" t="str">
        <f t="shared" si="4"/>
        <v/>
      </c>
    </row>
    <row r="23" spans="1:51" x14ac:dyDescent="0.25">
      <c r="A23" s="9">
        <v>21</v>
      </c>
      <c r="B23" s="11">
        <v>0.24742147981446588</v>
      </c>
      <c r="C23" s="12">
        <v>0.22621392440179741</v>
      </c>
      <c r="D23" s="12">
        <v>0.2083549303700766</v>
      </c>
      <c r="E23" s="12">
        <v>0.19310944766007099</v>
      </c>
      <c r="F23" s="12">
        <v>0.17594416342362038</v>
      </c>
      <c r="G23" s="12">
        <v>0.19310944766007099</v>
      </c>
      <c r="H23" s="12">
        <v>0.17594416342362038</v>
      </c>
      <c r="I23" s="12">
        <v>0.15834974708125821</v>
      </c>
      <c r="J23" s="12">
        <v>0.14395431552841659</v>
      </c>
      <c r="K23" s="27" t="str">
        <f t="shared" si="0"/>
        <v/>
      </c>
      <c r="L23" s="15">
        <v>20.897099999999998</v>
      </c>
      <c r="M23" s="16">
        <v>22.47</v>
      </c>
      <c r="N23" s="16">
        <v>25.840499999999999</v>
      </c>
      <c r="O23" s="16">
        <v>32.221980000000002</v>
      </c>
      <c r="P23" s="16">
        <v>46.423020000000001</v>
      </c>
      <c r="Q23" s="16">
        <v>24.716999999999999</v>
      </c>
      <c r="R23" s="16">
        <v>30.334499999999998</v>
      </c>
      <c r="S23" s="16">
        <v>37.075499999999998</v>
      </c>
      <c r="T23" s="17">
        <v>51.680999999999997</v>
      </c>
      <c r="U23" s="27" t="str">
        <f t="shared" si="1"/>
        <v/>
      </c>
      <c r="V23" s="15">
        <v>75.919697047478579</v>
      </c>
      <c r="W23" s="16">
        <v>79.396695292062432</v>
      </c>
      <c r="X23" s="16">
        <v>89.246391553181752</v>
      </c>
      <c r="Y23" s="16">
        <v>109.18371254101447</v>
      </c>
      <c r="Z23" s="16">
        <v>154.02705578529299</v>
      </c>
      <c r="AA23" s="16">
        <v>83.753196509843733</v>
      </c>
      <c r="AB23" s="16">
        <v>100.64691447732116</v>
      </c>
      <c r="AC23" s="16">
        <v>120.44135213713346</v>
      </c>
      <c r="AD23" s="17">
        <v>165.06470889798234</v>
      </c>
      <c r="AE23" s="27" t="str">
        <f t="shared" si="2"/>
        <v/>
      </c>
      <c r="AF23" s="60">
        <v>139.90624217195952</v>
      </c>
      <c r="AG23" s="60">
        <v>140.66930013382665</v>
      </c>
      <c r="AH23" s="60">
        <v>147.12551412053131</v>
      </c>
      <c r="AI23" s="60">
        <v>162.23331155033301</v>
      </c>
      <c r="AJ23" s="60">
        <v>197.8309957172093</v>
      </c>
      <c r="AK23" s="60">
        <v>141.19648175212149</v>
      </c>
      <c r="AL23" s="60">
        <v>153.67345892464633</v>
      </c>
      <c r="AM23" s="60">
        <v>168.57595490155123</v>
      </c>
      <c r="AN23" s="60">
        <v>204.33026837591038</v>
      </c>
      <c r="AO23" s="27" t="str">
        <f t="shared" si="3"/>
        <v/>
      </c>
      <c r="AP23" s="60">
        <v>133.18863712477349</v>
      </c>
      <c r="AQ23" s="60">
        <v>134.13580796456813</v>
      </c>
      <c r="AR23" s="60">
        <v>140.73941325342741</v>
      </c>
      <c r="AS23" s="60">
        <v>155.96787040600253</v>
      </c>
      <c r="AT23" s="60">
        <v>191.6960652413743</v>
      </c>
      <c r="AU23" s="60">
        <v>134.931040607791</v>
      </c>
      <c r="AV23" s="60">
        <v>147.53852844881135</v>
      </c>
      <c r="AW23" s="60">
        <v>162.56927309034737</v>
      </c>
      <c r="AX23" s="60">
        <v>198.42459610011028</v>
      </c>
      <c r="AY23" s="27" t="str">
        <f t="shared" si="4"/>
        <v/>
      </c>
    </row>
    <row r="24" spans="1:51" x14ac:dyDescent="0.25">
      <c r="A24" s="9">
        <v>22</v>
      </c>
      <c r="B24" s="11">
        <v>0.24173286929482371</v>
      </c>
      <c r="C24" s="12">
        <v>0.22101290906955315</v>
      </c>
      <c r="D24" s="12">
        <v>0.20356452151143048</v>
      </c>
      <c r="E24" s="12">
        <v>0.1886695565227893</v>
      </c>
      <c r="F24" s="12">
        <v>0.17189892927631917</v>
      </c>
      <c r="G24" s="12">
        <v>0.1886695565227893</v>
      </c>
      <c r="H24" s="12">
        <v>0.17189892927631917</v>
      </c>
      <c r="I24" s="12">
        <v>0.15470903634868718</v>
      </c>
      <c r="J24" s="12">
        <v>0.14064457849880652</v>
      </c>
      <c r="K24" s="27" t="str">
        <f t="shared" si="0"/>
        <v/>
      </c>
      <c r="L24" s="15">
        <v>21.892199999999999</v>
      </c>
      <c r="M24" s="16">
        <v>23.54</v>
      </c>
      <c r="N24" s="16">
        <v>27.071000000000002</v>
      </c>
      <c r="O24" s="16">
        <v>33.756360000000001</v>
      </c>
      <c r="P24" s="16">
        <v>48.63364</v>
      </c>
      <c r="Q24" s="16">
        <v>25.893999999999998</v>
      </c>
      <c r="R24" s="16">
        <v>31.779</v>
      </c>
      <c r="S24" s="16">
        <v>38.841000000000001</v>
      </c>
      <c r="T24" s="17">
        <v>54.142000000000003</v>
      </c>
      <c r="U24" s="27" t="str">
        <f t="shared" si="1"/>
        <v/>
      </c>
      <c r="V24" s="15">
        <v>78.938240248078984</v>
      </c>
      <c r="W24" s="16">
        <v>82.622144257985966</v>
      </c>
      <c r="X24" s="16">
        <v>92.933857633667827</v>
      </c>
      <c r="Y24" s="16">
        <v>113.75699249797607</v>
      </c>
      <c r="Z24" s="16">
        <v>160.57343340789805</v>
      </c>
      <c r="AA24" s="16">
        <v>87.261291316439113</v>
      </c>
      <c r="AB24" s="16">
        <v>104.92455716392178</v>
      </c>
      <c r="AC24" s="16">
        <v>125.63320541664707</v>
      </c>
      <c r="AD24" s="17">
        <v>172.25892691282925</v>
      </c>
      <c r="AE24" s="27" t="str">
        <f t="shared" si="2"/>
        <v/>
      </c>
      <c r="AF24" s="60">
        <v>141.82482642245307</v>
      </c>
      <c r="AG24" s="60">
        <v>142.83679906917217</v>
      </c>
      <c r="AH24" s="60">
        <v>149.73501243963139</v>
      </c>
      <c r="AI24" s="60">
        <v>165.62291935023782</v>
      </c>
      <c r="AJ24" s="60">
        <v>202.90236475307623</v>
      </c>
      <c r="AK24" s="60">
        <v>143.70493878479957</v>
      </c>
      <c r="AL24" s="60">
        <v>156.8680673533953</v>
      </c>
      <c r="AM24" s="60">
        <v>172.57385704900614</v>
      </c>
      <c r="AN24" s="60">
        <v>210.02046039572784</v>
      </c>
      <c r="AO24" s="27" t="str">
        <f t="shared" si="3"/>
        <v/>
      </c>
      <c r="AP24" s="60">
        <v>135.15761765012951</v>
      </c>
      <c r="AQ24" s="60">
        <v>136.34692866636013</v>
      </c>
      <c r="AR24" s="60">
        <v>143.38732276212451</v>
      </c>
      <c r="AS24" s="60">
        <v>159.39176494669405</v>
      </c>
      <c r="AT24" s="60">
        <v>196.79740311936632</v>
      </c>
      <c r="AU24" s="60">
        <v>137.47378438125577</v>
      </c>
      <c r="AV24" s="60">
        <v>150.76310571968543</v>
      </c>
      <c r="AW24" s="60">
        <v>166.59304631874073</v>
      </c>
      <c r="AX24" s="60">
        <v>204.13753333305715</v>
      </c>
      <c r="AY24" s="27" t="str">
        <f t="shared" si="4"/>
        <v/>
      </c>
    </row>
    <row r="25" spans="1:51" x14ac:dyDescent="0.25">
      <c r="A25" s="9">
        <v>23</v>
      </c>
      <c r="B25" s="11">
        <v>0.23641941012652323</v>
      </c>
      <c r="C25" s="12">
        <v>0.21615488925853549</v>
      </c>
      <c r="D25" s="12">
        <v>0.19909002958023006</v>
      </c>
      <c r="E25" s="12">
        <v>0.18452246644021322</v>
      </c>
      <c r="F25" s="12">
        <v>0.16812046942330536</v>
      </c>
      <c r="G25" s="12">
        <v>0.18452246644021322</v>
      </c>
      <c r="H25" s="12">
        <v>0.16812046942330536</v>
      </c>
      <c r="I25" s="12">
        <v>0.1513084224809749</v>
      </c>
      <c r="J25" s="12">
        <v>0.1375531113463408</v>
      </c>
      <c r="K25" s="27" t="str">
        <f t="shared" si="0"/>
        <v/>
      </c>
      <c r="L25" s="15">
        <v>22.8873</v>
      </c>
      <c r="M25" s="16">
        <v>24.61</v>
      </c>
      <c r="N25" s="16">
        <v>28.301500000000001</v>
      </c>
      <c r="O25" s="16">
        <v>35.29074</v>
      </c>
      <c r="P25" s="16">
        <v>50.844259999999998</v>
      </c>
      <c r="Q25" s="16">
        <v>27.071000000000002</v>
      </c>
      <c r="R25" s="16">
        <v>33.223500000000001</v>
      </c>
      <c r="S25" s="16">
        <v>40.606499999999997</v>
      </c>
      <c r="T25" s="17">
        <v>56.603000000000002</v>
      </c>
      <c r="U25" s="27" t="str">
        <f t="shared" si="1"/>
        <v/>
      </c>
      <c r="V25" s="15">
        <v>81.952073487222563</v>
      </c>
      <c r="W25" s="16">
        <v>85.842355098404653</v>
      </c>
      <c r="X25" s="16">
        <v>96.615324751948677</v>
      </c>
      <c r="Y25" s="16">
        <v>118.32296078603864</v>
      </c>
      <c r="Z25" s="16">
        <v>167.10973746739324</v>
      </c>
      <c r="AA25" s="16">
        <v>90.763777450936189</v>
      </c>
      <c r="AB25" s="16">
        <v>109.19561741577003</v>
      </c>
      <c r="AC25" s="16">
        <v>130.81752547013986</v>
      </c>
      <c r="AD25" s="17">
        <v>179.44334406487485</v>
      </c>
      <c r="AE25" s="27" t="str">
        <f t="shared" si="2"/>
        <v/>
      </c>
      <c r="AF25" s="60">
        <v>143.78544602335452</v>
      </c>
      <c r="AG25" s="60">
        <v>145.03898525842888</v>
      </c>
      <c r="AH25" s="60">
        <v>152.37338676587004</v>
      </c>
      <c r="AI25" s="60">
        <v>169.03630225877632</v>
      </c>
      <c r="AJ25" s="60">
        <v>207.99110685215206</v>
      </c>
      <c r="AK25" s="60">
        <v>146.23857969240618</v>
      </c>
      <c r="AL25" s="60">
        <v>160.08293680377972</v>
      </c>
      <c r="AM25" s="60">
        <v>176.58741142589929</v>
      </c>
      <c r="AN25" s="60">
        <v>215.72157141735076</v>
      </c>
      <c r="AO25" s="27" t="str">
        <f t="shared" si="3"/>
        <v/>
      </c>
      <c r="AP25" s="60">
        <v>137.16463175352112</v>
      </c>
      <c r="AQ25" s="60">
        <v>138.58933698439682</v>
      </c>
      <c r="AR25" s="60">
        <v>146.06116010829396</v>
      </c>
      <c r="AS25" s="60">
        <v>162.83683623114291</v>
      </c>
      <c r="AT25" s="60">
        <v>201.91387441670867</v>
      </c>
      <c r="AU25" s="60">
        <v>140.03911366477283</v>
      </c>
      <c r="AV25" s="60">
        <v>154.00570436833624</v>
      </c>
      <c r="AW25" s="60">
        <v>170.63056514685294</v>
      </c>
      <c r="AX25" s="60">
        <v>209.85973188599809</v>
      </c>
      <c r="AY25" s="27" t="str">
        <f t="shared" si="4"/>
        <v/>
      </c>
    </row>
    <row r="26" spans="1:51" x14ac:dyDescent="0.25">
      <c r="A26" s="9">
        <v>24</v>
      </c>
      <c r="B26" s="11">
        <v>0.23144160189858401</v>
      </c>
      <c r="C26" s="12">
        <v>0.21160375030727679</v>
      </c>
      <c r="D26" s="12">
        <v>0.19489819107249182</v>
      </c>
      <c r="E26" s="12">
        <v>0.18063734782328514</v>
      </c>
      <c r="F26" s="12">
        <v>0.1645806946834375</v>
      </c>
      <c r="G26" s="12">
        <v>0.18063734782328514</v>
      </c>
      <c r="H26" s="12">
        <v>0.1645806946834375</v>
      </c>
      <c r="I26" s="12">
        <v>0.14812262521509373</v>
      </c>
      <c r="J26" s="12">
        <v>0.13465693201372167</v>
      </c>
      <c r="K26" s="27" t="str">
        <f t="shared" si="0"/>
        <v/>
      </c>
      <c r="L26" s="15">
        <v>23.882400000000001</v>
      </c>
      <c r="M26" s="16">
        <v>25.68</v>
      </c>
      <c r="N26" s="16">
        <v>29.532</v>
      </c>
      <c r="O26" s="16">
        <v>36.825119999999998</v>
      </c>
      <c r="P26" s="16">
        <v>53.054879999999997</v>
      </c>
      <c r="Q26" s="16">
        <v>28.248000000000001</v>
      </c>
      <c r="R26" s="16">
        <v>34.667999999999999</v>
      </c>
      <c r="S26" s="16">
        <v>42.372</v>
      </c>
      <c r="T26" s="17">
        <v>59.064</v>
      </c>
      <c r="U26" s="27" t="str">
        <f t="shared" si="1"/>
        <v/>
      </c>
      <c r="V26" s="15">
        <v>84.961341200532573</v>
      </c>
      <c r="W26" s="16">
        <v>89.057548031507451</v>
      </c>
      <c r="X26" s="16">
        <v>100.2910830788741</v>
      </c>
      <c r="Y26" s="16">
        <v>122.88199982154978</v>
      </c>
      <c r="Z26" s="16">
        <v>173.63652822041826</v>
      </c>
      <c r="AA26" s="16">
        <v>94.260948259208348</v>
      </c>
      <c r="AB26" s="16">
        <v>113.46046132505549</v>
      </c>
      <c r="AC26" s="16">
        <v>135.99475026882502</v>
      </c>
      <c r="AD26" s="17">
        <v>186.61854562260365</v>
      </c>
      <c r="AE26" s="27" t="str">
        <f t="shared" si="2"/>
        <v/>
      </c>
      <c r="AF26" s="60">
        <v>145.78260736221924</v>
      </c>
      <c r="AG26" s="60">
        <v>147.27134532157859</v>
      </c>
      <c r="AH26" s="60">
        <v>155.03685585087973</v>
      </c>
      <c r="AI26" s="60">
        <v>172.47026907349232</v>
      </c>
      <c r="AJ26" s="60">
        <v>213.09469631270227</v>
      </c>
      <c r="AK26" s="60">
        <v>148.79413959091269</v>
      </c>
      <c r="AL26" s="60">
        <v>163.31538095583414</v>
      </c>
      <c r="AM26" s="60">
        <v>180.61446421084477</v>
      </c>
      <c r="AN26" s="60">
        <v>221.43191757160716</v>
      </c>
      <c r="AO26" s="27" t="str">
        <f t="shared" si="3"/>
        <v/>
      </c>
      <c r="AP26" s="60">
        <v>139.2046748614608</v>
      </c>
      <c r="AQ26" s="60">
        <v>140.85892863698308</v>
      </c>
      <c r="AR26" s="60">
        <v>148.75749439678401</v>
      </c>
      <c r="AS26" s="60">
        <v>166.30019865086356</v>
      </c>
      <c r="AT26" s="60">
        <v>207.04321386140018</v>
      </c>
      <c r="AU26" s="60">
        <v>142.62406916828402</v>
      </c>
      <c r="AV26" s="60">
        <v>157.26389850453205</v>
      </c>
      <c r="AW26" s="60">
        <v>174.67989496972766</v>
      </c>
      <c r="AX26" s="60">
        <v>215.5896967777586</v>
      </c>
      <c r="AY26" s="27" t="str">
        <f t="shared" si="4"/>
        <v/>
      </c>
    </row>
    <row r="27" spans="1:51" x14ac:dyDescent="0.25">
      <c r="A27" s="9">
        <v>25</v>
      </c>
      <c r="B27" s="11">
        <v>0.22676553196155566</v>
      </c>
      <c r="C27" s="12">
        <v>0.20732848636485102</v>
      </c>
      <c r="D27" s="12">
        <v>0.19096044796762585</v>
      </c>
      <c r="E27" s="12">
        <v>0.17698773226267769</v>
      </c>
      <c r="F27" s="12">
        <v>0.16125548939488407</v>
      </c>
      <c r="G27" s="12">
        <v>0.17698773226267769</v>
      </c>
      <c r="H27" s="12">
        <v>0.16125548939488407</v>
      </c>
      <c r="I27" s="12">
        <v>0.1451299404553956</v>
      </c>
      <c r="J27" s="12">
        <v>0.13193630950490517</v>
      </c>
      <c r="K27" s="27" t="str">
        <f t="shared" si="0"/>
        <v/>
      </c>
      <c r="L27" s="15">
        <v>24.877500000000001</v>
      </c>
      <c r="M27" s="16">
        <v>26.75</v>
      </c>
      <c r="N27" s="16">
        <v>30.762499999999999</v>
      </c>
      <c r="O27" s="16">
        <v>38.359499999999997</v>
      </c>
      <c r="P27" s="16">
        <v>55.265500000000003</v>
      </c>
      <c r="Q27" s="16">
        <v>29.425000000000001</v>
      </c>
      <c r="R27" s="16">
        <v>36.112499999999997</v>
      </c>
      <c r="S27" s="16">
        <v>44.137500000000003</v>
      </c>
      <c r="T27" s="17">
        <v>61.524999999999999</v>
      </c>
      <c r="U27" s="27" t="str">
        <f t="shared" si="1"/>
        <v/>
      </c>
      <c r="V27" s="15">
        <v>87.966192382862772</v>
      </c>
      <c r="W27" s="16">
        <v>92.267934640309278</v>
      </c>
      <c r="X27" s="16">
        <v>103.96140424993183</v>
      </c>
      <c r="Y27" s="16">
        <v>127.43446293963544</v>
      </c>
      <c r="Z27" s="16">
        <v>180.15431838567741</v>
      </c>
      <c r="AA27" s="16">
        <v>97.753074779357732</v>
      </c>
      <c r="AB27" s="16">
        <v>117.7194239209412</v>
      </c>
      <c r="AC27" s="16">
        <v>141.16527802245051</v>
      </c>
      <c r="AD27" s="17">
        <v>193.78506172755692</v>
      </c>
      <c r="AE27" s="27" t="str">
        <f t="shared" si="2"/>
        <v/>
      </c>
      <c r="AF27" s="60">
        <v>147.81172258256495</v>
      </c>
      <c r="AG27" s="60">
        <v>149.53010317247555</v>
      </c>
      <c r="AH27" s="60">
        <v>157.72225373158756</v>
      </c>
      <c r="AI27" s="60">
        <v>175.92214965322222</v>
      </c>
      <c r="AJ27" s="60">
        <v>218.211028118759</v>
      </c>
      <c r="AK27" s="60">
        <v>151.36888026076988</v>
      </c>
      <c r="AL27" s="60">
        <v>166.56314780386279</v>
      </c>
      <c r="AM27" s="60">
        <v>184.65321215165312</v>
      </c>
      <c r="AN27" s="60">
        <v>227.15009725399898</v>
      </c>
      <c r="AO27" s="27" t="str">
        <f t="shared" si="3"/>
        <v/>
      </c>
      <c r="AP27" s="60">
        <v>141.27356957132238</v>
      </c>
      <c r="AQ27" s="60">
        <v>143.15227177745319</v>
      </c>
      <c r="AR27" s="60">
        <v>151.47345507532629</v>
      </c>
      <c r="AS27" s="60">
        <v>169.77944016542676</v>
      </c>
      <c r="AT27" s="60">
        <v>212.18353678894417</v>
      </c>
      <c r="AU27" s="60">
        <v>145.2261707729744</v>
      </c>
      <c r="AV27" s="60">
        <v>160.53565647404795</v>
      </c>
      <c r="AW27" s="60">
        <v>178.73941834269075</v>
      </c>
      <c r="AX27" s="60">
        <v>221.32618672651367</v>
      </c>
      <c r="AY27" s="27" t="str">
        <f t="shared" si="4"/>
        <v/>
      </c>
    </row>
    <row r="28" spans="1:51" x14ac:dyDescent="0.25">
      <c r="A28" s="9">
        <v>26</v>
      </c>
      <c r="B28" s="11">
        <v>0.22236189855427332</v>
      </c>
      <c r="C28" s="12">
        <v>0.2033023072496212</v>
      </c>
      <c r="D28" s="12">
        <v>0.18725212509833541</v>
      </c>
      <c r="E28" s="12">
        <v>0.17355075009114007</v>
      </c>
      <c r="F28" s="12">
        <v>0.15812401674970541</v>
      </c>
      <c r="G28" s="12">
        <v>0.17355075009114007</v>
      </c>
      <c r="H28" s="12">
        <v>0.15812401674970541</v>
      </c>
      <c r="I28" s="12">
        <v>0.14231161507473489</v>
      </c>
      <c r="J28" s="12">
        <v>0.12937419552248625</v>
      </c>
      <c r="K28" s="27" t="str">
        <f t="shared" si="0"/>
        <v/>
      </c>
      <c r="L28" s="15">
        <v>25.872599999999998</v>
      </c>
      <c r="M28" s="16">
        <v>27.82</v>
      </c>
      <c r="N28" s="16">
        <v>31.992999999999999</v>
      </c>
      <c r="O28" s="16">
        <v>39.893880000000003</v>
      </c>
      <c r="P28" s="16">
        <v>57.476120000000002</v>
      </c>
      <c r="Q28" s="16">
        <v>30.602</v>
      </c>
      <c r="R28" s="16">
        <v>37.557000000000002</v>
      </c>
      <c r="S28" s="16">
        <v>45.902999999999999</v>
      </c>
      <c r="T28" s="17">
        <v>63.985999999999997</v>
      </c>
      <c r="U28" s="27" t="str">
        <f t="shared" si="1"/>
        <v/>
      </c>
      <c r="V28" s="15">
        <v>90.966776859207982</v>
      </c>
      <c r="W28" s="16">
        <v>95.473716868925507</v>
      </c>
      <c r="X28" s="16">
        <v>107.6265421801635</v>
      </c>
      <c r="Y28" s="16">
        <v>131.98067684995701</v>
      </c>
      <c r="Z28" s="16">
        <v>186.66357819757886</v>
      </c>
      <c r="AA28" s="16">
        <v>101.24040762549002</v>
      </c>
      <c r="AB28" s="16">
        <v>121.97281247179644</v>
      </c>
      <c r="AC28" s="16">
        <v>146.32947189178284</v>
      </c>
      <c r="AD28" s="17">
        <v>200.9433742718833</v>
      </c>
      <c r="AE28" s="27" t="str">
        <f t="shared" si="2"/>
        <v/>
      </c>
      <c r="AF28" s="60">
        <v>149.86892998160346</v>
      </c>
      <c r="AG28" s="60">
        <v>151.81207526184392</v>
      </c>
      <c r="AH28" s="60">
        <v>160.4269096721774</v>
      </c>
      <c r="AI28" s="60">
        <v>179.38969342558829</v>
      </c>
      <c r="AJ28" s="60">
        <v>223.33833552312356</v>
      </c>
      <c r="AK28" s="60">
        <v>153.96048818124072</v>
      </c>
      <c r="AL28" s="60">
        <v>169.82433579062931</v>
      </c>
      <c r="AM28" s="60">
        <v>188.70213489991252</v>
      </c>
      <c r="AN28" s="60">
        <v>232.87493604376562</v>
      </c>
      <c r="AO28" s="27" t="str">
        <f t="shared" si="3"/>
        <v/>
      </c>
      <c r="AP28" s="60">
        <v>143.36780142809855</v>
      </c>
      <c r="AQ28" s="60">
        <v>145.46647477673477</v>
      </c>
      <c r="AR28" s="60">
        <v>154.2066223952481</v>
      </c>
      <c r="AS28" s="60">
        <v>173.27252982944532</v>
      </c>
      <c r="AT28" s="60">
        <v>217.33326427012986</v>
      </c>
      <c r="AU28" s="60">
        <v>147.84332458509775</v>
      </c>
      <c r="AV28" s="60">
        <v>163.81926453763563</v>
      </c>
      <c r="AW28" s="60">
        <v>182.80777355089802</v>
      </c>
      <c r="AX28" s="60">
        <v>227.0681643634384</v>
      </c>
      <c r="AY28" s="27" t="str">
        <f t="shared" si="4"/>
        <v/>
      </c>
    </row>
    <row r="29" spans="1:51" x14ac:dyDescent="0.25">
      <c r="A29" s="9">
        <v>27</v>
      </c>
      <c r="B29" s="11">
        <v>0.21820523486822146</v>
      </c>
      <c r="C29" s="12">
        <v>0.19950192902237393</v>
      </c>
      <c r="D29" s="12">
        <v>0.18375177673113388</v>
      </c>
      <c r="E29" s="12">
        <v>0.17030652477519717</v>
      </c>
      <c r="F29" s="12">
        <v>0.15516816701740196</v>
      </c>
      <c r="G29" s="12">
        <v>0.17030652477519717</v>
      </c>
      <c r="H29" s="12">
        <v>0.15516816701740196</v>
      </c>
      <c r="I29" s="12">
        <v>0.1396513503156617</v>
      </c>
      <c r="J29" s="12">
        <v>0.12695577301423802</v>
      </c>
      <c r="K29" s="27" t="str">
        <f t="shared" si="0"/>
        <v/>
      </c>
      <c r="L29" s="15">
        <v>26.867699999999999</v>
      </c>
      <c r="M29" s="16">
        <v>28.89</v>
      </c>
      <c r="N29" s="16">
        <v>33.223500000000001</v>
      </c>
      <c r="O29" s="16">
        <v>41.428260000000002</v>
      </c>
      <c r="P29" s="16">
        <v>59.68674</v>
      </c>
      <c r="Q29" s="16">
        <v>31.779</v>
      </c>
      <c r="R29" s="16">
        <v>39.0015</v>
      </c>
      <c r="S29" s="16">
        <v>47.668500000000002</v>
      </c>
      <c r="T29" s="17">
        <v>66.447000000000003</v>
      </c>
      <c r="U29" s="27" t="str">
        <f t="shared" si="1"/>
        <v/>
      </c>
      <c r="V29" s="15">
        <v>93.963242792947625</v>
      </c>
      <c r="W29" s="16">
        <v>98.675086609217502</v>
      </c>
      <c r="X29" s="16">
        <v>111.28673406856761</v>
      </c>
      <c r="Y29" s="16">
        <v>136.5209439639064</v>
      </c>
      <c r="Z29" s="16">
        <v>193.16473987525293</v>
      </c>
      <c r="AA29" s="16">
        <v>104.72317877287104</v>
      </c>
      <c r="AB29" s="16">
        <v>126.22090940541696</v>
      </c>
      <c r="AC29" s="16">
        <v>151.48766403805757</v>
      </c>
      <c r="AD29" s="17">
        <v>208.09392273398436</v>
      </c>
      <c r="AE29" s="27" t="str">
        <f t="shared" si="2"/>
        <v/>
      </c>
      <c r="AF29" s="60">
        <v>151.95095563500431</v>
      </c>
      <c r="AG29" s="60">
        <v>154.1145587260481</v>
      </c>
      <c r="AH29" s="60">
        <v>163.14855521321218</v>
      </c>
      <c r="AI29" s="60">
        <v>182.87099072760896</v>
      </c>
      <c r="AJ29" s="60">
        <v>228.47512618277003</v>
      </c>
      <c r="AK29" s="60">
        <v>156.56699542262211</v>
      </c>
      <c r="AL29" s="60">
        <v>173.09732866155178</v>
      </c>
      <c r="AM29" s="60">
        <v>192.75994240494441</v>
      </c>
      <c r="AN29" s="60">
        <v>238.60544393277007</v>
      </c>
      <c r="AO29" s="27" t="str">
        <f t="shared" si="3"/>
        <v/>
      </c>
      <c r="AP29" s="60">
        <v>145.48439242547701</v>
      </c>
      <c r="AQ29" s="60">
        <v>147.79908408732979</v>
      </c>
      <c r="AR29" s="60">
        <v>156.95494263129916</v>
      </c>
      <c r="AS29" s="60">
        <v>176.77774615408453</v>
      </c>
      <c r="AT29" s="60">
        <v>222.49106513270979</v>
      </c>
      <c r="AU29" s="60">
        <v>150.47375084909768</v>
      </c>
      <c r="AV29" s="60">
        <v>167.11326761149161</v>
      </c>
      <c r="AW29" s="60">
        <v>186.88380687842616</v>
      </c>
      <c r="AX29" s="60">
        <v>232.81475760859993</v>
      </c>
      <c r="AY29" s="27" t="str">
        <f t="shared" si="4"/>
        <v/>
      </c>
    </row>
    <row r="30" spans="1:51" x14ac:dyDescent="0.25">
      <c r="A30" s="9">
        <v>28</v>
      </c>
      <c r="B30" s="11">
        <v>0.21427328696126621</v>
      </c>
      <c r="C30" s="12">
        <v>0.1959070052217291</v>
      </c>
      <c r="D30" s="12">
        <v>0.18044066270422424</v>
      </c>
      <c r="E30" s="12">
        <v>0.16723768738440287</v>
      </c>
      <c r="F30" s="12">
        <v>0.152372115172456</v>
      </c>
      <c r="G30" s="12">
        <v>0.16723768738440287</v>
      </c>
      <c r="H30" s="12">
        <v>0.152372115172456</v>
      </c>
      <c r="I30" s="12">
        <v>0.13713490365521033</v>
      </c>
      <c r="J30" s="12">
        <v>0.12466809423200942</v>
      </c>
      <c r="K30" s="27" t="str">
        <f t="shared" si="0"/>
        <v/>
      </c>
      <c r="L30" s="15">
        <v>27.8628</v>
      </c>
      <c r="M30" s="16">
        <v>29.96</v>
      </c>
      <c r="N30" s="16">
        <v>34.454000000000001</v>
      </c>
      <c r="O30" s="16">
        <v>42.96264</v>
      </c>
      <c r="P30" s="16">
        <v>61.897359999999999</v>
      </c>
      <c r="Q30" s="16">
        <v>32.956000000000003</v>
      </c>
      <c r="R30" s="16">
        <v>40.445999999999998</v>
      </c>
      <c r="S30" s="16">
        <v>49.433999999999997</v>
      </c>
      <c r="T30" s="17">
        <v>68.908000000000001</v>
      </c>
      <c r="U30" s="27" t="str">
        <f t="shared" si="1"/>
        <v/>
      </c>
      <c r="V30" s="15">
        <v>96.955735047636765</v>
      </c>
      <c r="W30" s="16">
        <v>101.87222566622377</v>
      </c>
      <c r="X30" s="16">
        <v>114.94220148185178</v>
      </c>
      <c r="Y30" s="16">
        <v>141.05554455594068</v>
      </c>
      <c r="Z30" s="16">
        <v>199.65820156466501</v>
      </c>
      <c r="AA30" s="16">
        <v>108.20160321585409</v>
      </c>
      <c r="AB30" s="16">
        <v>130.46397488494566</v>
      </c>
      <c r="AC30" s="16">
        <v>156.64015911256297</v>
      </c>
      <c r="AD30" s="17">
        <v>215.2371091537762</v>
      </c>
      <c r="AE30" s="27" t="str">
        <f t="shared" si="2"/>
        <v/>
      </c>
      <c r="AF30" s="60">
        <v>154.05500558801958</v>
      </c>
      <c r="AG30" s="60">
        <v>156.43524401237636</v>
      </c>
      <c r="AH30" s="60">
        <v>165.88525143136224</v>
      </c>
      <c r="AI30" s="60">
        <v>186.36441119528226</v>
      </c>
      <c r="AJ30" s="60">
        <v>233.6201321551795</v>
      </c>
      <c r="AK30" s="60">
        <v>159.18671761939575</v>
      </c>
      <c r="AL30" s="60">
        <v>176.38074433088491</v>
      </c>
      <c r="AM30" s="60">
        <v>196.82553359480264</v>
      </c>
      <c r="AN30" s="60">
        <v>244.34078177734804</v>
      </c>
      <c r="AO30" s="27" t="str">
        <f t="shared" si="3"/>
        <v/>
      </c>
      <c r="AP30" s="60">
        <v>147.62080247170917</v>
      </c>
      <c r="AQ30" s="60">
        <v>150.14800447860054</v>
      </c>
      <c r="AR30" s="60">
        <v>159.71666175696063</v>
      </c>
      <c r="AS30" s="60">
        <v>180.29362102020409</v>
      </c>
      <c r="AT30" s="60">
        <v>227.65581059840261</v>
      </c>
      <c r="AU30" s="60">
        <v>153.11592744431758</v>
      </c>
      <c r="AV30" s="60">
        <v>170.41642277410796</v>
      </c>
      <c r="AW30" s="60">
        <v>190.96653514067808</v>
      </c>
      <c r="AX30" s="60">
        <v>238.56522940425523</v>
      </c>
      <c r="AY30" s="27" t="str">
        <f t="shared" si="4"/>
        <v/>
      </c>
    </row>
    <row r="31" spans="1:51" x14ac:dyDescent="0.25">
      <c r="A31" s="9">
        <v>29</v>
      </c>
      <c r="B31" s="11">
        <v>0.21054651072250077</v>
      </c>
      <c r="C31" s="12">
        <v>0.19249966694628637</v>
      </c>
      <c r="D31" s="12">
        <v>0.17730232481894795</v>
      </c>
      <c r="E31" s="12">
        <v>0.16432898397853718</v>
      </c>
      <c r="F31" s="12">
        <v>0.14972196318044501</v>
      </c>
      <c r="G31" s="12">
        <v>0.16432898397853718</v>
      </c>
      <c r="H31" s="12">
        <v>0.14972196318044501</v>
      </c>
      <c r="I31" s="12">
        <v>0.13474976686240045</v>
      </c>
      <c r="J31" s="12">
        <v>0.12249978805672773</v>
      </c>
      <c r="K31" s="27" t="str">
        <f t="shared" si="0"/>
        <v/>
      </c>
      <c r="L31" s="15">
        <v>28.857900000000001</v>
      </c>
      <c r="M31" s="16">
        <v>31.03</v>
      </c>
      <c r="N31" s="16">
        <v>35.6845</v>
      </c>
      <c r="O31" s="16">
        <v>44.497019999999999</v>
      </c>
      <c r="P31" s="16">
        <v>64.107979999999998</v>
      </c>
      <c r="Q31" s="16">
        <v>34.133000000000003</v>
      </c>
      <c r="R31" s="16">
        <v>41.890500000000003</v>
      </c>
      <c r="S31" s="16">
        <v>51.1995</v>
      </c>
      <c r="T31" s="17">
        <v>71.369</v>
      </c>
      <c r="U31" s="27" t="str">
        <f t="shared" si="1"/>
        <v/>
      </c>
      <c r="V31" s="15">
        <v>99.944394140743</v>
      </c>
      <c r="W31" s="16">
        <v>105.06530596253165</v>
      </c>
      <c r="X31" s="16">
        <v>118.59315145048062</v>
      </c>
      <c r="Y31" s="16">
        <v>145.58473874581097</v>
      </c>
      <c r="Z31" s="16">
        <v>206.14433081286077</v>
      </c>
      <c r="AA31" s="16">
        <v>111.67588048841846</v>
      </c>
      <c r="AB31" s="16">
        <v>134.70224907907166</v>
      </c>
      <c r="AC31" s="16">
        <v>161.78723727313957</v>
      </c>
      <c r="AD31" s="17">
        <v>222.37330239417014</v>
      </c>
      <c r="AE31" s="27" t="str">
        <f t="shared" si="2"/>
        <v/>
      </c>
      <c r="AF31" s="60">
        <v>156.17868099651884</v>
      </c>
      <c r="AG31" s="60">
        <v>158.77214593701564</v>
      </c>
      <c r="AH31" s="60">
        <v>168.63533145181435</v>
      </c>
      <c r="AI31" s="60">
        <v>189.86855503647979</v>
      </c>
      <c r="AJ31" s="60">
        <v>238.77227037303513</v>
      </c>
      <c r="AK31" s="60">
        <v>161.81820486119838</v>
      </c>
      <c r="AL31" s="60">
        <v>179.67339436039413</v>
      </c>
      <c r="AM31" s="60">
        <v>200.89796361582697</v>
      </c>
      <c r="AN31" s="60">
        <v>250.08023473995482</v>
      </c>
      <c r="AO31" s="27" t="str">
        <f t="shared" si="3"/>
        <v/>
      </c>
      <c r="AP31" s="60">
        <v>149.77485184854848</v>
      </c>
      <c r="AQ31" s="60">
        <v>152.51143611602558</v>
      </c>
      <c r="AR31" s="60">
        <v>162.49027304443575</v>
      </c>
      <c r="AS31" s="60">
        <v>183.81889533944863</v>
      </c>
      <c r="AT31" s="60">
        <v>232.826538451613</v>
      </c>
      <c r="AU31" s="60">
        <v>155.76854516416722</v>
      </c>
      <c r="AV31" s="60">
        <v>173.727662438972</v>
      </c>
      <c r="AW31" s="60">
        <v>195.05511599558466</v>
      </c>
      <c r="AX31" s="60">
        <v>244.31895377751903</v>
      </c>
      <c r="AY31" s="27" t="str">
        <f t="shared" si="4"/>
        <v/>
      </c>
    </row>
    <row r="32" spans="1:51" x14ac:dyDescent="0.25">
      <c r="A32" s="10">
        <v>30</v>
      </c>
      <c r="B32" s="13">
        <v>0.20700766186667136</v>
      </c>
      <c r="C32" s="14">
        <v>0.18926414799238522</v>
      </c>
      <c r="D32" s="14">
        <v>0.17432224157193371</v>
      </c>
      <c r="E32" s="14">
        <v>0.16156695560325571</v>
      </c>
      <c r="F32" s="14">
        <v>0.14720544843852185</v>
      </c>
      <c r="G32" s="14">
        <v>0.16156695560325571</v>
      </c>
      <c r="H32" s="14">
        <v>0.14720544843852185</v>
      </c>
      <c r="I32" s="14">
        <v>0.13248490359466963</v>
      </c>
      <c r="J32" s="14">
        <v>0.12044082144969964</v>
      </c>
      <c r="K32" s="27">
        <f>IF(ISNA(MATCH($B$33,B32:J32,0)),"",MATCH($B$33,B32:J32,0))</f>
        <v>9</v>
      </c>
      <c r="L32" s="18">
        <v>29.853000000000002</v>
      </c>
      <c r="M32" s="19">
        <v>32.1</v>
      </c>
      <c r="N32" s="19">
        <v>36.914999999999999</v>
      </c>
      <c r="O32" s="19">
        <v>46.031399999999998</v>
      </c>
      <c r="P32" s="19">
        <v>66.318600000000004</v>
      </c>
      <c r="Q32" s="19">
        <v>35.31</v>
      </c>
      <c r="R32" s="19">
        <v>43.335000000000001</v>
      </c>
      <c r="S32" s="19">
        <v>52.965000000000003</v>
      </c>
      <c r="T32" s="20">
        <v>73.83</v>
      </c>
      <c r="U32" s="27" t="str">
        <f>IF(ISNA(MATCH($L$33,L32:T32,0)),"",MATCH($L$33,L32:T32,0))</f>
        <v/>
      </c>
      <c r="V32" s="18">
        <v>102.92935560912443</v>
      </c>
      <c r="W32" s="19">
        <v>108.25448988872793</v>
      </c>
      <c r="X32" s="19">
        <v>122.23977753715748</v>
      </c>
      <c r="Y32" s="19">
        <v>150.10876830213499</v>
      </c>
      <c r="Z32" s="19">
        <v>212.62346763044508</v>
      </c>
      <c r="AA32" s="19">
        <v>115.14619604766281</v>
      </c>
      <c r="AB32" s="19">
        <v>138.93595416316595</v>
      </c>
      <c r="AC32" s="19">
        <v>166.92915680023856</v>
      </c>
      <c r="AD32" s="20">
        <v>229.50284180759905</v>
      </c>
      <c r="AE32" s="27" t="str">
        <f t="shared" si="2"/>
        <v/>
      </c>
      <c r="AF32" s="61">
        <v>158.31991070003443</v>
      </c>
      <c r="AG32" s="61">
        <v>161.12354878266532</v>
      </c>
      <c r="AH32" s="61">
        <v>171.39735460088266</v>
      </c>
      <c r="AI32" s="61">
        <v>193.38221414705305</v>
      </c>
      <c r="AJ32" s="61">
        <v>243.93061112637986</v>
      </c>
      <c r="AK32" s="61">
        <v>164.46020246142766</v>
      </c>
      <c r="AL32" s="61">
        <v>182.97425156354143</v>
      </c>
      <c r="AM32" s="61">
        <v>204.97641763164131</v>
      </c>
      <c r="AN32" s="61">
        <v>255.82319108434217</v>
      </c>
      <c r="AO32" s="27" t="str">
        <f t="shared" si="3"/>
        <v/>
      </c>
      <c r="AP32" s="61">
        <v>151.94465961311644</v>
      </c>
      <c r="AQ32" s="61">
        <v>154.88782446742354</v>
      </c>
      <c r="AR32" s="61">
        <v>165.27447528870781</v>
      </c>
      <c r="AS32" s="61">
        <v>187.35248368808766</v>
      </c>
      <c r="AT32" s="61">
        <v>238.00242448829053</v>
      </c>
      <c r="AU32" s="61">
        <v>158.43047200246224</v>
      </c>
      <c r="AV32" s="61">
        <v>177.04606492545207</v>
      </c>
      <c r="AW32" s="61">
        <v>199.14882421390092</v>
      </c>
      <c r="AX32" s="61">
        <v>250.07539674725763</v>
      </c>
      <c r="AY32" s="27" t="str">
        <f t="shared" si="4"/>
        <v/>
      </c>
    </row>
    <row r="33" spans="1:51" ht="21" x14ac:dyDescent="0.35">
      <c r="A33" s="22" t="s">
        <v>18</v>
      </c>
      <c r="B33" s="71" cm="1">
        <f t="array" ref="B33">MIN(IF(ISNUMBER(B3:J32),B3:J32))</f>
        <v>0.12044082144969964</v>
      </c>
      <c r="C33" s="76"/>
      <c r="D33" s="76"/>
      <c r="E33" s="76"/>
      <c r="F33" s="76"/>
      <c r="G33" s="76"/>
      <c r="H33" s="76"/>
      <c r="I33" s="76"/>
      <c r="J33" s="77"/>
      <c r="K33" s="28"/>
      <c r="L33" s="67" cm="1">
        <f t="array" ref="L33">MIN(IF(ISNUMBER(L3:T32),L3:T32))</f>
        <v>2.4609999999999999</v>
      </c>
      <c r="M33" s="72"/>
      <c r="N33" s="72"/>
      <c r="O33" s="72"/>
      <c r="P33" s="72"/>
      <c r="Q33" s="72"/>
      <c r="R33" s="72"/>
      <c r="S33" s="72"/>
      <c r="T33" s="65"/>
      <c r="U33" s="23"/>
      <c r="V33" s="67" cm="1">
        <f t="array" ref="V33">MIN(IF(ISNUMBER(V3:AD32),V3:AD32))</f>
        <v>18.374894730503836</v>
      </c>
      <c r="W33" s="72"/>
      <c r="X33" s="72"/>
      <c r="Y33" s="72"/>
      <c r="Z33" s="72"/>
      <c r="AA33" s="72"/>
      <c r="AB33" s="72"/>
      <c r="AC33" s="72"/>
      <c r="AD33" s="65"/>
      <c r="AE33" s="23"/>
      <c r="AF33" s="69" cm="1">
        <f t="array" ref="AF33">MIN(IF(ISNUMBER(AF3:AN32),AF3:AN32))</f>
        <v>115.18871028523255</v>
      </c>
      <c r="AG33" s="69"/>
      <c r="AH33" s="69"/>
      <c r="AI33" s="69"/>
      <c r="AJ33" s="69"/>
      <c r="AK33" s="69"/>
      <c r="AL33" s="69"/>
      <c r="AM33" s="69"/>
      <c r="AN33" s="69"/>
      <c r="AO33" s="56"/>
      <c r="AP33" s="69" cm="1">
        <f t="array" ref="AP33">MIN(IF(ISNUMBER(AP3:AX32),AP3:AX32))</f>
        <v>107.59240945136644</v>
      </c>
      <c r="AQ33" s="69"/>
      <c r="AR33" s="69"/>
      <c r="AS33" s="69"/>
      <c r="AT33" s="69"/>
      <c r="AU33" s="69"/>
      <c r="AV33" s="69"/>
      <c r="AW33" s="69"/>
      <c r="AX33" s="69"/>
      <c r="AY33" s="56"/>
    </row>
    <row r="34" spans="1:51" ht="21" hidden="1" x14ac:dyDescent="0.35">
      <c r="A34" s="25" t="s">
        <v>26</v>
      </c>
      <c r="B34" s="30" t="str">
        <f t="shared" ref="B34:I34" si="5">IF(ISNA(MATCH($B$33,B3:B32,0)),"",INDEX($A$3:$A$32,MATCH($B$33,B3:B32,0)))</f>
        <v/>
      </c>
      <c r="C34" s="30" t="str">
        <f t="shared" si="5"/>
        <v/>
      </c>
      <c r="D34" s="30" t="str">
        <f t="shared" si="5"/>
        <v/>
      </c>
      <c r="E34" s="30" t="str">
        <f t="shared" si="5"/>
        <v/>
      </c>
      <c r="F34" s="30" t="str">
        <f t="shared" si="5"/>
        <v/>
      </c>
      <c r="G34" s="30" t="str">
        <f t="shared" si="5"/>
        <v/>
      </c>
      <c r="H34" s="30" t="str">
        <f t="shared" si="5"/>
        <v/>
      </c>
      <c r="I34" s="30" t="str">
        <f t="shared" si="5"/>
        <v/>
      </c>
      <c r="J34" s="30">
        <f>IF(ISNA(MATCH($B$33,J3:J32,0)),"",INDEX($A$3:$A$32,MATCH($B$33,J3:J32,0)))</f>
        <v>30</v>
      </c>
      <c r="K34" s="28"/>
      <c r="L34" s="30" t="str">
        <f>IF(ISNA(MATCH($L$33,L3:L32,0)),"",INDEX($A$3:$A$32,MATCH($L$33,L3:L32,0)))</f>
        <v/>
      </c>
      <c r="M34" s="30" t="str">
        <f t="shared" ref="M34:T34" si="6">IF(ISNA(MATCH($L$33,M3:M32,0)),"",INDEX($A$3:$A$32,MATCH($L$33,M3:M32,0)))</f>
        <v/>
      </c>
      <c r="N34" s="30">
        <f t="shared" si="6"/>
        <v>2</v>
      </c>
      <c r="O34" s="30" t="str">
        <f t="shared" si="6"/>
        <v/>
      </c>
      <c r="P34" s="30" t="str">
        <f t="shared" si="6"/>
        <v/>
      </c>
      <c r="Q34" s="30" t="str">
        <f t="shared" si="6"/>
        <v/>
      </c>
      <c r="R34" s="30" t="str">
        <f t="shared" si="6"/>
        <v/>
      </c>
      <c r="S34" s="30" t="str">
        <f t="shared" si="6"/>
        <v/>
      </c>
      <c r="T34" s="30" t="str">
        <f t="shared" si="6"/>
        <v/>
      </c>
      <c r="U34" s="23"/>
      <c r="V34" s="30" t="str">
        <f>IF(ISNA(MATCH($V$33,V3:V32,0)),"",INDEX($A$3:$A$32,MATCH($V$33,V3:V32,0)))</f>
        <v/>
      </c>
      <c r="W34" s="30" t="str">
        <f t="shared" ref="W34:AD34" si="7">IF(ISNA(MATCH($V$33,W3:W32,0)),"",INDEX($A$3:$A$32,MATCH($V$33,W3:W32,0)))</f>
        <v/>
      </c>
      <c r="X34" s="30" t="str">
        <f t="shared" si="7"/>
        <v/>
      </c>
      <c r="Y34" s="30" t="str">
        <f t="shared" si="7"/>
        <v/>
      </c>
      <c r="Z34" s="30" t="str">
        <f t="shared" si="7"/>
        <v/>
      </c>
      <c r="AA34" s="30" t="str">
        <f t="shared" si="7"/>
        <v/>
      </c>
      <c r="AB34" s="30">
        <f t="shared" si="7"/>
        <v>2</v>
      </c>
      <c r="AC34" s="30" t="str">
        <f t="shared" si="7"/>
        <v/>
      </c>
      <c r="AD34" s="30" t="str">
        <f t="shared" si="7"/>
        <v/>
      </c>
      <c r="AE34" s="23"/>
      <c r="AF34" s="30" t="str">
        <f>IF(ISNA(MATCH($AF$33,AF3:AF32,0)),"",INDEX($A$3:$A$32,MATCH($AF$33,AF3:AF32,0)))</f>
        <v/>
      </c>
      <c r="AG34" s="30" t="str">
        <f t="shared" ref="AG34:AN34" si="8">IF(ISNA(MATCH($AF$33,AG3:AG32,0)),"",INDEX($A$3:$A$32,MATCH($AF$33,AG3:AG32,0)))</f>
        <v/>
      </c>
      <c r="AH34" s="30" t="str">
        <f t="shared" si="8"/>
        <v/>
      </c>
      <c r="AI34" s="30" t="str">
        <f t="shared" si="8"/>
        <v/>
      </c>
      <c r="AJ34" s="30" t="str">
        <f t="shared" si="8"/>
        <v/>
      </c>
      <c r="AK34" s="30">
        <f t="shared" si="8"/>
        <v>7</v>
      </c>
      <c r="AL34" s="30" t="str">
        <f t="shared" si="8"/>
        <v/>
      </c>
      <c r="AM34" s="30" t="str">
        <f t="shared" si="8"/>
        <v/>
      </c>
      <c r="AN34" s="30" t="str">
        <f t="shared" si="8"/>
        <v/>
      </c>
      <c r="AO34" s="56"/>
      <c r="AP34" s="30" t="str">
        <f>IF(ISNA(MATCH($AP$33,AP3:AP32,0)),"",INDEX($A$3:$A$32,MATCH($AP$33,AP3:AP32,0)))</f>
        <v/>
      </c>
      <c r="AQ34" s="30" t="str">
        <f t="shared" ref="AQ34:AX34" si="9">IF(ISNA(MATCH($AP$33,AQ3:AQ32,0)),"",INDEX($A$3:$A$32,MATCH($AP$33,AQ3:AQ32,0)))</f>
        <v/>
      </c>
      <c r="AR34" s="30" t="str">
        <f t="shared" si="9"/>
        <v/>
      </c>
      <c r="AS34" s="30" t="str">
        <f t="shared" si="9"/>
        <v/>
      </c>
      <c r="AT34" s="30" t="str">
        <f t="shared" si="9"/>
        <v/>
      </c>
      <c r="AU34" s="30">
        <f t="shared" si="9"/>
        <v>7</v>
      </c>
      <c r="AV34" s="30" t="str">
        <f t="shared" si="9"/>
        <v/>
      </c>
      <c r="AW34" s="30" t="str">
        <f t="shared" si="9"/>
        <v/>
      </c>
      <c r="AX34" s="30" t="str">
        <f t="shared" si="9"/>
        <v/>
      </c>
      <c r="AY34" s="56"/>
    </row>
    <row r="35" spans="1:51" ht="38.25" x14ac:dyDescent="0.35">
      <c r="A35" s="40" t="s">
        <v>25</v>
      </c>
      <c r="B35" s="35">
        <f>SUM(B34:J34)</f>
        <v>30</v>
      </c>
      <c r="C35" s="35" t="str" cm="1">
        <f t="array" ref="C35">INDEX(B2:J2,D35)</f>
        <v>I</v>
      </c>
      <c r="D35" s="50">
        <f>SUM(K3:K32)</f>
        <v>9</v>
      </c>
      <c r="E35" s="36">
        <f>VLOOKUP(C35,Thrusters[],MATCH("PropellerD_m",Thrusters[#Headers],0))</f>
        <v>5.5</v>
      </c>
      <c r="F35" s="37" t="s">
        <v>27</v>
      </c>
      <c r="G35" s="38">
        <f>VLOOKUP(C35,Thrusters[],MATCH("Power_kW",Thrusters[#Headers],0))</f>
        <v>5500</v>
      </c>
      <c r="H35" s="39" t="s">
        <v>28</v>
      </c>
      <c r="I35" s="50"/>
      <c r="J35" s="50"/>
      <c r="K35" s="28"/>
      <c r="L35" s="35">
        <f>SUM(L34:T34)</f>
        <v>2</v>
      </c>
      <c r="M35" s="35" t="str" cm="1">
        <f t="array" ref="M35">INDEX(L2:T2,N35)</f>
        <v>C</v>
      </c>
      <c r="N35" s="50">
        <f>SUM(U3:U32)</f>
        <v>3</v>
      </c>
      <c r="O35" s="36">
        <f>VLOOKUP(M35,Thrusters[],MATCH("PropellerD_m",Thrusters[#Headers],0))</f>
        <v>3.8</v>
      </c>
      <c r="P35" s="37" t="s">
        <v>27</v>
      </c>
      <c r="Q35" s="38">
        <f>VLOOKUP(M35,Thrusters[],MATCH("Power_kW",Thrusters[#Headers],0))</f>
        <v>4800</v>
      </c>
      <c r="R35" s="39" t="s">
        <v>28</v>
      </c>
      <c r="S35" s="50"/>
      <c r="T35" s="50"/>
      <c r="U35" s="23"/>
      <c r="V35" s="35">
        <f>SUM(V34:AD34)</f>
        <v>2</v>
      </c>
      <c r="W35" s="35" t="str" cm="1">
        <f t="array" ref="W35">INDEX(V2:AD2,X35)</f>
        <v>G</v>
      </c>
      <c r="X35" s="50">
        <f>SUM(AE3:AE32)</f>
        <v>7</v>
      </c>
      <c r="Y35" s="36">
        <f>VLOOKUP(W35,Thrusters[],MATCH("PropellerD_m",Thrusters[#Headers],0))</f>
        <v>4.5</v>
      </c>
      <c r="Z35" s="37" t="s">
        <v>27</v>
      </c>
      <c r="AA35" s="38">
        <f>VLOOKUP(W35,Thrusters[],MATCH("Power_kW",Thrusters[#Headers],0))</f>
        <v>3800</v>
      </c>
      <c r="AB35" s="39" t="s">
        <v>28</v>
      </c>
      <c r="AC35" s="50"/>
      <c r="AD35" s="50"/>
      <c r="AE35" s="23"/>
      <c r="AF35" s="51">
        <f>SUM(AF34:AN34)</f>
        <v>7</v>
      </c>
      <c r="AG35" s="35" t="str" cm="1">
        <f t="array" ref="AG35">INDEX(AF2:AN2,AH35)</f>
        <v>F</v>
      </c>
      <c r="AH35" s="50">
        <f>SUM(AO3:AO32)</f>
        <v>6</v>
      </c>
      <c r="AI35" s="36">
        <f>VLOOKUP(AG35,Thrusters[],MATCH("PropellerD_m",Thrusters[#Headers],0))</f>
        <v>4.0999999999999996</v>
      </c>
      <c r="AJ35" s="37" t="s">
        <v>27</v>
      </c>
      <c r="AK35" s="38">
        <f>VLOOKUP(AG35,Thrusters[],MATCH("Power_kW",Thrusters[#Headers],0))</f>
        <v>3200</v>
      </c>
      <c r="AL35" s="39" t="s">
        <v>28</v>
      </c>
      <c r="AM35" s="50"/>
      <c r="AN35" s="50"/>
      <c r="AO35" s="56"/>
      <c r="AP35" s="51">
        <f>SUM(AP34:AX34)</f>
        <v>7</v>
      </c>
      <c r="AQ35" s="35" t="str" cm="1">
        <f t="array" ref="AQ35">INDEX(AP2:AX2,AR35)</f>
        <v>F</v>
      </c>
      <c r="AR35" s="50">
        <f>SUM(AY3:AY32)</f>
        <v>6</v>
      </c>
      <c r="AS35" s="36">
        <f>VLOOKUP(AQ35,Thrusters[],MATCH("PropellerD_m",Thrusters[#Headers],0))</f>
        <v>4.0999999999999996</v>
      </c>
      <c r="AT35" s="37" t="s">
        <v>27</v>
      </c>
      <c r="AU35" s="38">
        <f>VLOOKUP(AQ35,Thrusters[],MATCH("Power_kW",Thrusters[#Headers],0))</f>
        <v>3200</v>
      </c>
      <c r="AV35" s="39" t="s">
        <v>28</v>
      </c>
      <c r="AW35" s="50"/>
      <c r="AX35" s="50"/>
      <c r="AY35" s="56"/>
    </row>
    <row r="36" spans="1:51" ht="38.25" x14ac:dyDescent="0.35">
      <c r="A36" s="31" t="s">
        <v>23</v>
      </c>
      <c r="B36" s="74" cm="1">
        <f t="array" ref="B36">INDEX(B3:J32,$L$35,$N$35)</f>
        <v>0.6751471384816452</v>
      </c>
      <c r="C36" s="74"/>
      <c r="D36" s="74"/>
      <c r="E36" s="74"/>
      <c r="F36" s="74"/>
      <c r="G36" s="74"/>
      <c r="H36" s="74"/>
      <c r="I36" s="74"/>
      <c r="J36" s="74"/>
      <c r="K36" s="28"/>
      <c r="L36" s="66" cm="1">
        <f t="array" ref="L36">INDEX(L3:T32,$L$35,$N$35)</f>
        <v>2.4609999999999999</v>
      </c>
      <c r="M36" s="66"/>
      <c r="N36" s="66"/>
      <c r="O36" s="66"/>
      <c r="P36" s="66"/>
      <c r="Q36" s="66"/>
      <c r="R36" s="66"/>
      <c r="S36" s="66"/>
      <c r="T36" s="66"/>
      <c r="U36" s="23"/>
      <c r="V36" s="66" cm="1">
        <f t="array" ref="V36">INDEX(V3:AD32,$L$35,$N$35)</f>
        <v>20.713103779944777</v>
      </c>
      <c r="W36" s="66"/>
      <c r="X36" s="66"/>
      <c r="Y36" s="66"/>
      <c r="Z36" s="66"/>
      <c r="AA36" s="66"/>
      <c r="AB36" s="66"/>
      <c r="AC36" s="66"/>
      <c r="AD36" s="66"/>
      <c r="AE36" s="23"/>
      <c r="AF36" s="72" cm="1">
        <f t="array" ref="AF36">INDEX(AF3:AN32,$L$35,$N$35)</f>
        <v>195.75788192337592</v>
      </c>
      <c r="AG36" s="72"/>
      <c r="AH36" s="72"/>
      <c r="AI36" s="72"/>
      <c r="AJ36" s="72"/>
      <c r="AK36" s="72"/>
      <c r="AL36" s="72"/>
      <c r="AM36" s="72"/>
      <c r="AN36" s="72"/>
      <c r="AO36" s="56"/>
      <c r="AP36" s="72" cm="1">
        <f t="array" ref="AP36">INDEX(AP3:AX32,$L$35,$N$35)</f>
        <v>180.19537389444017</v>
      </c>
      <c r="AQ36" s="72"/>
      <c r="AR36" s="72"/>
      <c r="AS36" s="72"/>
      <c r="AT36" s="72"/>
      <c r="AU36" s="72"/>
      <c r="AV36" s="72"/>
      <c r="AW36" s="72"/>
      <c r="AX36" s="72"/>
      <c r="AY36" s="56"/>
    </row>
    <row r="37" spans="1:51" ht="38.25" x14ac:dyDescent="0.35">
      <c r="A37" s="31" t="s">
        <v>24</v>
      </c>
      <c r="B37" s="74" cm="1">
        <f t="array" ref="B37">INDEX(B3:J32,$V$35,$X$35)</f>
        <v>0.57012425027338964</v>
      </c>
      <c r="C37" s="74"/>
      <c r="D37" s="74"/>
      <c r="E37" s="74"/>
      <c r="F37" s="74"/>
      <c r="G37" s="74"/>
      <c r="H37" s="74"/>
      <c r="I37" s="74"/>
      <c r="J37" s="74"/>
      <c r="K37" s="28"/>
      <c r="L37" s="66" cm="1">
        <f t="array" ref="L37">INDEX(L3:T32,$V$35,$X$35)</f>
        <v>2.8889999999999998</v>
      </c>
      <c r="M37" s="66"/>
      <c r="N37" s="66"/>
      <c r="O37" s="66"/>
      <c r="P37" s="66"/>
      <c r="Q37" s="66"/>
      <c r="R37" s="66"/>
      <c r="S37" s="66"/>
      <c r="T37" s="66"/>
      <c r="U37" s="23"/>
      <c r="V37" s="66" cm="1">
        <f t="array" ref="V37">INDEX(V3:AD32,$V$35,$X$35)</f>
        <v>18.374894730503836</v>
      </c>
      <c r="W37" s="66"/>
      <c r="X37" s="66"/>
      <c r="Y37" s="66"/>
      <c r="Z37" s="66"/>
      <c r="AA37" s="66"/>
      <c r="AB37" s="66"/>
      <c r="AC37" s="66"/>
      <c r="AD37" s="66"/>
      <c r="AE37" s="23"/>
      <c r="AF37" s="72" cm="1">
        <f t="array" ref="AF37">INDEX(AF3:AN32,$V$35,$X$35)</f>
        <v>150.18418438221823</v>
      </c>
      <c r="AG37" s="72"/>
      <c r="AH37" s="72"/>
      <c r="AI37" s="72"/>
      <c r="AJ37" s="72"/>
      <c r="AK37" s="72"/>
      <c r="AL37" s="72"/>
      <c r="AM37" s="72"/>
      <c r="AN37" s="72"/>
      <c r="AO37" s="56"/>
      <c r="AP37" s="72" cm="1">
        <f t="array" ref="AP37">INDEX(AP3:AX32,$V$35,$X$35)</f>
        <v>138.42375065499047</v>
      </c>
      <c r="AQ37" s="72"/>
      <c r="AR37" s="72"/>
      <c r="AS37" s="72"/>
      <c r="AT37" s="72"/>
      <c r="AU37" s="72"/>
      <c r="AV37" s="72"/>
      <c r="AW37" s="72"/>
      <c r="AX37" s="72"/>
      <c r="AY37" s="56"/>
    </row>
    <row r="38" spans="1:51" ht="38.25" x14ac:dyDescent="0.35">
      <c r="A38" s="31" t="s">
        <v>51</v>
      </c>
      <c r="B38" s="74" cm="1">
        <f t="array" ref="B38">INDEX(B3:J32,$AF$35,$AH$35)</f>
        <v>0.33447537476880573</v>
      </c>
      <c r="C38" s="74"/>
      <c r="D38" s="74"/>
      <c r="E38" s="74"/>
      <c r="F38" s="74"/>
      <c r="G38" s="74"/>
      <c r="H38" s="74"/>
      <c r="I38" s="74"/>
      <c r="J38" s="73"/>
      <c r="K38" s="54"/>
      <c r="L38" s="65" cm="1">
        <f t="array" ref="L38">INDEX(L3:T32,$AF$35,$AH$35)</f>
        <v>8.2390000000000008</v>
      </c>
      <c r="M38" s="66"/>
      <c r="N38" s="66"/>
      <c r="O38" s="66"/>
      <c r="P38" s="66"/>
      <c r="Q38" s="66"/>
      <c r="R38" s="66"/>
      <c r="S38" s="66"/>
      <c r="T38" s="67"/>
      <c r="U38" s="56"/>
      <c r="V38" s="65" cm="1">
        <f t="array" ref="V38">INDEX(V3:AD32,$AF$35,$AH$35)</f>
        <v>33.847814906716714</v>
      </c>
      <c r="W38" s="66"/>
      <c r="X38" s="66"/>
      <c r="Y38" s="66"/>
      <c r="Z38" s="66"/>
      <c r="AA38" s="66"/>
      <c r="AB38" s="66"/>
      <c r="AC38" s="66"/>
      <c r="AD38" s="67"/>
      <c r="AE38" s="56"/>
      <c r="AF38" s="65" cm="1">
        <f t="array" ref="AF38">INDEX(AF3:AN32,$AF$35,$AH$35)</f>
        <v>115.18871028523255</v>
      </c>
      <c r="AG38" s="66"/>
      <c r="AH38" s="66"/>
      <c r="AI38" s="66"/>
      <c r="AJ38" s="66"/>
      <c r="AK38" s="66"/>
      <c r="AL38" s="66"/>
      <c r="AM38" s="66"/>
      <c r="AN38" s="67"/>
      <c r="AO38" s="56"/>
      <c r="AP38" s="65" cm="1">
        <f t="array" ref="AP38">INDEX(AP3:AX32,$AP$35,$AR$35)</f>
        <v>107.59240945136644</v>
      </c>
      <c r="AQ38" s="66"/>
      <c r="AR38" s="66"/>
      <c r="AS38" s="66"/>
      <c r="AT38" s="66"/>
      <c r="AU38" s="66"/>
      <c r="AV38" s="66"/>
      <c r="AW38" s="66"/>
      <c r="AX38" s="67"/>
      <c r="AY38" s="56"/>
    </row>
  </sheetData>
  <mergeCells count="26">
    <mergeCell ref="A1:A2"/>
    <mergeCell ref="B36:J36"/>
    <mergeCell ref="L36:T36"/>
    <mergeCell ref="V36:AD36"/>
    <mergeCell ref="B1:J1"/>
    <mergeCell ref="L1:T1"/>
    <mergeCell ref="V1:AD1"/>
    <mergeCell ref="B33:J33"/>
    <mergeCell ref="L33:T33"/>
    <mergeCell ref="V33:AD33"/>
    <mergeCell ref="AF1:AN1"/>
    <mergeCell ref="AP1:AX1"/>
    <mergeCell ref="AF33:AN33"/>
    <mergeCell ref="AP33:AX33"/>
    <mergeCell ref="AF36:AN36"/>
    <mergeCell ref="AP36:AX36"/>
    <mergeCell ref="AF37:AN37"/>
    <mergeCell ref="AP37:AX37"/>
    <mergeCell ref="B38:J38"/>
    <mergeCell ref="L38:T38"/>
    <mergeCell ref="V38:AD38"/>
    <mergeCell ref="AF38:AN38"/>
    <mergeCell ref="AP38:AX38"/>
    <mergeCell ref="B37:J37"/>
    <mergeCell ref="L37:T37"/>
    <mergeCell ref="V37:AD37"/>
  </mergeCells>
  <conditionalFormatting sqref="L3:T32">
    <cfRule type="cellIs" dxfId="68" priority="9" operator="equal">
      <formula>$L$33</formula>
    </cfRule>
    <cfRule type="colorScale" priority="1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V3:AD32">
    <cfRule type="cellIs" dxfId="67" priority="8" operator="equal">
      <formula>$V$33</formula>
    </cfRule>
    <cfRule type="colorScale" priority="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3:J32">
    <cfRule type="cellIs" dxfId="66" priority="5" operator="greaterThan">
      <formula>1</formula>
    </cfRule>
    <cfRule type="cellIs" dxfId="65" priority="6" operator="equal">
      <formula>$B$33</formula>
    </cfRule>
    <cfRule type="colorScale" priority="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F3:AN32">
    <cfRule type="cellIs" dxfId="64" priority="3" operator="between">
      <formula>$AF$33*0.975</formula>
      <formula>$AF$33*1.025</formula>
    </cfRule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P3:AX32">
    <cfRule type="cellIs" dxfId="63" priority="1" operator="between">
      <formula>$AP$33*0.975</formula>
      <formula>$AP$33*1.025</formula>
    </cfRule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  <ignoredErrors>
    <ignoredError sqref="K5:K32" formulaRange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Y38"/>
  <sheetViews>
    <sheetView zoomScale="80" zoomScaleNormal="80" workbookViewId="0">
      <pane xSplit="1" ySplit="2" topLeftCell="O3" activePane="bottomRight" state="frozen"/>
      <selection pane="topRight" activeCell="B1" sqref="B1"/>
      <selection pane="bottomLeft" activeCell="A3" sqref="A3"/>
      <selection pane="bottomRight" activeCell="AI27" sqref="AI27"/>
    </sheetView>
  </sheetViews>
  <sheetFormatPr defaultRowHeight="15" x14ac:dyDescent="0.25"/>
  <cols>
    <col min="1" max="1" width="24.7109375" customWidth="1"/>
    <col min="11" max="11" width="2.7109375" style="29" customWidth="1"/>
    <col min="21" max="21" width="2.7109375" customWidth="1"/>
    <col min="31" max="31" width="2.7109375" customWidth="1"/>
    <col min="41" max="41" width="2.7109375" customWidth="1"/>
    <col min="51" max="51" width="2.7109375" customWidth="1"/>
  </cols>
  <sheetData>
    <row r="1" spans="1:51" s="42" customFormat="1" ht="18.75" x14ac:dyDescent="0.3">
      <c r="A1" s="75" t="s">
        <v>16</v>
      </c>
      <c r="B1" s="70" t="s">
        <v>42</v>
      </c>
      <c r="C1" s="70"/>
      <c r="D1" s="70"/>
      <c r="E1" s="70"/>
      <c r="F1" s="70"/>
      <c r="G1" s="70"/>
      <c r="H1" s="70"/>
      <c r="I1" s="70"/>
      <c r="J1" s="70"/>
      <c r="K1" s="52"/>
      <c r="L1" s="70" t="s">
        <v>17</v>
      </c>
      <c r="M1" s="70"/>
      <c r="N1" s="70"/>
      <c r="O1" s="70"/>
      <c r="P1" s="70"/>
      <c r="Q1" s="70"/>
      <c r="R1" s="70"/>
      <c r="S1" s="70"/>
      <c r="T1" s="70"/>
      <c r="U1" s="55"/>
      <c r="V1" s="70" t="s">
        <v>29</v>
      </c>
      <c r="W1" s="70"/>
      <c r="X1" s="70"/>
      <c r="Y1" s="70"/>
      <c r="Z1" s="70"/>
      <c r="AA1" s="70"/>
      <c r="AB1" s="70"/>
      <c r="AC1" s="70"/>
      <c r="AD1" s="70"/>
      <c r="AE1" s="55"/>
      <c r="AF1" s="68" t="s">
        <v>43</v>
      </c>
      <c r="AG1" s="68"/>
      <c r="AH1" s="68"/>
      <c r="AI1" s="68"/>
      <c r="AJ1" s="68"/>
      <c r="AK1" s="68"/>
      <c r="AL1" s="68"/>
      <c r="AM1" s="68"/>
      <c r="AN1" s="68"/>
      <c r="AO1" s="24"/>
      <c r="AP1" s="68" t="s">
        <v>44</v>
      </c>
      <c r="AQ1" s="68"/>
      <c r="AR1" s="68"/>
      <c r="AS1" s="68"/>
      <c r="AT1" s="68"/>
      <c r="AU1" s="68"/>
      <c r="AV1" s="68"/>
      <c r="AW1" s="68"/>
      <c r="AX1" s="68"/>
      <c r="AY1" s="24"/>
    </row>
    <row r="2" spans="1:51" x14ac:dyDescent="0.25">
      <c r="A2" s="75"/>
      <c r="B2" s="21" t="s">
        <v>7</v>
      </c>
      <c r="C2" s="7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7" t="s">
        <v>13</v>
      </c>
      <c r="I2" s="7" t="s">
        <v>14</v>
      </c>
      <c r="J2" s="21" t="s">
        <v>15</v>
      </c>
      <c r="K2" s="53"/>
      <c r="L2" s="21" t="s">
        <v>7</v>
      </c>
      <c r="M2" s="7" t="s">
        <v>8</v>
      </c>
      <c r="N2" s="7" t="s">
        <v>9</v>
      </c>
      <c r="O2" s="7" t="s">
        <v>10</v>
      </c>
      <c r="P2" s="7" t="s">
        <v>11</v>
      </c>
      <c r="Q2" s="7" t="s">
        <v>12</v>
      </c>
      <c r="R2" s="7" t="s">
        <v>13</v>
      </c>
      <c r="S2" s="7" t="s">
        <v>14</v>
      </c>
      <c r="T2" s="21" t="s">
        <v>15</v>
      </c>
      <c r="U2" s="24"/>
      <c r="V2" s="21" t="s">
        <v>7</v>
      </c>
      <c r="W2" s="7" t="s">
        <v>8</v>
      </c>
      <c r="X2" s="7" t="s">
        <v>9</v>
      </c>
      <c r="Y2" s="7" t="s">
        <v>10</v>
      </c>
      <c r="Z2" s="7" t="s">
        <v>11</v>
      </c>
      <c r="AA2" s="7" t="s">
        <v>12</v>
      </c>
      <c r="AB2" s="7" t="s">
        <v>13</v>
      </c>
      <c r="AC2" s="7" t="s">
        <v>14</v>
      </c>
      <c r="AD2" s="21" t="s">
        <v>15</v>
      </c>
      <c r="AE2" s="24"/>
      <c r="AF2" s="21" t="s">
        <v>7</v>
      </c>
      <c r="AG2" s="21" t="s">
        <v>8</v>
      </c>
      <c r="AH2" s="21" t="s">
        <v>9</v>
      </c>
      <c r="AI2" s="21" t="s">
        <v>10</v>
      </c>
      <c r="AJ2" s="21" t="s">
        <v>11</v>
      </c>
      <c r="AK2" s="21" t="s">
        <v>12</v>
      </c>
      <c r="AL2" s="21" t="s">
        <v>13</v>
      </c>
      <c r="AM2" s="21" t="s">
        <v>14</v>
      </c>
      <c r="AN2" s="21" t="s">
        <v>15</v>
      </c>
      <c r="AO2" s="24"/>
      <c r="AP2" s="21" t="s">
        <v>7</v>
      </c>
      <c r="AQ2" s="21" t="s">
        <v>8</v>
      </c>
      <c r="AR2" s="21" t="s">
        <v>9</v>
      </c>
      <c r="AS2" s="21" t="s">
        <v>10</v>
      </c>
      <c r="AT2" s="21" t="s">
        <v>11</v>
      </c>
      <c r="AU2" s="21" t="s">
        <v>12</v>
      </c>
      <c r="AV2" s="21" t="s">
        <v>13</v>
      </c>
      <c r="AW2" s="21" t="s">
        <v>14</v>
      </c>
      <c r="AX2" s="21" t="s">
        <v>15</v>
      </c>
      <c r="AY2" s="24"/>
    </row>
    <row r="3" spans="1:51" x14ac:dyDescent="0.25">
      <c r="A3" s="9">
        <v>1</v>
      </c>
      <c r="B3" s="11" t="e">
        <v>#N/A</v>
      </c>
      <c r="C3" s="12" t="e">
        <v>#N/A</v>
      </c>
      <c r="D3" s="12" t="e">
        <v>#N/A</v>
      </c>
      <c r="E3" s="12" t="e">
        <v>#N/A</v>
      </c>
      <c r="F3" s="12" t="e">
        <v>#N/A</v>
      </c>
      <c r="G3" s="12" t="e">
        <v>#N/A</v>
      </c>
      <c r="H3" s="12" t="e">
        <v>#N/A</v>
      </c>
      <c r="I3" s="12" t="e">
        <v>#N/A</v>
      </c>
      <c r="J3" s="12" t="e">
        <v>#N/A</v>
      </c>
      <c r="K3" s="27" t="str">
        <f t="shared" ref="K3:K31" si="0">IF(ISNA(MATCH($B$33,B3:J3,0)),"",MATCH($B$33,B3:J3,0))</f>
        <v/>
      </c>
      <c r="L3" s="16" t="e">
        <v>#N/A</v>
      </c>
      <c r="M3" s="16" t="e">
        <v>#N/A</v>
      </c>
      <c r="N3" s="16" t="e">
        <v>#N/A</v>
      </c>
      <c r="O3" s="16" t="e">
        <v>#N/A</v>
      </c>
      <c r="P3" s="16" t="e">
        <v>#N/A</v>
      </c>
      <c r="Q3" s="16" t="e">
        <v>#N/A</v>
      </c>
      <c r="R3" s="16" t="e">
        <v>#N/A</v>
      </c>
      <c r="S3" s="16" t="e">
        <v>#N/A</v>
      </c>
      <c r="T3" s="16" t="e">
        <v>#N/A</v>
      </c>
      <c r="U3" s="27" t="str">
        <f t="shared" ref="U3:U31" si="1">IF(ISNA(MATCH($L$33,L3:T3,0)),"",MATCH($L$33,L3:T3,0))</f>
        <v/>
      </c>
      <c r="V3" s="15" t="e">
        <v>#N/A</v>
      </c>
      <c r="W3" s="16" t="e">
        <v>#N/A</v>
      </c>
      <c r="X3" s="16" t="e">
        <v>#N/A</v>
      </c>
      <c r="Y3" s="16" t="e">
        <v>#N/A</v>
      </c>
      <c r="Z3" s="16" t="e">
        <v>#N/A</v>
      </c>
      <c r="AA3" s="16" t="e">
        <v>#N/A</v>
      </c>
      <c r="AB3" s="16" t="e">
        <v>#N/A</v>
      </c>
      <c r="AC3" s="16" t="e">
        <v>#N/A</v>
      </c>
      <c r="AD3" s="16" t="e">
        <v>#N/A</v>
      </c>
      <c r="AE3" s="27" t="str">
        <f>IF(ISNA(MATCH($V$33,V3:AD3,0)),"",MATCH($V$33,V3:AD3,0))</f>
        <v/>
      </c>
      <c r="AF3" s="60" t="e">
        <v>#N/A</v>
      </c>
      <c r="AG3" s="60" t="e">
        <v>#N/A</v>
      </c>
      <c r="AH3" s="60" t="e">
        <v>#N/A</v>
      </c>
      <c r="AI3" s="60" t="e">
        <v>#N/A</v>
      </c>
      <c r="AJ3" s="60" t="e">
        <v>#N/A</v>
      </c>
      <c r="AK3" s="60" t="e">
        <v>#N/A</v>
      </c>
      <c r="AL3" s="60" t="e">
        <v>#N/A</v>
      </c>
      <c r="AM3" s="60" t="e">
        <v>#N/A</v>
      </c>
      <c r="AN3" s="60" t="e">
        <v>#N/A</v>
      </c>
      <c r="AO3" s="27" t="str">
        <f>IF(ISNA(MATCH($AF$33,AF3:AN3,0)),"",MATCH($AF$33,AF3:AN3,0))</f>
        <v/>
      </c>
      <c r="AP3" s="60" t="e">
        <v>#N/A</v>
      </c>
      <c r="AQ3" s="60" t="e">
        <v>#N/A</v>
      </c>
      <c r="AR3" s="60" t="e">
        <v>#N/A</v>
      </c>
      <c r="AS3" s="60" t="e">
        <v>#N/A</v>
      </c>
      <c r="AT3" s="60" t="e">
        <v>#N/A</v>
      </c>
      <c r="AU3" s="60" t="e">
        <v>#N/A</v>
      </c>
      <c r="AV3" s="60" t="e">
        <v>#N/A</v>
      </c>
      <c r="AW3" s="60" t="e">
        <v>#N/A</v>
      </c>
      <c r="AX3" s="60" t="e">
        <v>#N/A</v>
      </c>
      <c r="AY3" s="27" t="str">
        <f>IF(ISNA(MATCH($AP$33,AP3:AX3,0)),"",MATCH($AP$33,AP3:AX3,0))</f>
        <v/>
      </c>
    </row>
    <row r="4" spans="1:51" x14ac:dyDescent="0.25">
      <c r="A4" s="9">
        <v>2</v>
      </c>
      <c r="B4" s="11" t="e">
        <v>#N/A</v>
      </c>
      <c r="C4" s="12" t="e">
        <v>#N/A</v>
      </c>
      <c r="D4" s="12">
        <v>0.89627691150946587</v>
      </c>
      <c r="E4" s="12">
        <v>0.83069567408194456</v>
      </c>
      <c r="F4" s="12">
        <v>0.75685605860799388</v>
      </c>
      <c r="G4" s="12" t="e">
        <v>#N/A</v>
      </c>
      <c r="H4" s="12">
        <v>0.75685605860799388</v>
      </c>
      <c r="I4" s="12">
        <v>0.68117045274719423</v>
      </c>
      <c r="J4" s="12">
        <v>0.61924586613381305</v>
      </c>
      <c r="K4" s="27" t="str">
        <f t="shared" si="0"/>
        <v/>
      </c>
      <c r="L4" s="16" t="e">
        <v>#N/A</v>
      </c>
      <c r="M4" s="16" t="e">
        <v>#N/A</v>
      </c>
      <c r="N4" s="16">
        <v>2.4609999999999999</v>
      </c>
      <c r="O4" s="16">
        <v>3.0687600000000002</v>
      </c>
      <c r="P4" s="16">
        <v>4.4212400000000001</v>
      </c>
      <c r="Q4" s="16" t="e">
        <v>#N/A</v>
      </c>
      <c r="R4" s="16">
        <v>2.8889999999999998</v>
      </c>
      <c r="S4" s="16">
        <v>3.5310000000000001</v>
      </c>
      <c r="T4" s="16">
        <v>4.9219999999999997</v>
      </c>
      <c r="U4" s="27">
        <f t="shared" si="1"/>
        <v>3</v>
      </c>
      <c r="V4" s="15" t="e">
        <v>#N/A</v>
      </c>
      <c r="W4" s="16" t="e">
        <v>#N/A</v>
      </c>
      <c r="X4" s="16">
        <v>108.39166027364216</v>
      </c>
      <c r="Y4" s="16">
        <v>82.804619253540636</v>
      </c>
      <c r="Z4" s="16">
        <v>83.069258339062259</v>
      </c>
      <c r="AA4" s="16" t="e">
        <v>#N/A</v>
      </c>
      <c r="AB4" s="16">
        <v>54.280493106357234</v>
      </c>
      <c r="AC4" s="16">
        <v>50.593980608593007</v>
      </c>
      <c r="AD4" s="17">
        <v>59.055000433167017</v>
      </c>
      <c r="AE4" s="27" t="str">
        <f t="shared" ref="AE4:AE32" si="2">IF(ISNA(MATCH($V$33,V4:AD4,0)),"",MATCH($V$33,V4:AD4,0))</f>
        <v/>
      </c>
      <c r="AF4" s="60" t="e">
        <v>#N/A</v>
      </c>
      <c r="AG4" s="60" t="e">
        <v>#N/A</v>
      </c>
      <c r="AH4" s="60">
        <v>1178.7705082954694</v>
      </c>
      <c r="AI4" s="60">
        <v>735.73125794896316</v>
      </c>
      <c r="AJ4" s="60">
        <v>533.32030034577008</v>
      </c>
      <c r="AK4" s="60" t="e">
        <v>#N/A</v>
      </c>
      <c r="AL4" s="60">
        <v>509.50543345283097</v>
      </c>
      <c r="AM4" s="60">
        <v>396.16567097155576</v>
      </c>
      <c r="AN4" s="60">
        <v>345.54058567754356</v>
      </c>
      <c r="AO4" s="27" t="str">
        <f t="shared" ref="AO4:AO32" si="3">IF(ISNA(MATCH($AF$33,AF4:AN4,0)),"",MATCH($AF$33,AF4:AN4,0))</f>
        <v/>
      </c>
      <c r="AP4" s="60" t="e">
        <v>#N/A</v>
      </c>
      <c r="AQ4" s="60" t="e">
        <v>#N/A</v>
      </c>
      <c r="AR4" s="60">
        <v>1086.9554492119867</v>
      </c>
      <c r="AS4" s="60">
        <v>679.48141644940767</v>
      </c>
      <c r="AT4" s="60">
        <v>494.15279551896538</v>
      </c>
      <c r="AU4" s="60" t="e">
        <v>#N/A</v>
      </c>
      <c r="AV4" s="60">
        <v>470.33792862602627</v>
      </c>
      <c r="AW4" s="60">
        <v>366.29597545513468</v>
      </c>
      <c r="AX4" s="60">
        <v>320.52879814583781</v>
      </c>
      <c r="AY4" s="27" t="str">
        <f t="shared" ref="AY4:AY32" si="4">IF(ISNA(MATCH($AP$33,AP4:AX4,0)),"",MATCH($AP$33,AP4:AX4,0))</f>
        <v/>
      </c>
    </row>
    <row r="5" spans="1:51" x14ac:dyDescent="0.25">
      <c r="A5" s="9">
        <v>3</v>
      </c>
      <c r="B5" s="11">
        <v>0.86902085265168028</v>
      </c>
      <c r="C5" s="12">
        <v>0.79453335099582223</v>
      </c>
      <c r="D5" s="12">
        <v>0.73180703381194157</v>
      </c>
      <c r="E5" s="12">
        <v>0.67826017767936042</v>
      </c>
      <c r="F5" s="12">
        <v>0.61797038410786131</v>
      </c>
      <c r="G5" s="12">
        <v>0.67826017767936042</v>
      </c>
      <c r="H5" s="12">
        <v>0.61797038410786131</v>
      </c>
      <c r="I5" s="12">
        <v>0.55617334569707522</v>
      </c>
      <c r="J5" s="12">
        <v>0.50561213245188652</v>
      </c>
      <c r="K5" s="27" t="str">
        <f t="shared" si="0"/>
        <v/>
      </c>
      <c r="L5" s="16">
        <v>2.9853000000000001</v>
      </c>
      <c r="M5" s="16">
        <v>3.21</v>
      </c>
      <c r="N5" s="16">
        <v>3.6915</v>
      </c>
      <c r="O5" s="16">
        <v>4.6031399999999998</v>
      </c>
      <c r="P5" s="16">
        <v>6.6318599999999996</v>
      </c>
      <c r="Q5" s="16">
        <v>3.5310000000000001</v>
      </c>
      <c r="R5" s="16">
        <v>4.3334999999999999</v>
      </c>
      <c r="S5" s="16">
        <v>5.2965</v>
      </c>
      <c r="T5" s="16">
        <v>7.383</v>
      </c>
      <c r="U5" s="27" t="str">
        <f t="shared" si="1"/>
        <v/>
      </c>
      <c r="V5" s="15">
        <v>104.12272293084462</v>
      </c>
      <c r="W5" s="16">
        <v>71.371264163508897</v>
      </c>
      <c r="X5" s="16">
        <v>62.880383833307398</v>
      </c>
      <c r="Y5" s="16">
        <v>65.359551132828187</v>
      </c>
      <c r="Z5" s="16">
        <v>79.304533107609771</v>
      </c>
      <c r="AA5" s="16">
        <v>50.13633629435914</v>
      </c>
      <c r="AB5" s="16">
        <v>51.820483879609476</v>
      </c>
      <c r="AC5" s="16">
        <v>54.517419497337663</v>
      </c>
      <c r="AD5" s="17">
        <v>68.222048971123471</v>
      </c>
      <c r="AE5" s="27">
        <f t="shared" si="2"/>
        <v>6</v>
      </c>
      <c r="AF5" s="60">
        <v>948.60201875751443</v>
      </c>
      <c r="AG5" s="60">
        <v>608.83963888037567</v>
      </c>
      <c r="AH5" s="60">
        <v>473.22591596090314</v>
      </c>
      <c r="AI5" s="60">
        <v>405.17524859448122</v>
      </c>
      <c r="AJ5" s="60">
        <v>361.30100782631484</v>
      </c>
      <c r="AK5" s="60">
        <v>392.58218209335536</v>
      </c>
      <c r="AL5" s="60">
        <v>338.56543828197579</v>
      </c>
      <c r="AM5" s="60">
        <v>299.62433856970472</v>
      </c>
      <c r="AN5" s="60">
        <v>284.9307281491171</v>
      </c>
      <c r="AO5" s="27" t="str">
        <f t="shared" si="3"/>
        <v/>
      </c>
      <c r="AP5" s="60">
        <v>875.89318158090828</v>
      </c>
      <c r="AQ5" s="60">
        <v>562.48982228368766</v>
      </c>
      <c r="AR5" s="60">
        <v>437.71662713264249</v>
      </c>
      <c r="AS5" s="60">
        <v>375.57573732046524</v>
      </c>
      <c r="AT5" s="60">
        <v>336.37272713310148</v>
      </c>
      <c r="AU5" s="60">
        <v>362.98267081933932</v>
      </c>
      <c r="AV5" s="60">
        <v>313.63715758876253</v>
      </c>
      <c r="AW5" s="60">
        <v>278.16699389301544</v>
      </c>
      <c r="AX5" s="60">
        <v>265.66783331856607</v>
      </c>
      <c r="AY5" s="27" t="str">
        <f t="shared" si="4"/>
        <v/>
      </c>
    </row>
    <row r="6" spans="1:51" x14ac:dyDescent="0.25">
      <c r="A6" s="9">
        <v>4</v>
      </c>
      <c r="B6" s="11">
        <v>0.75259413481476833</v>
      </c>
      <c r="C6" s="12">
        <v>0.68808606611635992</v>
      </c>
      <c r="D6" s="12">
        <v>0.63376348194927856</v>
      </c>
      <c r="E6" s="12">
        <v>0.58739054424567316</v>
      </c>
      <c r="F6" s="12">
        <v>0.53517805142383512</v>
      </c>
      <c r="G6" s="12">
        <v>0.58739054424567316</v>
      </c>
      <c r="H6" s="12">
        <v>0.53517805142383512</v>
      </c>
      <c r="I6" s="12">
        <v>0.48166024628145193</v>
      </c>
      <c r="J6" s="12">
        <v>0.43787295116495645</v>
      </c>
      <c r="K6" s="27" t="str">
        <f t="shared" si="0"/>
        <v/>
      </c>
      <c r="L6" s="16">
        <v>3.9803999999999999</v>
      </c>
      <c r="M6" s="16">
        <v>4.28</v>
      </c>
      <c r="N6" s="16">
        <v>4.9219999999999997</v>
      </c>
      <c r="O6" s="16">
        <v>6.1375200000000003</v>
      </c>
      <c r="P6" s="16">
        <v>8.8424800000000001</v>
      </c>
      <c r="Q6" s="16">
        <v>4.7080000000000002</v>
      </c>
      <c r="R6" s="16">
        <v>5.7779999999999996</v>
      </c>
      <c r="S6" s="16">
        <v>7.0620000000000003</v>
      </c>
      <c r="T6" s="16">
        <v>9.8439999999999994</v>
      </c>
      <c r="U6" s="27" t="str">
        <f t="shared" si="1"/>
        <v/>
      </c>
      <c r="V6" s="15">
        <v>73.498152297813547</v>
      </c>
      <c r="W6" s="16">
        <v>62.685730003707612</v>
      </c>
      <c r="X6" s="16">
        <v>61.395940689026844</v>
      </c>
      <c r="Y6" s="16">
        <v>67.953751665687179</v>
      </c>
      <c r="Z6" s="16">
        <v>86.905478293096564</v>
      </c>
      <c r="AA6" s="16">
        <v>52.126308809104529</v>
      </c>
      <c r="AB6" s="16">
        <v>56.787219601006946</v>
      </c>
      <c r="AC6" s="16">
        <v>62.240473802878689</v>
      </c>
      <c r="AD6" s="17">
        <v>80.001258032314183</v>
      </c>
      <c r="AE6" s="27" t="str">
        <f t="shared" si="2"/>
        <v/>
      </c>
      <c r="AF6" s="60">
        <v>517.3993551080423</v>
      </c>
      <c r="AG6" s="60">
        <v>414.0239666267762</v>
      </c>
      <c r="AH6" s="60">
        <v>359.2378147201776</v>
      </c>
      <c r="AI6" s="60">
        <v>329.99617047118238</v>
      </c>
      <c r="AJ6" s="60">
        <v>314.92009161919867</v>
      </c>
      <c r="AK6" s="60">
        <v>316.90326975667335</v>
      </c>
      <c r="AL6" s="60">
        <v>290.00543077836528</v>
      </c>
      <c r="AM6" s="60">
        <v>269.42408517850726</v>
      </c>
      <c r="AN6" s="60">
        <v>267.13993584383593</v>
      </c>
      <c r="AO6" s="27" t="str">
        <f t="shared" si="3"/>
        <v/>
      </c>
      <c r="AP6" s="60">
        <v>478.90656719070802</v>
      </c>
      <c r="AQ6" s="60">
        <v>383.49201385536713</v>
      </c>
      <c r="AR6" s="60">
        <v>333.23455991432894</v>
      </c>
      <c r="AS6" s="60">
        <v>306.91540640902758</v>
      </c>
      <c r="AT6" s="60">
        <v>294.43194228104574</v>
      </c>
      <c r="AU6" s="60">
        <v>293.82250569451861</v>
      </c>
      <c r="AV6" s="60">
        <v>269.51728144021234</v>
      </c>
      <c r="AW6" s="60">
        <v>251.05130664905886</v>
      </c>
      <c r="AX6" s="60">
        <v>250.19831825433209</v>
      </c>
      <c r="AY6" s="27" t="str">
        <f t="shared" si="4"/>
        <v/>
      </c>
    </row>
    <row r="7" spans="1:51" x14ac:dyDescent="0.25">
      <c r="A7" s="9">
        <v>5</v>
      </c>
      <c r="B7" s="11">
        <v>0.67314065796538514</v>
      </c>
      <c r="C7" s="12">
        <v>0.61544288728263785</v>
      </c>
      <c r="D7" s="12">
        <v>0.56685529091821929</v>
      </c>
      <c r="E7" s="12">
        <v>0.52537807450956897</v>
      </c>
      <c r="F7" s="12">
        <v>0.47867780121982972</v>
      </c>
      <c r="G7" s="12">
        <v>0.52537807450956897</v>
      </c>
      <c r="H7" s="12">
        <v>0.47867780121982972</v>
      </c>
      <c r="I7" s="12">
        <v>0.43081002109784683</v>
      </c>
      <c r="J7" s="12">
        <v>0.391645473725315</v>
      </c>
      <c r="K7" s="27" t="str">
        <f t="shared" si="0"/>
        <v/>
      </c>
      <c r="L7" s="16">
        <v>4.9755000000000003</v>
      </c>
      <c r="M7" s="16">
        <v>5.35</v>
      </c>
      <c r="N7" s="16">
        <v>6.1524999999999999</v>
      </c>
      <c r="O7" s="16">
        <v>7.6718999999999999</v>
      </c>
      <c r="P7" s="16">
        <v>11.053100000000001</v>
      </c>
      <c r="Q7" s="16">
        <v>5.8849999999999998</v>
      </c>
      <c r="R7" s="16">
        <v>7.2225000000000001</v>
      </c>
      <c r="S7" s="16">
        <v>8.8275000000000006</v>
      </c>
      <c r="T7" s="16">
        <v>12.305</v>
      </c>
      <c r="U7" s="27" t="str">
        <f t="shared" si="1"/>
        <v/>
      </c>
      <c r="V7" s="15">
        <v>69.540134012869913</v>
      </c>
      <c r="W7" s="16">
        <v>63.555425180091234</v>
      </c>
      <c r="X7" s="16">
        <v>64.890079080223714</v>
      </c>
      <c r="Y7" s="16">
        <v>73.84393499697569</v>
      </c>
      <c r="Z7" s="16">
        <v>96.858463577470445</v>
      </c>
      <c r="AA7" s="16">
        <v>56.644580541613152</v>
      </c>
      <c r="AB7" s="16">
        <v>63.290864389925019</v>
      </c>
      <c r="AC7" s="16">
        <v>70.850052394931225</v>
      </c>
      <c r="AD7" s="17">
        <v>92.402680383137081</v>
      </c>
      <c r="AE7" s="27" t="str">
        <f t="shared" si="2"/>
        <v/>
      </c>
      <c r="AF7" s="60">
        <v>403.13422215071256</v>
      </c>
      <c r="AG7" s="60">
        <v>346.32943591282572</v>
      </c>
      <c r="AH7" s="60">
        <v>314.48185305249126</v>
      </c>
      <c r="AI7" s="60">
        <v>299.09715603647538</v>
      </c>
      <c r="AJ7" s="60">
        <v>296.81424728349145</v>
      </c>
      <c r="AK7" s="60">
        <v>284.86937190999191</v>
      </c>
      <c r="AL7" s="60">
        <v>269.0461960973721</v>
      </c>
      <c r="AM7" s="60">
        <v>257.07613556664592</v>
      </c>
      <c r="AN7" s="60">
        <v>262.12819260455512</v>
      </c>
      <c r="AO7" s="27" t="str">
        <f t="shared" si="3"/>
        <v/>
      </c>
      <c r="AP7" s="60">
        <v>373.99832094379173</v>
      </c>
      <c r="AQ7" s="60">
        <v>321.56499603343883</v>
      </c>
      <c r="AR7" s="60">
        <v>292.49534069668266</v>
      </c>
      <c r="AS7" s="60">
        <v>279.03204528913864</v>
      </c>
      <c r="AT7" s="60">
        <v>278.54657803717282</v>
      </c>
      <c r="AU7" s="60">
        <v>264.80426116265517</v>
      </c>
      <c r="AV7" s="60">
        <v>250.7785268510535</v>
      </c>
      <c r="AW7" s="60">
        <v>240.34474209333104</v>
      </c>
      <c r="AX7" s="60">
        <v>246.4739300211948</v>
      </c>
      <c r="AY7" s="27" t="str">
        <f t="shared" si="4"/>
        <v/>
      </c>
    </row>
    <row r="8" spans="1:51" x14ac:dyDescent="0.25">
      <c r="A8" s="9">
        <v>6</v>
      </c>
      <c r="B8" s="11">
        <v>0.61449053790251851</v>
      </c>
      <c r="C8" s="12">
        <v>0.56181992036801698</v>
      </c>
      <c r="D8" s="12">
        <v>0.51746571612843673</v>
      </c>
      <c r="E8" s="12">
        <v>0.47960237104586823</v>
      </c>
      <c r="F8" s="12">
        <v>0.43697104917512436</v>
      </c>
      <c r="G8" s="12">
        <v>0.47960237104586823</v>
      </c>
      <c r="H8" s="12">
        <v>0.43697104917512436</v>
      </c>
      <c r="I8" s="12">
        <v>0.39327394425761186</v>
      </c>
      <c r="J8" s="12">
        <v>0.35752176750692016</v>
      </c>
      <c r="K8" s="27" t="str">
        <f t="shared" si="0"/>
        <v/>
      </c>
      <c r="L8" s="16">
        <v>5.9706000000000001</v>
      </c>
      <c r="M8" s="16">
        <v>6.42</v>
      </c>
      <c r="N8" s="16">
        <v>7.383</v>
      </c>
      <c r="O8" s="16">
        <v>9.2062799999999996</v>
      </c>
      <c r="P8" s="16">
        <v>13.263719999999999</v>
      </c>
      <c r="Q8" s="16">
        <v>7.0620000000000003</v>
      </c>
      <c r="R8" s="16">
        <v>8.6669999999999998</v>
      </c>
      <c r="S8" s="16">
        <v>10.593</v>
      </c>
      <c r="T8" s="16">
        <v>14.766</v>
      </c>
      <c r="U8" s="27" t="str">
        <f t="shared" si="1"/>
        <v/>
      </c>
      <c r="V8" s="15">
        <v>70.75263675690961</v>
      </c>
      <c r="W8" s="16">
        <v>66.933277729943455</v>
      </c>
      <c r="X8" s="16">
        <v>69.897941841525522</v>
      </c>
      <c r="Y8" s="16">
        <v>80.81808677989342</v>
      </c>
      <c r="Z8" s="16">
        <v>107.62032850075954</v>
      </c>
      <c r="AA8" s="16">
        <v>61.994348296989372</v>
      </c>
      <c r="AB8" s="16">
        <v>70.323060733797377</v>
      </c>
      <c r="AC8" s="16">
        <v>79.760160842691718</v>
      </c>
      <c r="AD8" s="17">
        <v>104.99391762960619</v>
      </c>
      <c r="AE8" s="27" t="str">
        <f t="shared" si="2"/>
        <v/>
      </c>
      <c r="AF8" s="60">
        <v>351.55748804053979</v>
      </c>
      <c r="AG8" s="60">
        <v>313.17501199489698</v>
      </c>
      <c r="AH8" s="60">
        <v>291.93012765506995</v>
      </c>
      <c r="AI8" s="60">
        <v>283.93018663692726</v>
      </c>
      <c r="AJ8" s="60">
        <v>289.66528484026213</v>
      </c>
      <c r="AK8" s="60">
        <v>268.35866688697325</v>
      </c>
      <c r="AL8" s="60">
        <v>258.81194812502667</v>
      </c>
      <c r="AM8" s="60">
        <v>252.16834674155069</v>
      </c>
      <c r="AN8" s="60">
        <v>262.68152378268553</v>
      </c>
      <c r="AO8" s="27" t="str">
        <f t="shared" si="3"/>
        <v/>
      </c>
      <c r="AP8" s="60">
        <v>326.85422538580474</v>
      </c>
      <c r="AQ8" s="60">
        <v>291.44115885835521</v>
      </c>
      <c r="AR8" s="60">
        <v>272.19403466356232</v>
      </c>
      <c r="AS8" s="60">
        <v>265.63006194723715</v>
      </c>
      <c r="AT8" s="60">
        <v>272.75080560411033</v>
      </c>
      <c r="AU8" s="60">
        <v>250.05854219728312</v>
      </c>
      <c r="AV8" s="60">
        <v>241.89746888887487</v>
      </c>
      <c r="AW8" s="60">
        <v>236.47206765818913</v>
      </c>
      <c r="AX8" s="60">
        <v>247.85870019670159</v>
      </c>
      <c r="AY8" s="27" t="str">
        <f t="shared" si="4"/>
        <v/>
      </c>
    </row>
    <row r="9" spans="1:51" x14ac:dyDescent="0.25">
      <c r="A9" s="9">
        <v>7</v>
      </c>
      <c r="B9" s="11">
        <v>0.56890769111019879</v>
      </c>
      <c r="C9" s="12">
        <v>0.52014417472932439</v>
      </c>
      <c r="D9" s="12">
        <v>0.47908016093490419</v>
      </c>
      <c r="E9" s="12">
        <v>0.44402551501283799</v>
      </c>
      <c r="F9" s="12">
        <v>0.40455658034503028</v>
      </c>
      <c r="G9" s="12">
        <v>0.44402551501283799</v>
      </c>
      <c r="H9" s="12">
        <v>0.40455658034503028</v>
      </c>
      <c r="I9" s="12">
        <v>0.36410092231052715</v>
      </c>
      <c r="J9" s="12">
        <v>0.33100083846411554</v>
      </c>
      <c r="K9" s="27" t="str">
        <f t="shared" si="0"/>
        <v/>
      </c>
      <c r="L9" s="16">
        <v>6.9657</v>
      </c>
      <c r="M9" s="16">
        <v>7.49</v>
      </c>
      <c r="N9" s="16">
        <v>8.6135000000000002</v>
      </c>
      <c r="O9" s="16">
        <v>10.74066</v>
      </c>
      <c r="P9" s="16">
        <v>15.47434</v>
      </c>
      <c r="Q9" s="16">
        <v>8.2390000000000008</v>
      </c>
      <c r="R9" s="16">
        <v>10.111499999999999</v>
      </c>
      <c r="S9" s="16">
        <v>12.358499999999999</v>
      </c>
      <c r="T9" s="16">
        <v>17.227</v>
      </c>
      <c r="U9" s="27" t="str">
        <f t="shared" si="1"/>
        <v/>
      </c>
      <c r="V9" s="15">
        <v>73.81662528328323</v>
      </c>
      <c r="W9" s="16">
        <v>71.306766167507291</v>
      </c>
      <c r="X9" s="16">
        <v>75.538517147508571</v>
      </c>
      <c r="Y9" s="16">
        <v>88.254285375721466</v>
      </c>
      <c r="Z9" s="16">
        <v>118.72203428616103</v>
      </c>
      <c r="AA9" s="16">
        <v>67.69854526728983</v>
      </c>
      <c r="AB9" s="16">
        <v>77.577321532583454</v>
      </c>
      <c r="AC9" s="16">
        <v>88.784522166915778</v>
      </c>
      <c r="AD9" s="17">
        <v>117.63695519545274</v>
      </c>
      <c r="AE9" s="27" t="str">
        <f t="shared" si="2"/>
        <v/>
      </c>
      <c r="AF9" s="60">
        <v>323.10780486108939</v>
      </c>
      <c r="AG9" s="60">
        <v>294.40229340966306</v>
      </c>
      <c r="AH9" s="60">
        <v>279.34516697691299</v>
      </c>
      <c r="AI9" s="60">
        <v>276.19095456426209</v>
      </c>
      <c r="AJ9" s="60">
        <v>287.92664616939692</v>
      </c>
      <c r="AK9" s="60">
        <v>259.18667492214587</v>
      </c>
      <c r="AL9" s="60">
        <v>253.89059600697055</v>
      </c>
      <c r="AM9" s="60">
        <v>251.09181350582881</v>
      </c>
      <c r="AN9" s="60">
        <v>266.16991473201199</v>
      </c>
      <c r="AO9" s="27" t="str">
        <f t="shared" si="3"/>
        <v/>
      </c>
      <c r="AP9" s="60">
        <v>301.01661626483417</v>
      </c>
      <c r="AQ9" s="60">
        <v>274.55603752080765</v>
      </c>
      <c r="AR9" s="60">
        <v>261.06338773968633</v>
      </c>
      <c r="AS9" s="60">
        <v>259.06185645771933</v>
      </c>
      <c r="AT9" s="60">
        <v>271.93294939868099</v>
      </c>
      <c r="AU9" s="60">
        <v>242.05757681560306</v>
      </c>
      <c r="AV9" s="60">
        <v>237.89689923625465</v>
      </c>
      <c r="AW9" s="60">
        <v>236.11562965495332</v>
      </c>
      <c r="AX9" s="60">
        <v>251.9347078055697</v>
      </c>
      <c r="AY9" s="27" t="str">
        <f t="shared" si="4"/>
        <v/>
      </c>
    </row>
    <row r="10" spans="1:51" x14ac:dyDescent="0.25">
      <c r="A10" s="9">
        <v>8</v>
      </c>
      <c r="B10" s="11">
        <v>0.53216441620874544</v>
      </c>
      <c r="C10" s="12">
        <v>0.48655032339085291</v>
      </c>
      <c r="D10" s="12">
        <v>0.44813845575473293</v>
      </c>
      <c r="E10" s="12">
        <v>0.41534783704097228</v>
      </c>
      <c r="F10" s="12">
        <v>0.37842802930399694</v>
      </c>
      <c r="G10" s="12">
        <v>0.41534783704097228</v>
      </c>
      <c r="H10" s="12">
        <v>0.37842802930399694</v>
      </c>
      <c r="I10" s="12">
        <v>0.34058522637359712</v>
      </c>
      <c r="J10" s="12">
        <v>0.30962293306690652</v>
      </c>
      <c r="K10" s="27" t="str">
        <f t="shared" si="0"/>
        <v/>
      </c>
      <c r="L10" s="16">
        <v>7.9607999999999999</v>
      </c>
      <c r="M10" s="16">
        <v>8.56</v>
      </c>
      <c r="N10" s="16">
        <v>9.8439999999999994</v>
      </c>
      <c r="O10" s="16">
        <v>12.275040000000001</v>
      </c>
      <c r="P10" s="16">
        <v>17.68496</v>
      </c>
      <c r="Q10" s="16">
        <v>9.4160000000000004</v>
      </c>
      <c r="R10" s="16">
        <v>11.555999999999999</v>
      </c>
      <c r="S10" s="16">
        <v>14.124000000000001</v>
      </c>
      <c r="T10" s="16">
        <v>19.687999999999999</v>
      </c>
      <c r="U10" s="27" t="str">
        <f t="shared" si="1"/>
        <v/>
      </c>
      <c r="V10" s="15">
        <v>77.736173086269616</v>
      </c>
      <c r="W10" s="16">
        <v>76.161515079531924</v>
      </c>
      <c r="X10" s="16">
        <v>81.48940898264317</v>
      </c>
      <c r="Y10" s="16">
        <v>95.914672920516608</v>
      </c>
      <c r="Z10" s="16">
        <v>129.97874957877505</v>
      </c>
      <c r="AA10" s="16">
        <v>73.574714234705908</v>
      </c>
      <c r="AB10" s="16">
        <v>84.9328712155597</v>
      </c>
      <c r="AC10" s="16">
        <v>97.849527043165821</v>
      </c>
      <c r="AD10" s="17">
        <v>130.27915681085003</v>
      </c>
      <c r="AE10" s="27" t="str">
        <f t="shared" si="2"/>
        <v/>
      </c>
      <c r="AF10" s="60">
        <v>305.76947560436616</v>
      </c>
      <c r="AG10" s="60">
        <v>283.01558235724264</v>
      </c>
      <c r="AH10" s="60">
        <v>272.10916456816739</v>
      </c>
      <c r="AI10" s="60">
        <v>272.56146752810855</v>
      </c>
      <c r="AJ10" s="60">
        <v>289.26354577162567</v>
      </c>
      <c r="AK10" s="60">
        <v>254.0812326796912</v>
      </c>
      <c r="AL10" s="60">
        <v>252.00034296927672</v>
      </c>
      <c r="AM10" s="60">
        <v>252.25549305046252</v>
      </c>
      <c r="AN10" s="60">
        <v>271.39913451565656</v>
      </c>
      <c r="AO10" s="27" t="str">
        <f t="shared" si="3"/>
        <v/>
      </c>
      <c r="AP10" s="60">
        <v>285.4133038465356</v>
      </c>
      <c r="AQ10" s="60">
        <v>264.46782211524112</v>
      </c>
      <c r="AR10" s="60">
        <v>254.85240588043544</v>
      </c>
      <c r="AS10" s="60">
        <v>256.27256602147531</v>
      </c>
      <c r="AT10" s="60">
        <v>273.94216394127062</v>
      </c>
      <c r="AU10" s="60">
        <v>237.79233117305799</v>
      </c>
      <c r="AV10" s="60">
        <v>236.67896113892169</v>
      </c>
      <c r="AW10" s="60">
        <v>237.81338183462367</v>
      </c>
      <c r="AX10" s="60">
        <v>257.60472859718379</v>
      </c>
      <c r="AY10" s="27" t="str">
        <f t="shared" si="4"/>
        <v/>
      </c>
    </row>
    <row r="11" spans="1:51" x14ac:dyDescent="0.25">
      <c r="A11" s="9">
        <v>9</v>
      </c>
      <c r="B11" s="11">
        <v>0.5017294232098457</v>
      </c>
      <c r="C11" s="12">
        <v>0.45872404407757317</v>
      </c>
      <c r="D11" s="12">
        <v>0.42250898796618602</v>
      </c>
      <c r="E11" s="12">
        <v>0.39159369616378209</v>
      </c>
      <c r="F11" s="12">
        <v>0.35678536761589036</v>
      </c>
      <c r="G11" s="12">
        <v>0.39159369616378209</v>
      </c>
      <c r="H11" s="12">
        <v>0.35678536761589036</v>
      </c>
      <c r="I11" s="12">
        <v>0.32110683085430125</v>
      </c>
      <c r="J11" s="12">
        <v>0.29191530077663747</v>
      </c>
      <c r="K11" s="27" t="str">
        <f t="shared" si="0"/>
        <v/>
      </c>
      <c r="L11" s="16">
        <v>8.9558999999999997</v>
      </c>
      <c r="M11" s="16">
        <v>9.6300000000000008</v>
      </c>
      <c r="N11" s="16">
        <v>11.0745</v>
      </c>
      <c r="O11" s="16">
        <v>13.809419999999999</v>
      </c>
      <c r="P11" s="16">
        <v>19.895579999999999</v>
      </c>
      <c r="Q11" s="16">
        <v>10.593</v>
      </c>
      <c r="R11" s="16">
        <v>13.000500000000001</v>
      </c>
      <c r="S11" s="16">
        <v>15.8895</v>
      </c>
      <c r="T11" s="16">
        <v>22.149000000000001</v>
      </c>
      <c r="U11" s="27" t="str">
        <f t="shared" si="1"/>
        <v/>
      </c>
      <c r="V11" s="15">
        <v>82.111443687418074</v>
      </c>
      <c r="W11" s="16">
        <v>81.276921627956625</v>
      </c>
      <c r="X11" s="16">
        <v>87.606956492221059</v>
      </c>
      <c r="Y11" s="16">
        <v>103.6910872019522</v>
      </c>
      <c r="Z11" s="16">
        <v>141.30592867256118</v>
      </c>
      <c r="AA11" s="16">
        <v>79.539885580298062</v>
      </c>
      <c r="AB11" s="16">
        <v>92.334464524664853</v>
      </c>
      <c r="AC11" s="16">
        <v>106.9223480058595</v>
      </c>
      <c r="AD11" s="17">
        <v>142.8988086351402</v>
      </c>
      <c r="AE11" s="27" t="str">
        <f t="shared" si="2"/>
        <v/>
      </c>
      <c r="AF11" s="60">
        <v>294.6398994251179</v>
      </c>
      <c r="AG11" s="60">
        <v>275.93662968669389</v>
      </c>
      <c r="AH11" s="60">
        <v>268.08508681943954</v>
      </c>
      <c r="AI11" s="60">
        <v>271.45047363229065</v>
      </c>
      <c r="AJ11" s="60">
        <v>292.51852820772626</v>
      </c>
      <c r="AK11" s="60">
        <v>251.47192827700638</v>
      </c>
      <c r="AL11" s="60">
        <v>252.007971717808</v>
      </c>
      <c r="AM11" s="60">
        <v>254.84561184457937</v>
      </c>
      <c r="AN11" s="60">
        <v>277.74647205922184</v>
      </c>
      <c r="AO11" s="27" t="str">
        <f t="shared" si="3"/>
        <v/>
      </c>
      <c r="AP11" s="60">
        <v>275.52710821952667</v>
      </c>
      <c r="AQ11" s="60">
        <v>258.34238520958559</v>
      </c>
      <c r="AR11" s="60">
        <v>251.59419553346035</v>
      </c>
      <c r="AS11" s="60">
        <v>255.79754328289812</v>
      </c>
      <c r="AT11" s="60">
        <v>277.71267489126654</v>
      </c>
      <c r="AU11" s="60">
        <v>235.81899792761379</v>
      </c>
      <c r="AV11" s="60">
        <v>237.20211840134832</v>
      </c>
      <c r="AW11" s="60">
        <v>240.81786501945865</v>
      </c>
      <c r="AX11" s="60">
        <v>264.29703372433761</v>
      </c>
      <c r="AY11" s="27" t="str">
        <f t="shared" si="4"/>
        <v/>
      </c>
    </row>
    <row r="12" spans="1:51" x14ac:dyDescent="0.25">
      <c r="A12" s="9">
        <v>10</v>
      </c>
      <c r="B12" s="11">
        <v>0.47598232393969847</v>
      </c>
      <c r="C12" s="12">
        <v>0.43518383903058133</v>
      </c>
      <c r="D12" s="12">
        <v>0.40082722015974581</v>
      </c>
      <c r="E12" s="12">
        <v>0.37149839917244759</v>
      </c>
      <c r="F12" s="12">
        <v>0.3384763192460078</v>
      </c>
      <c r="G12" s="12">
        <v>0.37149839917244759</v>
      </c>
      <c r="H12" s="12">
        <v>0.3384763192460078</v>
      </c>
      <c r="I12" s="12">
        <v>0.30462868732140708</v>
      </c>
      <c r="J12" s="12">
        <v>0.27693517029218823</v>
      </c>
      <c r="K12" s="27" t="str">
        <f t="shared" si="0"/>
        <v/>
      </c>
      <c r="L12" s="16">
        <v>9.9510000000000005</v>
      </c>
      <c r="M12" s="16">
        <v>10.7</v>
      </c>
      <c r="N12" s="16">
        <v>12.305</v>
      </c>
      <c r="O12" s="16">
        <v>15.3438</v>
      </c>
      <c r="P12" s="16">
        <v>22.106200000000001</v>
      </c>
      <c r="Q12" s="16">
        <v>11.77</v>
      </c>
      <c r="R12" s="16">
        <v>14.445</v>
      </c>
      <c r="S12" s="16">
        <v>17.655000000000001</v>
      </c>
      <c r="T12" s="16">
        <v>24.61</v>
      </c>
      <c r="U12" s="27" t="str">
        <f t="shared" si="1"/>
        <v/>
      </c>
      <c r="V12" s="15">
        <v>86.7521974424006</v>
      </c>
      <c r="W12" s="16">
        <v>86.543879207817255</v>
      </c>
      <c r="X12" s="16">
        <v>93.818662566716782</v>
      </c>
      <c r="Y12" s="16">
        <v>111.52859616556887</v>
      </c>
      <c r="Z12" s="16">
        <v>152.66110245705278</v>
      </c>
      <c r="AA12" s="16">
        <v>85.551921744857566</v>
      </c>
      <c r="AB12" s="16">
        <v>99.754350589071265</v>
      </c>
      <c r="AC12" s="16">
        <v>115.98735551095976</v>
      </c>
      <c r="AD12" s="17">
        <v>155.48699519435962</v>
      </c>
      <c r="AE12" s="27" t="str">
        <f t="shared" si="2"/>
        <v/>
      </c>
      <c r="AF12" s="60">
        <v>287.33943723236467</v>
      </c>
      <c r="AG12" s="60">
        <v>271.59539223415732</v>
      </c>
      <c r="AH12" s="60">
        <v>266.14505498347091</v>
      </c>
      <c r="AI12" s="60">
        <v>271.99725015773703</v>
      </c>
      <c r="AJ12" s="60">
        <v>297.05101826980706</v>
      </c>
      <c r="AK12" s="60">
        <v>250.5086229571626</v>
      </c>
      <c r="AL12" s="60">
        <v>253.28508238165125</v>
      </c>
      <c r="AM12" s="60">
        <v>258.40135768334</v>
      </c>
      <c r="AN12" s="60">
        <v>284.85456260532061</v>
      </c>
      <c r="AO12" s="27">
        <f t="shared" si="3"/>
        <v>6</v>
      </c>
      <c r="AP12" s="60">
        <v>269.16573444875132</v>
      </c>
      <c r="AQ12" s="60">
        <v>254.73443435764332</v>
      </c>
      <c r="AR12" s="60">
        <v>250.25090588574531</v>
      </c>
      <c r="AS12" s="60">
        <v>256.8447963126867</v>
      </c>
      <c r="AT12" s="60">
        <v>282.65494784157215</v>
      </c>
      <c r="AU12" s="60">
        <v>235.3561691121123</v>
      </c>
      <c r="AV12" s="60">
        <v>238.88901195341626</v>
      </c>
      <c r="AW12" s="60">
        <v>244.70602495326881</v>
      </c>
      <c r="AX12" s="60">
        <v>271.68376365783467</v>
      </c>
      <c r="AY12" s="27">
        <f t="shared" si="4"/>
        <v>6</v>
      </c>
    </row>
    <row r="13" spans="1:51" x14ac:dyDescent="0.25">
      <c r="A13" s="9">
        <v>11</v>
      </c>
      <c r="B13" s="11">
        <v>0.45383133901867911</v>
      </c>
      <c r="C13" s="12">
        <v>0.41493150995993511</v>
      </c>
      <c r="D13" s="12">
        <v>0.38217375917362467</v>
      </c>
      <c r="E13" s="12">
        <v>0.35420982557555442</v>
      </c>
      <c r="F13" s="12">
        <v>0.32272450774661632</v>
      </c>
      <c r="G13" s="12">
        <v>0.35420982557555442</v>
      </c>
      <c r="H13" s="12">
        <v>0.32272450774661632</v>
      </c>
      <c r="I13" s="12">
        <v>0.29045205697195475</v>
      </c>
      <c r="J13" s="12">
        <v>0.26404732451995871</v>
      </c>
      <c r="K13" s="27" t="str">
        <f t="shared" si="0"/>
        <v/>
      </c>
      <c r="L13" s="16">
        <v>10.946099999999999</v>
      </c>
      <c r="M13" s="16">
        <v>11.77</v>
      </c>
      <c r="N13" s="16">
        <v>13.535500000000001</v>
      </c>
      <c r="O13" s="16">
        <v>16.87818</v>
      </c>
      <c r="P13" s="16">
        <v>24.31682</v>
      </c>
      <c r="Q13" s="16">
        <v>12.946999999999999</v>
      </c>
      <c r="R13" s="16">
        <v>15.8895</v>
      </c>
      <c r="S13" s="16">
        <v>19.420500000000001</v>
      </c>
      <c r="T13" s="16">
        <v>27.071000000000002</v>
      </c>
      <c r="U13" s="27" t="str">
        <f t="shared" si="1"/>
        <v/>
      </c>
      <c r="V13" s="15">
        <v>91.55716348999843</v>
      </c>
      <c r="W13" s="16">
        <v>91.90294928861131</v>
      </c>
      <c r="X13" s="16">
        <v>100.08468991764808</v>
      </c>
      <c r="Y13" s="16">
        <v>119.39712681389148</v>
      </c>
      <c r="Z13" s="16">
        <v>164.02162652642775</v>
      </c>
      <c r="AA13" s="16">
        <v>91.587754180809355</v>
      </c>
      <c r="AB13" s="16">
        <v>107.17773272540052</v>
      </c>
      <c r="AC13" s="16">
        <v>125.03694569634666</v>
      </c>
      <c r="AD13" s="17">
        <v>168.04055422656285</v>
      </c>
      <c r="AE13" s="27" t="str">
        <f t="shared" si="2"/>
        <v/>
      </c>
      <c r="AF13" s="60">
        <v>282.57112989368113</v>
      </c>
      <c r="AG13" s="60">
        <v>269.10536668775438</v>
      </c>
      <c r="AH13" s="60">
        <v>265.63620307276182</v>
      </c>
      <c r="AI13" s="60">
        <v>273.69452486633639</v>
      </c>
      <c r="AJ13" s="60">
        <v>302.47716137912744</v>
      </c>
      <c r="AK13" s="60">
        <v>250.68983875772119</v>
      </c>
      <c r="AL13" s="60">
        <v>255.45431223622828</v>
      </c>
      <c r="AM13" s="60">
        <v>262.64164295517173</v>
      </c>
      <c r="AN13" s="60">
        <v>292.50332480223801</v>
      </c>
      <c r="AO13" s="27" t="str">
        <f t="shared" si="3"/>
        <v/>
      </c>
      <c r="AP13" s="60">
        <v>265.13449872379891</v>
      </c>
      <c r="AQ13" s="60">
        <v>252.82805615026916</v>
      </c>
      <c r="AR13" s="60">
        <v>250.22193143978342</v>
      </c>
      <c r="AS13" s="60">
        <v>258.94772029228523</v>
      </c>
      <c r="AT13" s="60">
        <v>288.41590919001567</v>
      </c>
      <c r="AU13" s="60">
        <v>235.94303418367005</v>
      </c>
      <c r="AV13" s="60">
        <v>241.39306004711642</v>
      </c>
      <c r="AW13" s="60">
        <v>249.21994031808404</v>
      </c>
      <c r="AX13" s="60">
        <v>279.56317006760383</v>
      </c>
      <c r="AY13" s="27" t="str">
        <f t="shared" si="4"/>
        <v/>
      </c>
    </row>
    <row r="14" spans="1:51" x14ac:dyDescent="0.25">
      <c r="A14" s="9">
        <v>12</v>
      </c>
      <c r="B14" s="11">
        <v>0.43451042632584014</v>
      </c>
      <c r="C14" s="12">
        <v>0.39726667549791111</v>
      </c>
      <c r="D14" s="12">
        <v>0.36590351690597078</v>
      </c>
      <c r="E14" s="12">
        <v>0.33913008883968021</v>
      </c>
      <c r="F14" s="12">
        <v>0.30898519205393066</v>
      </c>
      <c r="G14" s="12">
        <v>0.33913008883968021</v>
      </c>
      <c r="H14" s="12">
        <v>0.30898519205393066</v>
      </c>
      <c r="I14" s="12">
        <v>0.27808667284853761</v>
      </c>
      <c r="J14" s="12">
        <v>0.25280606622594326</v>
      </c>
      <c r="K14" s="27" t="str">
        <f t="shared" si="0"/>
        <v/>
      </c>
      <c r="L14" s="16">
        <v>11.9412</v>
      </c>
      <c r="M14" s="16">
        <v>12.84</v>
      </c>
      <c r="N14" s="16">
        <v>14.766</v>
      </c>
      <c r="O14" s="16">
        <v>18.412559999999999</v>
      </c>
      <c r="P14" s="16">
        <v>26.527439999999999</v>
      </c>
      <c r="Q14" s="16">
        <v>14.124000000000001</v>
      </c>
      <c r="R14" s="16">
        <v>17.334</v>
      </c>
      <c r="S14" s="16">
        <v>21.186</v>
      </c>
      <c r="T14" s="16">
        <v>29.532</v>
      </c>
      <c r="U14" s="27" t="str">
        <f t="shared" si="1"/>
        <v/>
      </c>
      <c r="V14" s="15">
        <v>96.467953461689419</v>
      </c>
      <c r="W14" s="16">
        <v>97.319420624251919</v>
      </c>
      <c r="X14" s="16">
        <v>106.38177062904543</v>
      </c>
      <c r="Y14" s="16">
        <v>127.27933297197154</v>
      </c>
      <c r="Z14" s="16">
        <v>175.37499904905124</v>
      </c>
      <c r="AA14" s="16">
        <v>97.634076896212491</v>
      </c>
      <c r="AB14" s="16">
        <v>114.59644177938972</v>
      </c>
      <c r="AC14" s="16">
        <v>134.06752853396688</v>
      </c>
      <c r="AD14" s="17">
        <v>180.55903179104624</v>
      </c>
      <c r="AE14" s="27" t="str">
        <f t="shared" si="2"/>
        <v/>
      </c>
      <c r="AF14" s="60">
        <v>279.56668789818724</v>
      </c>
      <c r="AG14" s="60">
        <v>267.92723706473112</v>
      </c>
      <c r="AH14" s="60">
        <v>266.15375673588539</v>
      </c>
      <c r="AI14" s="60">
        <v>276.22344379328274</v>
      </c>
      <c r="AJ14" s="60">
        <v>308.55265517839069</v>
      </c>
      <c r="AK14" s="60">
        <v>251.70006386557199</v>
      </c>
      <c r="AL14" s="60">
        <v>258.27494303540755</v>
      </c>
      <c r="AM14" s="60">
        <v>267.38498442210289</v>
      </c>
      <c r="AN14" s="60">
        <v>300.54967391668737</v>
      </c>
      <c r="AO14" s="27" t="str">
        <f t="shared" si="3"/>
        <v/>
      </c>
      <c r="AP14" s="60">
        <v>262.72580887684006</v>
      </c>
      <c r="AQ14" s="60">
        <v>252.12697995111154</v>
      </c>
      <c r="AR14" s="60">
        <v>251.13499894115481</v>
      </c>
      <c r="AS14" s="60">
        <v>261.81313196450071</v>
      </c>
      <c r="AT14" s="60">
        <v>294.7709801859454</v>
      </c>
      <c r="AU14" s="60">
        <v>237.28975203678993</v>
      </c>
      <c r="AV14" s="60">
        <v>244.49326804296223</v>
      </c>
      <c r="AW14" s="60">
        <v>254.19317712349391</v>
      </c>
      <c r="AX14" s="60">
        <v>287.80419905719873</v>
      </c>
      <c r="AY14" s="27" t="str">
        <f t="shared" si="4"/>
        <v/>
      </c>
    </row>
    <row r="15" spans="1:51" x14ac:dyDescent="0.25">
      <c r="A15" s="9">
        <v>13</v>
      </c>
      <c r="B15" s="11">
        <v>0.41746411425970847</v>
      </c>
      <c r="C15" s="12">
        <v>0.38168147589459078</v>
      </c>
      <c r="D15" s="12">
        <v>0.3515487277976494</v>
      </c>
      <c r="E15" s="12">
        <v>0.3258256501539189</v>
      </c>
      <c r="F15" s="12">
        <v>0.29686337014023728</v>
      </c>
      <c r="G15" s="12">
        <v>0.3258256501539189</v>
      </c>
      <c r="H15" s="12">
        <v>0.29686337014023728</v>
      </c>
      <c r="I15" s="12">
        <v>0.26717703312621366</v>
      </c>
      <c r="J15" s="12">
        <v>0.24288821193292143</v>
      </c>
      <c r="K15" s="27" t="str">
        <f t="shared" si="0"/>
        <v/>
      </c>
      <c r="L15" s="16">
        <v>12.936299999999999</v>
      </c>
      <c r="M15" s="16">
        <v>13.91</v>
      </c>
      <c r="N15" s="16">
        <v>15.996499999999999</v>
      </c>
      <c r="O15" s="16">
        <v>19.946940000000001</v>
      </c>
      <c r="P15" s="16">
        <v>28.738060000000001</v>
      </c>
      <c r="Q15" s="16">
        <v>15.301</v>
      </c>
      <c r="R15" s="16">
        <v>18.778500000000001</v>
      </c>
      <c r="S15" s="16">
        <v>22.951499999999999</v>
      </c>
      <c r="T15" s="16">
        <v>31.992999999999999</v>
      </c>
      <c r="U15" s="27" t="str">
        <f t="shared" si="1"/>
        <v/>
      </c>
      <c r="V15" s="15">
        <v>101.44884085700033</v>
      </c>
      <c r="W15" s="16">
        <v>102.77194296316353</v>
      </c>
      <c r="X15" s="16">
        <v>112.69569301344328</v>
      </c>
      <c r="Y15" s="16">
        <v>135.16484514331788</v>
      </c>
      <c r="Z15" s="16">
        <v>186.71423042366848</v>
      </c>
      <c r="AA15" s="16">
        <v>103.68293560505555</v>
      </c>
      <c r="AB15" s="16">
        <v>122.00591048981241</v>
      </c>
      <c r="AC15" s="16">
        <v>143.07761668523889</v>
      </c>
      <c r="AD15" s="17">
        <v>193.04326430542463</v>
      </c>
      <c r="AE15" s="27" t="str">
        <f t="shared" si="2"/>
        <v/>
      </c>
      <c r="AF15" s="60">
        <v>277.84142165660961</v>
      </c>
      <c r="AG15" s="60">
        <v>267.71360009176669</v>
      </c>
      <c r="AH15" s="60">
        <v>267.43305608170056</v>
      </c>
      <c r="AI15" s="60">
        <v>279.37326688664797</v>
      </c>
      <c r="AJ15" s="60">
        <v>315.11448805394593</v>
      </c>
      <c r="AK15" s="60">
        <v>253.33055615803568</v>
      </c>
      <c r="AL15" s="60">
        <v>261.5859669925477</v>
      </c>
      <c r="AM15" s="60">
        <v>272.50883089619407</v>
      </c>
      <c r="AN15" s="60">
        <v>308.89650050053706</v>
      </c>
      <c r="AO15" s="27" t="str">
        <f t="shared" si="3"/>
        <v/>
      </c>
      <c r="AP15" s="60">
        <v>261.49334468624858</v>
      </c>
      <c r="AQ15" s="60">
        <v>252.31160075516556</v>
      </c>
      <c r="AR15" s="60">
        <v>252.74676906782003</v>
      </c>
      <c r="AS15" s="60">
        <v>265.24733418058469</v>
      </c>
      <c r="AT15" s="60">
        <v>301.5704041680317</v>
      </c>
      <c r="AU15" s="60">
        <v>239.2046234519724</v>
      </c>
      <c r="AV15" s="60">
        <v>248.04188310663341</v>
      </c>
      <c r="AW15" s="60">
        <v>259.51341190884148</v>
      </c>
      <c r="AX15" s="60">
        <v>296.31798614086381</v>
      </c>
      <c r="AY15" s="27" t="str">
        <f t="shared" si="4"/>
        <v/>
      </c>
    </row>
    <row r="16" spans="1:51" x14ac:dyDescent="0.25">
      <c r="A16" s="9">
        <v>14</v>
      </c>
      <c r="B16" s="11">
        <v>0.40227848625320312</v>
      </c>
      <c r="C16" s="12">
        <v>0.36779747314578581</v>
      </c>
      <c r="D16" s="12">
        <v>0.33876083052901323</v>
      </c>
      <c r="E16" s="12">
        <v>0.31397345268542698</v>
      </c>
      <c r="F16" s="12">
        <v>0.28606470133561113</v>
      </c>
      <c r="G16" s="12">
        <v>0.31397345268542698</v>
      </c>
      <c r="H16" s="12">
        <v>0.28606470133561113</v>
      </c>
      <c r="I16" s="12">
        <v>0.25745823120205003</v>
      </c>
      <c r="J16" s="12">
        <v>0.23405293745640915</v>
      </c>
      <c r="K16" s="27" t="str">
        <f t="shared" si="0"/>
        <v/>
      </c>
      <c r="L16" s="16">
        <v>13.9314</v>
      </c>
      <c r="M16" s="16">
        <v>14.98</v>
      </c>
      <c r="N16" s="16">
        <v>17.227</v>
      </c>
      <c r="O16" s="16">
        <v>21.48132</v>
      </c>
      <c r="P16" s="16">
        <v>30.94868</v>
      </c>
      <c r="Q16" s="16">
        <v>16.478000000000002</v>
      </c>
      <c r="R16" s="16">
        <v>20.222999999999999</v>
      </c>
      <c r="S16" s="16">
        <v>24.716999999999999</v>
      </c>
      <c r="T16" s="16">
        <v>34.454000000000001</v>
      </c>
      <c r="U16" s="27" t="str">
        <f t="shared" si="1"/>
        <v/>
      </c>
      <c r="V16" s="15">
        <v>106.47694183985482</v>
      </c>
      <c r="W16" s="16">
        <v>108.24685341563884</v>
      </c>
      <c r="X16" s="16">
        <v>119.01748720414449</v>
      </c>
      <c r="Y16" s="16">
        <v>143.04732390240096</v>
      </c>
      <c r="Z16" s="16">
        <v>198.03546404273743</v>
      </c>
      <c r="AA16" s="16">
        <v>109.72946742862</v>
      </c>
      <c r="AB16" s="16">
        <v>129.4036188081779</v>
      </c>
      <c r="AC16" s="16">
        <v>152.06685504153734</v>
      </c>
      <c r="AD16" s="17">
        <v>205.49468296162686</v>
      </c>
      <c r="AE16" s="27" t="str">
        <f t="shared" si="2"/>
        <v/>
      </c>
      <c r="AF16" s="60">
        <v>277.07409948985531</v>
      </c>
      <c r="AG16" s="60">
        <v>268.23031332456748</v>
      </c>
      <c r="AH16" s="60">
        <v>269.29355973308981</v>
      </c>
      <c r="AI16" s="60">
        <v>282.9989876270414</v>
      </c>
      <c r="AJ16" s="60">
        <v>322.0496660849517</v>
      </c>
      <c r="AK16" s="60">
        <v>255.43753055628989</v>
      </c>
      <c r="AL16" s="60">
        <v>265.27549582560926</v>
      </c>
      <c r="AM16" s="60">
        <v>277.92736361873915</v>
      </c>
      <c r="AN16" s="60">
        <v>317.47555723681762</v>
      </c>
      <c r="AO16" s="27" t="str">
        <f t="shared" si="3"/>
        <v/>
      </c>
      <c r="AP16" s="60">
        <v>261.14135944444024</v>
      </c>
      <c r="AQ16" s="60">
        <v>253.16656224235172</v>
      </c>
      <c r="AR16" s="60">
        <v>254.89129510968783</v>
      </c>
      <c r="AS16" s="60">
        <v>269.11710282920308</v>
      </c>
      <c r="AT16" s="60">
        <v>308.71044400713072</v>
      </c>
      <c r="AU16" s="60">
        <v>241.55564575845153</v>
      </c>
      <c r="AV16" s="60">
        <v>251.93627374778825</v>
      </c>
      <c r="AW16" s="60">
        <v>265.10203594256501</v>
      </c>
      <c r="AX16" s="60">
        <v>305.04213727375361</v>
      </c>
      <c r="AY16" s="27" t="str">
        <f t="shared" si="4"/>
        <v/>
      </c>
    </row>
    <row r="17" spans="1:51" x14ac:dyDescent="0.25">
      <c r="A17" s="9">
        <v>15</v>
      </c>
      <c r="B17" s="11">
        <v>0.38863794007879698</v>
      </c>
      <c r="C17" s="12">
        <v>0.35532611664347163</v>
      </c>
      <c r="D17" s="12">
        <v>0.3272740548031976</v>
      </c>
      <c r="E17" s="12">
        <v>0.30332717274442716</v>
      </c>
      <c r="F17" s="12">
        <v>0.27636475738936678</v>
      </c>
      <c r="G17" s="12">
        <v>0.30332717274442716</v>
      </c>
      <c r="H17" s="12">
        <v>0.27636475738936678</v>
      </c>
      <c r="I17" s="12">
        <v>0.24872828165042998</v>
      </c>
      <c r="J17" s="12">
        <v>0.22611661968220914</v>
      </c>
      <c r="K17" s="27" t="str">
        <f t="shared" si="0"/>
        <v/>
      </c>
      <c r="L17" s="16">
        <v>14.926500000000001</v>
      </c>
      <c r="M17" s="16">
        <v>16.05</v>
      </c>
      <c r="N17" s="16">
        <v>18.4575</v>
      </c>
      <c r="O17" s="16">
        <v>23.015699999999999</v>
      </c>
      <c r="P17" s="16">
        <v>33.159300000000002</v>
      </c>
      <c r="Q17" s="16">
        <v>17.655000000000001</v>
      </c>
      <c r="R17" s="16">
        <v>21.6675</v>
      </c>
      <c r="S17" s="16">
        <v>26.482500000000002</v>
      </c>
      <c r="T17" s="16">
        <v>36.914999999999999</v>
      </c>
      <c r="U17" s="27" t="str">
        <f t="shared" si="1"/>
        <v/>
      </c>
      <c r="V17" s="15">
        <v>111.53706095881317</v>
      </c>
      <c r="W17" s="16">
        <v>113.7351369541844</v>
      </c>
      <c r="X17" s="16">
        <v>125.34135761899931</v>
      </c>
      <c r="Y17" s="16">
        <v>150.92285464378062</v>
      </c>
      <c r="Z17" s="16">
        <v>209.336683301281</v>
      </c>
      <c r="AA17" s="16">
        <v>115.77066953149141</v>
      </c>
      <c r="AB17" s="16">
        <v>136.78824901100162</v>
      </c>
      <c r="AC17" s="16">
        <v>161.03550357178344</v>
      </c>
      <c r="AD17" s="17">
        <v>217.91496088691309</v>
      </c>
      <c r="AE17" s="27" t="str">
        <f t="shared" si="2"/>
        <v/>
      </c>
      <c r="AF17" s="60">
        <v>277.04320038435037</v>
      </c>
      <c r="AG17" s="60">
        <v>269.31366403387159</v>
      </c>
      <c r="AH17" s="60">
        <v>271.60777047924535</v>
      </c>
      <c r="AI17" s="60">
        <v>286.99748053983922</v>
      </c>
      <c r="AJ17" s="60">
        <v>329.27737056088483</v>
      </c>
      <c r="AK17" s="60">
        <v>257.91861582722214</v>
      </c>
      <c r="AL17" s="60">
        <v>269.26328895826782</v>
      </c>
      <c r="AM17" s="60">
        <v>283.57865363145845</v>
      </c>
      <c r="AN17" s="60">
        <v>326.2374740035894</v>
      </c>
      <c r="AO17" s="27" t="str">
        <f t="shared" si="3"/>
        <v/>
      </c>
      <c r="AP17" s="60">
        <v>261.4659473580387</v>
      </c>
      <c r="AQ17" s="60">
        <v>254.54132449299252</v>
      </c>
      <c r="AR17" s="60">
        <v>257.4514241006413</v>
      </c>
      <c r="AS17" s="60">
        <v>273.32773324167732</v>
      </c>
      <c r="AT17" s="60">
        <v>316.11695363077143</v>
      </c>
      <c r="AU17" s="60">
        <v>244.24886852906019</v>
      </c>
      <c r="AV17" s="60">
        <v>256.10287202815442</v>
      </c>
      <c r="AW17" s="60">
        <v>270.90235920232556</v>
      </c>
      <c r="AX17" s="60">
        <v>313.93156107111497</v>
      </c>
      <c r="AY17" s="27" t="str">
        <f t="shared" si="4"/>
        <v/>
      </c>
    </row>
    <row r="18" spans="1:51" x14ac:dyDescent="0.25">
      <c r="A18" s="9">
        <v>16</v>
      </c>
      <c r="B18" s="11">
        <v>0.37629706740738417</v>
      </c>
      <c r="C18" s="12">
        <v>0.34404303305817996</v>
      </c>
      <c r="D18" s="12">
        <v>0.31688174097463928</v>
      </c>
      <c r="E18" s="12">
        <v>0.29369527212283658</v>
      </c>
      <c r="F18" s="12">
        <v>0.26758902571191756</v>
      </c>
      <c r="G18" s="12">
        <v>0.29369527212283658</v>
      </c>
      <c r="H18" s="12">
        <v>0.26758902571191756</v>
      </c>
      <c r="I18" s="12">
        <v>0.24083012314072597</v>
      </c>
      <c r="J18" s="12">
        <v>0.21893647558247822</v>
      </c>
      <c r="K18" s="27" t="str">
        <f t="shared" si="0"/>
        <v/>
      </c>
      <c r="L18" s="16">
        <v>15.9216</v>
      </c>
      <c r="M18" s="16">
        <v>17.12</v>
      </c>
      <c r="N18" s="16">
        <v>19.687999999999999</v>
      </c>
      <c r="O18" s="16">
        <v>24.550080000000001</v>
      </c>
      <c r="P18" s="16">
        <v>35.36992</v>
      </c>
      <c r="Q18" s="16">
        <v>18.832000000000001</v>
      </c>
      <c r="R18" s="16">
        <v>23.111999999999998</v>
      </c>
      <c r="S18" s="16">
        <v>28.248000000000001</v>
      </c>
      <c r="T18" s="16">
        <v>39.375999999999998</v>
      </c>
      <c r="U18" s="27" t="str">
        <f t="shared" si="1"/>
        <v/>
      </c>
      <c r="V18" s="15">
        <v>116.61881327490021</v>
      </c>
      <c r="W18" s="16">
        <v>119.23070341020332</v>
      </c>
      <c r="X18" s="16">
        <v>131.66350185093225</v>
      </c>
      <c r="Y18" s="16">
        <v>158.78902906689953</v>
      </c>
      <c r="Z18" s="16">
        <v>220.61697697201228</v>
      </c>
      <c r="AA18" s="16">
        <v>121.80469454225207</v>
      </c>
      <c r="AB18" s="16">
        <v>144.15920566903029</v>
      </c>
      <c r="AC18" s="16">
        <v>169.98415161454136</v>
      </c>
      <c r="AD18" s="17">
        <v>230.30583134365483</v>
      </c>
      <c r="AE18" s="27" t="str">
        <f t="shared" si="2"/>
        <v/>
      </c>
      <c r="AF18" s="60">
        <v>277.5908916469009</v>
      </c>
      <c r="AG18" s="60">
        <v>270.8456474408502</v>
      </c>
      <c r="AH18" s="60">
        <v>274.28301905211271</v>
      </c>
      <c r="AI18" s="60">
        <v>291.29335521921456</v>
      </c>
      <c r="AJ18" s="60">
        <v>336.73825759183609</v>
      </c>
      <c r="AK18" s="60">
        <v>260.69888558118311</v>
      </c>
      <c r="AL18" s="60">
        <v>273.49026373752622</v>
      </c>
      <c r="AM18" s="60">
        <v>289.41686876736475</v>
      </c>
      <c r="AN18" s="60">
        <v>335.14565673356134</v>
      </c>
      <c r="AO18" s="27" t="str">
        <f t="shared" si="3"/>
        <v/>
      </c>
      <c r="AP18" s="60">
        <v>262.32185730311011</v>
      </c>
      <c r="AQ18" s="60">
        <v>256.32740618719129</v>
      </c>
      <c r="AR18" s="60">
        <v>260.34203391190118</v>
      </c>
      <c r="AS18" s="60">
        <v>277.8100227110171</v>
      </c>
      <c r="AT18" s="60">
        <v>323.73552847880416</v>
      </c>
      <c r="AU18" s="60">
        <v>247.21555307298564</v>
      </c>
      <c r="AV18" s="60">
        <v>260.48753462449434</v>
      </c>
      <c r="AW18" s="60">
        <v>276.87245441641835</v>
      </c>
      <c r="AX18" s="60">
        <v>322.95286933489012</v>
      </c>
      <c r="AY18" s="27" t="str">
        <f t="shared" si="4"/>
        <v/>
      </c>
    </row>
    <row r="19" spans="1:51" x14ac:dyDescent="0.25">
      <c r="A19" s="9">
        <v>17</v>
      </c>
      <c r="B19" s="11">
        <v>0.36506177777195631</v>
      </c>
      <c r="C19" s="12">
        <v>0.33377076824864566</v>
      </c>
      <c r="D19" s="12">
        <v>0.30742044443954208</v>
      </c>
      <c r="E19" s="12">
        <v>0.28492626557811218</v>
      </c>
      <c r="F19" s="12">
        <v>0.25959948641561337</v>
      </c>
      <c r="G19" s="12">
        <v>0.28492626557811218</v>
      </c>
      <c r="H19" s="12">
        <v>0.25959948641561337</v>
      </c>
      <c r="I19" s="12">
        <v>0.233639537774052</v>
      </c>
      <c r="J19" s="12">
        <v>0.2123995797945927</v>
      </c>
      <c r="K19" s="27" t="str">
        <f t="shared" si="0"/>
        <v/>
      </c>
      <c r="L19" s="16">
        <v>16.916699999999999</v>
      </c>
      <c r="M19" s="16">
        <v>18.190000000000001</v>
      </c>
      <c r="N19" s="16">
        <v>20.918500000000002</v>
      </c>
      <c r="O19" s="16">
        <v>26.08446</v>
      </c>
      <c r="P19" s="16">
        <v>37.580539999999999</v>
      </c>
      <c r="Q19" s="16">
        <v>20.009</v>
      </c>
      <c r="R19" s="16">
        <v>24.5565</v>
      </c>
      <c r="S19" s="16">
        <v>30.013500000000001</v>
      </c>
      <c r="T19" s="16">
        <v>41.837000000000003</v>
      </c>
      <c r="U19" s="27" t="str">
        <f t="shared" si="1"/>
        <v/>
      </c>
      <c r="V19" s="15">
        <v>121.71493480661607</v>
      </c>
      <c r="W19" s="16">
        <v>124.72936457292248</v>
      </c>
      <c r="X19" s="16">
        <v>137.98140629397858</v>
      </c>
      <c r="Y19" s="16">
        <v>166.64439812507669</v>
      </c>
      <c r="Z19" s="16">
        <v>231.87610670063498</v>
      </c>
      <c r="AA19" s="16">
        <v>127.83043091881754</v>
      </c>
      <c r="AB19" s="16">
        <v>151.51633303284473</v>
      </c>
      <c r="AC19" s="16">
        <v>178.91355592192838</v>
      </c>
      <c r="AD19" s="17">
        <v>242.66899456901675</v>
      </c>
      <c r="AE19" s="27" t="str">
        <f t="shared" si="2"/>
        <v/>
      </c>
      <c r="AF19" s="60">
        <v>278.60160011704244</v>
      </c>
      <c r="AG19" s="60">
        <v>272.73899810435108</v>
      </c>
      <c r="AH19" s="60">
        <v>277.25029023758077</v>
      </c>
      <c r="AI19" s="60">
        <v>295.83019430740734</v>
      </c>
      <c r="AJ19" s="60">
        <v>344.38776855972139</v>
      </c>
      <c r="AK19" s="60">
        <v>263.72220165359687</v>
      </c>
      <c r="AL19" s="60">
        <v>277.91192987835115</v>
      </c>
      <c r="AM19" s="60">
        <v>295.40735202819485</v>
      </c>
      <c r="AN19" s="60">
        <v>344.17241225461765</v>
      </c>
      <c r="AO19" s="27" t="str">
        <f t="shared" si="3"/>
        <v/>
      </c>
      <c r="AP19" s="60">
        <v>263.60275272577712</v>
      </c>
      <c r="AQ19" s="60">
        <v>258.44460655829846</v>
      </c>
      <c r="AR19" s="60">
        <v>263.49975223567128</v>
      </c>
      <c r="AS19" s="60">
        <v>282.51220898694385</v>
      </c>
      <c r="AT19" s="60">
        <v>331.52534974267354</v>
      </c>
      <c r="AU19" s="60">
        <v>250.40421633313349</v>
      </c>
      <c r="AV19" s="60">
        <v>265.04951106130335</v>
      </c>
      <c r="AW19" s="60">
        <v>282.98063905500919</v>
      </c>
      <c r="AX19" s="60">
        <v>332.0808220855875</v>
      </c>
      <c r="AY19" s="27" t="str">
        <f t="shared" si="4"/>
        <v/>
      </c>
    </row>
    <row r="20" spans="1:51" x14ac:dyDescent="0.25">
      <c r="A20" s="9">
        <v>18</v>
      </c>
      <c r="B20" s="11">
        <v>0.35477627747249707</v>
      </c>
      <c r="C20" s="12">
        <v>0.32436688226056865</v>
      </c>
      <c r="D20" s="12">
        <v>0.29875897050315547</v>
      </c>
      <c r="E20" s="12">
        <v>0.27689855802731472</v>
      </c>
      <c r="F20" s="12">
        <v>0.25228535286933118</v>
      </c>
      <c r="G20" s="12">
        <v>0.27689855802731472</v>
      </c>
      <c r="H20" s="12">
        <v>0.25228535286933118</v>
      </c>
      <c r="I20" s="12">
        <v>0.22705681758239815</v>
      </c>
      <c r="J20" s="12">
        <v>0.20641528871127107</v>
      </c>
      <c r="K20" s="27" t="str">
        <f t="shared" si="0"/>
        <v/>
      </c>
      <c r="L20" s="16">
        <v>17.911799999999999</v>
      </c>
      <c r="M20" s="16">
        <v>19.260000000000002</v>
      </c>
      <c r="N20" s="16">
        <v>22.149000000000001</v>
      </c>
      <c r="O20" s="16">
        <v>27.618839999999999</v>
      </c>
      <c r="P20" s="16">
        <v>39.791159999999998</v>
      </c>
      <c r="Q20" s="16">
        <v>21.186</v>
      </c>
      <c r="R20" s="16">
        <v>26.001000000000001</v>
      </c>
      <c r="S20" s="16">
        <v>31.779</v>
      </c>
      <c r="T20" s="16">
        <v>44.298000000000002</v>
      </c>
      <c r="U20" s="27" t="str">
        <f t="shared" si="1"/>
        <v/>
      </c>
      <c r="V20" s="15">
        <v>126.82024847732755</v>
      </c>
      <c r="W20" s="16">
        <v>130.22820312834656</v>
      </c>
      <c r="X20" s="16">
        <v>144.29341078971396</v>
      </c>
      <c r="Y20" s="16">
        <v>174.48813525580479</v>
      </c>
      <c r="Z20" s="16">
        <v>243.11424502276185</v>
      </c>
      <c r="AA20" s="16">
        <v>133.84724461742348</v>
      </c>
      <c r="AB20" s="16">
        <v>158.85974384352784</v>
      </c>
      <c r="AC20" s="16">
        <v>187.82454737010491</v>
      </c>
      <c r="AD20" s="17">
        <v>255.00607179660315</v>
      </c>
      <c r="AE20" s="27" t="str">
        <f t="shared" si="2"/>
        <v/>
      </c>
      <c r="AF20" s="60">
        <v>279.98870761844137</v>
      </c>
      <c r="AG20" s="60">
        <v>274.92775601082315</v>
      </c>
      <c r="AH20" s="60">
        <v>280.45710227411786</v>
      </c>
      <c r="AI20" s="60">
        <v>300.5649235228293</v>
      </c>
      <c r="AJ20" s="60">
        <v>352.19179818831179</v>
      </c>
      <c r="AK20" s="60">
        <v>266.94564901973155</v>
      </c>
      <c r="AL20" s="60">
        <v>282.4941326408163</v>
      </c>
      <c r="AM20" s="60">
        <v>301.52340607812965</v>
      </c>
      <c r="AN20" s="60">
        <v>353.29640452982949</v>
      </c>
      <c r="AO20" s="27" t="str">
        <f t="shared" si="3"/>
        <v/>
      </c>
      <c r="AP20" s="60">
        <v>265.22895659630848</v>
      </c>
      <c r="AQ20" s="60">
        <v>260.83232278229315</v>
      </c>
      <c r="AR20" s="60">
        <v>266.87640591225085</v>
      </c>
      <c r="AS20" s="60">
        <v>287.39479144274486</v>
      </c>
      <c r="AT20" s="60">
        <v>339.45519936063698</v>
      </c>
      <c r="AU20" s="60">
        <v>253.77551693964713</v>
      </c>
      <c r="AV20" s="60">
        <v>269.75753381314149</v>
      </c>
      <c r="AW20" s="60">
        <v>289.20252439534835</v>
      </c>
      <c r="AX20" s="60">
        <v>341.29599504283919</v>
      </c>
      <c r="AY20" s="27" t="str">
        <f t="shared" si="4"/>
        <v/>
      </c>
    </row>
    <row r="21" spans="1:51" x14ac:dyDescent="0.25">
      <c r="A21" s="9">
        <v>19</v>
      </c>
      <c r="B21" s="11">
        <v>0.34531387149042125</v>
      </c>
      <c r="C21" s="12">
        <v>0.31571553964838511</v>
      </c>
      <c r="D21" s="12">
        <v>0.29079062862351246</v>
      </c>
      <c r="E21" s="12">
        <v>0.26951326555349953</v>
      </c>
      <c r="F21" s="12">
        <v>0.24555653083763287</v>
      </c>
      <c r="G21" s="12">
        <v>0.26951326555349953</v>
      </c>
      <c r="H21" s="12">
        <v>0.24555653083763287</v>
      </c>
      <c r="I21" s="12">
        <v>0.22100087775386962</v>
      </c>
      <c r="J21" s="12">
        <v>0.20090988886715413</v>
      </c>
      <c r="K21" s="27" t="str">
        <f t="shared" si="0"/>
        <v/>
      </c>
      <c r="L21" s="16">
        <v>18.9069</v>
      </c>
      <c r="M21" s="16">
        <v>20.329999999999998</v>
      </c>
      <c r="N21" s="16">
        <v>23.3795</v>
      </c>
      <c r="O21" s="16">
        <v>29.153220000000001</v>
      </c>
      <c r="P21" s="16">
        <v>42.001779999999997</v>
      </c>
      <c r="Q21" s="16">
        <v>22.363</v>
      </c>
      <c r="R21" s="16">
        <v>27.445499999999999</v>
      </c>
      <c r="S21" s="16">
        <v>33.544499999999999</v>
      </c>
      <c r="T21" s="16">
        <v>46.759</v>
      </c>
      <c r="U21" s="27" t="str">
        <f t="shared" si="1"/>
        <v/>
      </c>
      <c r="V21" s="15">
        <v>131.93100868155872</v>
      </c>
      <c r="W21" s="16">
        <v>135.72517050941337</v>
      </c>
      <c r="X21" s="16">
        <v>150.59843133430778</v>
      </c>
      <c r="Y21" s="16">
        <v>182.3198232810104</v>
      </c>
      <c r="Z21" s="16">
        <v>254.33181306904967</v>
      </c>
      <c r="AA21" s="16">
        <v>139.85481562699545</v>
      </c>
      <c r="AB21" s="16">
        <v>166.18971328326091</v>
      </c>
      <c r="AC21" s="16">
        <v>196.71797691391197</v>
      </c>
      <c r="AD21" s="17">
        <v>267.31858479758722</v>
      </c>
      <c r="AE21" s="27" t="str">
        <f t="shared" si="2"/>
        <v/>
      </c>
      <c r="AF21" s="60">
        <v>281.68598611077681</v>
      </c>
      <c r="AG21" s="60">
        <v>277.36111473315668</v>
      </c>
      <c r="AH21" s="60">
        <v>283.86281906332277</v>
      </c>
      <c r="AI21" s="60">
        <v>305.4640788000882</v>
      </c>
      <c r="AJ21" s="60">
        <v>360.12380330792899</v>
      </c>
      <c r="AK21" s="60">
        <v>270.33584399343738</v>
      </c>
      <c r="AL21" s="60">
        <v>287.21020812260724</v>
      </c>
      <c r="AM21" s="60">
        <v>307.74413018379875</v>
      </c>
      <c r="AN21" s="60">
        <v>362.5009367852121</v>
      </c>
      <c r="AO21" s="27" t="str">
        <f t="shared" si="3"/>
        <v/>
      </c>
      <c r="AP21" s="60">
        <v>267.13956289609831</v>
      </c>
      <c r="AQ21" s="60">
        <v>263.44388871112153</v>
      </c>
      <c r="AR21" s="60">
        <v>270.43470899817225</v>
      </c>
      <c r="AS21" s="60">
        <v>292.42709804602191</v>
      </c>
      <c r="AT21" s="60">
        <v>347.50080120459955</v>
      </c>
      <c r="AU21" s="60">
        <v>257.2988632393712</v>
      </c>
      <c r="AV21" s="60">
        <v>274.58720601927791</v>
      </c>
      <c r="AW21" s="60">
        <v>295.51903104553463</v>
      </c>
      <c r="AX21" s="60">
        <v>350.5832051484399</v>
      </c>
      <c r="AY21" s="27" t="str">
        <f t="shared" si="4"/>
        <v/>
      </c>
    </row>
    <row r="22" spans="1:51" x14ac:dyDescent="0.25">
      <c r="A22" s="9">
        <v>20</v>
      </c>
      <c r="B22" s="11">
        <v>0.33657032898269257</v>
      </c>
      <c r="C22" s="12">
        <v>0.30772144364131893</v>
      </c>
      <c r="D22" s="12">
        <v>0.28342764545910965</v>
      </c>
      <c r="E22" s="12">
        <v>0.26268903725478449</v>
      </c>
      <c r="F22" s="12">
        <v>0.23933890060991486</v>
      </c>
      <c r="G22" s="12">
        <v>0.26268903725478449</v>
      </c>
      <c r="H22" s="12">
        <v>0.23933890060991486</v>
      </c>
      <c r="I22" s="12">
        <v>0.21540501054892341</v>
      </c>
      <c r="J22" s="12">
        <v>0.1958227368626575</v>
      </c>
      <c r="K22" s="27" t="str">
        <f t="shared" si="0"/>
        <v/>
      </c>
      <c r="L22" s="16">
        <v>19.902000000000001</v>
      </c>
      <c r="M22" s="16">
        <v>21.4</v>
      </c>
      <c r="N22" s="16">
        <v>24.61</v>
      </c>
      <c r="O22" s="16">
        <v>30.6876</v>
      </c>
      <c r="P22" s="16">
        <v>44.212400000000002</v>
      </c>
      <c r="Q22" s="16">
        <v>23.54</v>
      </c>
      <c r="R22" s="16">
        <v>28.89</v>
      </c>
      <c r="S22" s="16">
        <v>35.31</v>
      </c>
      <c r="T22" s="16">
        <v>49.22</v>
      </c>
      <c r="U22" s="27" t="str">
        <f t="shared" si="1"/>
        <v/>
      </c>
      <c r="V22" s="15">
        <v>137.04447323612467</v>
      </c>
      <c r="W22" s="16">
        <v>141.21882343625322</v>
      </c>
      <c r="X22" s="16">
        <v>156.8957788973332</v>
      </c>
      <c r="Y22" s="16">
        <v>190.13931643474544</v>
      </c>
      <c r="Z22" s="16">
        <v>265.52937829035034</v>
      </c>
      <c r="AA22" s="16">
        <v>145.8530321326499</v>
      </c>
      <c r="AB22" s="16">
        <v>173.50661214519505</v>
      </c>
      <c r="AC22" s="16">
        <v>205.59468449372224</v>
      </c>
      <c r="AD22" s="17">
        <v>279.60794928067486</v>
      </c>
      <c r="AE22" s="27" t="str">
        <f t="shared" si="2"/>
        <v/>
      </c>
      <c r="AF22" s="60">
        <v>283.64191025817166</v>
      </c>
      <c r="AG22" s="60">
        <v>279.99929032652608</v>
      </c>
      <c r="AH22" s="60">
        <v>287.43547598019427</v>
      </c>
      <c r="AI22" s="60">
        <v>310.50126308797746</v>
      </c>
      <c r="AJ22" s="60">
        <v>368.16282193347138</v>
      </c>
      <c r="AK22" s="60">
        <v>273.86641760877234</v>
      </c>
      <c r="AL22" s="60">
        <v>292.03903165790564</v>
      </c>
      <c r="AM22" s="60">
        <v>314.05292772022784</v>
      </c>
      <c r="AN22" s="60">
        <v>371.7727623489161</v>
      </c>
      <c r="AO22" s="27" t="str">
        <f t="shared" si="3"/>
        <v/>
      </c>
      <c r="AP22" s="60">
        <v>269.28719880326111</v>
      </c>
      <c r="AQ22" s="60">
        <v>266.24277366050131</v>
      </c>
      <c r="AR22" s="60">
        <v>274.14534353546526</v>
      </c>
      <c r="AS22" s="60">
        <v>297.58494693472016</v>
      </c>
      <c r="AT22" s="60">
        <v>355.64300002366718</v>
      </c>
      <c r="AU22" s="60">
        <v>260.95010145551498</v>
      </c>
      <c r="AV22" s="60">
        <v>279.51920974810145</v>
      </c>
      <c r="AW22" s="60">
        <v>301.91502010404162</v>
      </c>
      <c r="AX22" s="60">
        <v>359.93042119526768</v>
      </c>
      <c r="AY22" s="27" t="str">
        <f t="shared" si="4"/>
        <v/>
      </c>
    </row>
    <row r="23" spans="1:51" x14ac:dyDescent="0.25">
      <c r="A23" s="9">
        <v>21</v>
      </c>
      <c r="B23" s="11">
        <v>0.32845900860652172</v>
      </c>
      <c r="C23" s="12">
        <v>0.30030537929739121</v>
      </c>
      <c r="D23" s="12">
        <v>0.27659705987917621</v>
      </c>
      <c r="E23" s="12">
        <v>0.25635825061972434</v>
      </c>
      <c r="F23" s="12">
        <v>0.23357085056463775</v>
      </c>
      <c r="G23" s="12">
        <v>0.25635825061972434</v>
      </c>
      <c r="H23" s="12">
        <v>0.23357085056463775</v>
      </c>
      <c r="I23" s="12">
        <v>0.21021376550817389</v>
      </c>
      <c r="J23" s="12">
        <v>0.19110342318924908</v>
      </c>
      <c r="K23" s="27" t="str">
        <f t="shared" si="0"/>
        <v/>
      </c>
      <c r="L23" s="16">
        <v>20.897099999999998</v>
      </c>
      <c r="M23" s="16">
        <v>22.47</v>
      </c>
      <c r="N23" s="16">
        <v>25.840499999999999</v>
      </c>
      <c r="O23" s="16">
        <v>32.221980000000002</v>
      </c>
      <c r="P23" s="16">
        <v>46.423020000000001</v>
      </c>
      <c r="Q23" s="16">
        <v>24.716999999999999</v>
      </c>
      <c r="R23" s="16">
        <v>30.334499999999998</v>
      </c>
      <c r="S23" s="16">
        <v>37.075499999999998</v>
      </c>
      <c r="T23" s="16">
        <v>51.680999999999997</v>
      </c>
      <c r="U23" s="27" t="str">
        <f t="shared" si="1"/>
        <v/>
      </c>
      <c r="V23" s="15">
        <v>142.15861653564374</v>
      </c>
      <c r="W23" s="16">
        <v>146.70814715853965</v>
      </c>
      <c r="X23" s="16">
        <v>163.1850384342809</v>
      </c>
      <c r="Y23" s="16">
        <v>197.9466493129288</v>
      </c>
      <c r="Z23" s="16">
        <v>276.70758922397255</v>
      </c>
      <c r="AA23" s="16">
        <v>151.84192067240002</v>
      </c>
      <c r="AB23" s="16">
        <v>180.81086420733928</v>
      </c>
      <c r="AC23" s="16">
        <v>214.45548159763453</v>
      </c>
      <c r="AD23" s="17">
        <v>291.87547573144701</v>
      </c>
      <c r="AE23" s="27" t="str">
        <f t="shared" si="2"/>
        <v/>
      </c>
      <c r="AF23" s="60">
        <v>285.81577770562217</v>
      </c>
      <c r="AG23" s="60">
        <v>282.81067540722216</v>
      </c>
      <c r="AH23" s="60">
        <v>291.14957716813285</v>
      </c>
      <c r="AI23" s="60">
        <v>315.65537199093342</v>
      </c>
      <c r="AJ23" s="60">
        <v>376.29208451926684</v>
      </c>
      <c r="AK23" s="60">
        <v>277.51625880444868</v>
      </c>
      <c r="AL23" s="60">
        <v>296.96364777389823</v>
      </c>
      <c r="AM23" s="60">
        <v>320.43645315839535</v>
      </c>
      <c r="AN23" s="60">
        <v>381.10124340430895</v>
      </c>
      <c r="AO23" s="27" t="str">
        <f t="shared" si="3"/>
        <v/>
      </c>
      <c r="AP23" s="60">
        <v>271.63445203804332</v>
      </c>
      <c r="AQ23" s="60">
        <v>269.19996408216332</v>
      </c>
      <c r="AR23" s="60">
        <v>277.98493410421457</v>
      </c>
      <c r="AS23" s="60">
        <v>302.84901529294524</v>
      </c>
      <c r="AT23" s="60">
        <v>363.86648522532602</v>
      </c>
      <c r="AU23" s="60">
        <v>264.70990210646062</v>
      </c>
      <c r="AV23" s="60">
        <v>284.53804847995747</v>
      </c>
      <c r="AW23" s="60">
        <v>308.37832770346478</v>
      </c>
      <c r="AX23" s="60">
        <v>369.32799355866416</v>
      </c>
      <c r="AY23" s="27" t="str">
        <f t="shared" si="4"/>
        <v/>
      </c>
    </row>
    <row r="24" spans="1:51" x14ac:dyDescent="0.25">
      <c r="A24" s="9">
        <v>22</v>
      </c>
      <c r="B24" s="11">
        <v>0.32090721733507899</v>
      </c>
      <c r="C24" s="12">
        <v>0.29340088442064377</v>
      </c>
      <c r="D24" s="12">
        <v>0.27023765670322447</v>
      </c>
      <c r="E24" s="12">
        <v>0.25046416962737889</v>
      </c>
      <c r="F24" s="12">
        <v>0.22820068788272288</v>
      </c>
      <c r="G24" s="12">
        <v>0.25046416962737889</v>
      </c>
      <c r="H24" s="12">
        <v>0.22820068788272288</v>
      </c>
      <c r="I24" s="12">
        <v>0.20538061909445057</v>
      </c>
      <c r="J24" s="12">
        <v>0.18670965372222778</v>
      </c>
      <c r="K24" s="27" t="str">
        <f t="shared" si="0"/>
        <v/>
      </c>
      <c r="L24" s="16">
        <v>21.892199999999999</v>
      </c>
      <c r="M24" s="16">
        <v>23.54</v>
      </c>
      <c r="N24" s="16">
        <v>27.071000000000002</v>
      </c>
      <c r="O24" s="16">
        <v>33.756360000000001</v>
      </c>
      <c r="P24" s="16">
        <v>48.63364</v>
      </c>
      <c r="Q24" s="16">
        <v>25.893999999999998</v>
      </c>
      <c r="R24" s="16">
        <v>31.779</v>
      </c>
      <c r="S24" s="16">
        <v>38.841000000000001</v>
      </c>
      <c r="T24" s="16">
        <v>54.142000000000003</v>
      </c>
      <c r="U24" s="27" t="str">
        <f t="shared" si="1"/>
        <v/>
      </c>
      <c r="V24" s="15">
        <v>147.27193297606931</v>
      </c>
      <c r="W24" s="16">
        <v>152.19243439451424</v>
      </c>
      <c r="X24" s="16">
        <v>169.46598657515895</v>
      </c>
      <c r="Y24" s="16">
        <v>205.7419758374692</v>
      </c>
      <c r="Z24" s="16">
        <v>287.86713359756641</v>
      </c>
      <c r="AA24" s="16">
        <v>157.82159931744499</v>
      </c>
      <c r="AB24" s="16">
        <v>188.10291885610582</v>
      </c>
      <c r="AC24" s="16">
        <v>223.3011420392165</v>
      </c>
      <c r="AD24" s="17">
        <v>304.1223741021746</v>
      </c>
      <c r="AE24" s="27" t="str">
        <f t="shared" si="2"/>
        <v/>
      </c>
      <c r="AF24" s="60">
        <v>288.17499937990812</v>
      </c>
      <c r="AG24" s="60">
        <v>285.76983409488793</v>
      </c>
      <c r="AH24" s="60">
        <v>294.9845335983174</v>
      </c>
      <c r="AI24" s="60">
        <v>320.90932960023935</v>
      </c>
      <c r="AJ24" s="60">
        <v>384.49802041694352</v>
      </c>
      <c r="AK24" s="60">
        <v>281.26826201504679</v>
      </c>
      <c r="AL24" s="60">
        <v>301.97028865971595</v>
      </c>
      <c r="AM24" s="60">
        <v>326.88385433039616</v>
      </c>
      <c r="AN24" s="60">
        <v>390.47774430720636</v>
      </c>
      <c r="AO24" s="27" t="str">
        <f t="shared" si="3"/>
        <v/>
      </c>
      <c r="AP24" s="60">
        <v>274.15137589107087</v>
      </c>
      <c r="AQ24" s="60">
        <v>272.29211909623359</v>
      </c>
      <c r="AR24" s="60">
        <v>281.93461181822522</v>
      </c>
      <c r="AS24" s="60">
        <v>308.2036774990645</v>
      </c>
      <c r="AT24" s="60">
        <v>372.15887817029602</v>
      </c>
      <c r="AU24" s="60">
        <v>268.562609913872</v>
      </c>
      <c r="AV24" s="60">
        <v>289.63114641306856</v>
      </c>
      <c r="AW24" s="60">
        <v>314.89907051197622</v>
      </c>
      <c r="AX24" s="60">
        <v>378.76809898599288</v>
      </c>
      <c r="AY24" s="27" t="str">
        <f t="shared" si="4"/>
        <v/>
      </c>
    </row>
    <row r="25" spans="1:51" x14ac:dyDescent="0.25">
      <c r="A25" s="9">
        <v>23</v>
      </c>
      <c r="B25" s="11">
        <v>0.31385345008738508</v>
      </c>
      <c r="C25" s="12">
        <v>0.28695172579418071</v>
      </c>
      <c r="D25" s="12">
        <v>0.26429764217885077</v>
      </c>
      <c r="E25" s="12">
        <v>0.24495879031210552</v>
      </c>
      <c r="F25" s="12">
        <v>0.223184675617696</v>
      </c>
      <c r="G25" s="12">
        <v>0.24495879031210552</v>
      </c>
      <c r="H25" s="12">
        <v>0.223184675617696</v>
      </c>
      <c r="I25" s="12">
        <v>0.20086620805592653</v>
      </c>
      <c r="J25" s="12">
        <v>0.18260564368720594</v>
      </c>
      <c r="K25" s="27" t="str">
        <f t="shared" si="0"/>
        <v/>
      </c>
      <c r="L25" s="16">
        <v>22.8873</v>
      </c>
      <c r="M25" s="16">
        <v>24.61</v>
      </c>
      <c r="N25" s="16">
        <v>28.301500000000001</v>
      </c>
      <c r="O25" s="16">
        <v>35.29074</v>
      </c>
      <c r="P25" s="16">
        <v>50.844259999999998</v>
      </c>
      <c r="Q25" s="16">
        <v>27.071000000000002</v>
      </c>
      <c r="R25" s="16">
        <v>33.223500000000001</v>
      </c>
      <c r="S25" s="16">
        <v>40.606499999999997</v>
      </c>
      <c r="T25" s="16">
        <v>56.603000000000002</v>
      </c>
      <c r="U25" s="27" t="str">
        <f t="shared" si="1"/>
        <v/>
      </c>
      <c r="V25" s="15">
        <v>152.38329956795062</v>
      </c>
      <c r="W25" s="16">
        <v>157.67120091161911</v>
      </c>
      <c r="X25" s="16">
        <v>175.7385347250964</v>
      </c>
      <c r="Y25" s="16">
        <v>213.52552782025595</v>
      </c>
      <c r="Z25" s="16">
        <v>299.00871139096768</v>
      </c>
      <c r="AA25" s="16">
        <v>163.79224588722562</v>
      </c>
      <c r="AB25" s="16">
        <v>195.3832334839334</v>
      </c>
      <c r="AC25" s="16">
        <v>232.13239770151554</v>
      </c>
      <c r="AD25" s="17">
        <v>316.34976032991153</v>
      </c>
      <c r="AE25" s="27" t="str">
        <f t="shared" si="2"/>
        <v/>
      </c>
      <c r="AF25" s="60">
        <v>290.69316716056949</v>
      </c>
      <c r="AG25" s="60">
        <v>288.85606101650455</v>
      </c>
      <c r="AH25" s="60">
        <v>298.92353405387587</v>
      </c>
      <c r="AI25" s="60">
        <v>326.2491708839018</v>
      </c>
      <c r="AJ25" s="60">
        <v>392.76953412544304</v>
      </c>
      <c r="AK25" s="60">
        <v>285.10841754451855</v>
      </c>
      <c r="AL25" s="60">
        <v>307.04765813926184</v>
      </c>
      <c r="AM25" s="60">
        <v>333.38621750691533</v>
      </c>
      <c r="AN25" s="60">
        <v>399.89518649134357</v>
      </c>
      <c r="AO25" s="27" t="str">
        <f t="shared" si="3"/>
        <v/>
      </c>
      <c r="AP25" s="60">
        <v>276.81371021468442</v>
      </c>
      <c r="AQ25" s="60">
        <v>275.50024508849225</v>
      </c>
      <c r="AR25" s="60">
        <v>285.97897652073988</v>
      </c>
      <c r="AS25" s="60">
        <v>313.63616198334614</v>
      </c>
      <c r="AT25" s="60">
        <v>380.51006755833799</v>
      </c>
      <c r="AU25" s="60">
        <v>272.49540864396283</v>
      </c>
      <c r="AV25" s="60">
        <v>294.78819157215679</v>
      </c>
      <c r="AW25" s="60">
        <v>321.4691372957131</v>
      </c>
      <c r="AX25" s="60">
        <v>388.24433347953817</v>
      </c>
      <c r="AY25" s="27" t="str">
        <f t="shared" si="4"/>
        <v/>
      </c>
    </row>
    <row r="26" spans="1:51" x14ac:dyDescent="0.25">
      <c r="A26" s="9">
        <v>24</v>
      </c>
      <c r="B26" s="11">
        <v>0.30724526895125925</v>
      </c>
      <c r="C26" s="12">
        <v>0.28090996018400849</v>
      </c>
      <c r="D26" s="12">
        <v>0.25873285806421836</v>
      </c>
      <c r="E26" s="12">
        <v>0.23980118552293411</v>
      </c>
      <c r="F26" s="12">
        <v>0.21848552458756218</v>
      </c>
      <c r="G26" s="12">
        <v>0.23980118552293411</v>
      </c>
      <c r="H26" s="12">
        <v>0.21848552458756218</v>
      </c>
      <c r="I26" s="12">
        <v>0.19663697212880593</v>
      </c>
      <c r="J26" s="12">
        <v>0.17876088375346008</v>
      </c>
      <c r="K26" s="27" t="str">
        <f t="shared" si="0"/>
        <v/>
      </c>
      <c r="L26" s="16">
        <v>23.882400000000001</v>
      </c>
      <c r="M26" s="16">
        <v>25.68</v>
      </c>
      <c r="N26" s="16">
        <v>29.532</v>
      </c>
      <c r="O26" s="16">
        <v>36.825119999999998</v>
      </c>
      <c r="P26" s="16">
        <v>53.054879999999997</v>
      </c>
      <c r="Q26" s="16">
        <v>28.248000000000001</v>
      </c>
      <c r="R26" s="16">
        <v>34.667999999999999</v>
      </c>
      <c r="S26" s="16">
        <v>42.372</v>
      </c>
      <c r="T26" s="16">
        <v>59.064</v>
      </c>
      <c r="U26" s="27" t="str">
        <f t="shared" si="1"/>
        <v/>
      </c>
      <c r="V26" s="15">
        <v>157.49187824003852</v>
      </c>
      <c r="W26" s="16">
        <v>163.14412572445718</v>
      </c>
      <c r="X26" s="16">
        <v>182.0026891925485</v>
      </c>
      <c r="Y26" s="16">
        <v>221.29758655725769</v>
      </c>
      <c r="Z26" s="16">
        <v>310.13301761932672</v>
      </c>
      <c r="AA26" s="16">
        <v>169.75407615968163</v>
      </c>
      <c r="AB26" s="16">
        <v>202.65226223915346</v>
      </c>
      <c r="AC26" s="16">
        <v>240.94993727405523</v>
      </c>
      <c r="AD26" s="17">
        <v>328.55866354491911</v>
      </c>
      <c r="AE26" s="27" t="str">
        <f t="shared" si="2"/>
        <v/>
      </c>
      <c r="AF26" s="60">
        <v>293.34865014892239</v>
      </c>
      <c r="AG26" s="60">
        <v>292.05232716955965</v>
      </c>
      <c r="AH26" s="60">
        <v>302.95271494412839</v>
      </c>
      <c r="AI26" s="60">
        <v>331.66336443830033</v>
      </c>
      <c r="AJ26" s="60">
        <v>401.09746948014657</v>
      </c>
      <c r="AK26" s="60">
        <v>289.02513979090855</v>
      </c>
      <c r="AL26" s="60">
        <v>312.18640079618871</v>
      </c>
      <c r="AM26" s="60">
        <v>339.93615454772015</v>
      </c>
      <c r="AN26" s="60">
        <v>409.34771685553909</v>
      </c>
      <c r="AO26" s="27" t="str">
        <f t="shared" si="3"/>
        <v/>
      </c>
      <c r="AP26" s="60">
        <v>279.60158921775758</v>
      </c>
      <c r="AQ26" s="60">
        <v>278.80872627012752</v>
      </c>
      <c r="AR26" s="60">
        <v>290.10533380538004</v>
      </c>
      <c r="AS26" s="60">
        <v>319.13592909281022</v>
      </c>
      <c r="AT26" s="60">
        <v>388.91171758725449</v>
      </c>
      <c r="AU26" s="60">
        <v>276.49770444541849</v>
      </c>
      <c r="AV26" s="60">
        <v>300.00064890329662</v>
      </c>
      <c r="AW26" s="60">
        <v>328.08181078570357</v>
      </c>
      <c r="AX26" s="60">
        <v>397.75140914237744</v>
      </c>
      <c r="AY26" s="27" t="str">
        <f t="shared" si="4"/>
        <v/>
      </c>
    </row>
    <row r="27" spans="1:51" x14ac:dyDescent="0.25">
      <c r="A27" s="9">
        <v>25</v>
      </c>
      <c r="B27" s="11">
        <v>0.30103765392590748</v>
      </c>
      <c r="C27" s="12">
        <v>0.27523442644654389</v>
      </c>
      <c r="D27" s="12">
        <v>0.25350539277971157</v>
      </c>
      <c r="E27" s="12">
        <v>0.23495621769826927</v>
      </c>
      <c r="F27" s="12">
        <v>0.21407122056953415</v>
      </c>
      <c r="G27" s="12">
        <v>0.23495621769826927</v>
      </c>
      <c r="H27" s="12">
        <v>0.21407122056953415</v>
      </c>
      <c r="I27" s="12">
        <v>0.19266409851258062</v>
      </c>
      <c r="J27" s="12">
        <v>0.17514918046598255</v>
      </c>
      <c r="K27" s="27" t="str">
        <f t="shared" si="0"/>
        <v/>
      </c>
      <c r="L27" s="16">
        <v>24.877500000000001</v>
      </c>
      <c r="M27" s="16">
        <v>26.75</v>
      </c>
      <c r="N27" s="16">
        <v>30.762499999999999</v>
      </c>
      <c r="O27" s="16">
        <v>38.359499999999997</v>
      </c>
      <c r="P27" s="16">
        <v>55.265500000000003</v>
      </c>
      <c r="Q27" s="16">
        <v>29.425000000000001</v>
      </c>
      <c r="R27" s="16">
        <v>36.112499999999997</v>
      </c>
      <c r="S27" s="16">
        <v>44.137500000000003</v>
      </c>
      <c r="T27" s="16">
        <v>61.524999999999999</v>
      </c>
      <c r="U27" s="27" t="str">
        <f t="shared" si="1"/>
        <v/>
      </c>
      <c r="V27" s="15">
        <v>162.5970452923093</v>
      </c>
      <c r="W27" s="16">
        <v>168.61100814260433</v>
      </c>
      <c r="X27" s="16">
        <v>188.25852292596011</v>
      </c>
      <c r="Y27" s="16">
        <v>229.05846322029211</v>
      </c>
      <c r="Z27" s="16">
        <v>321.24073150284329</v>
      </c>
      <c r="AA27" s="16">
        <v>175.70732883007065</v>
      </c>
      <c r="AB27" s="16">
        <v>209.91044894909894</v>
      </c>
      <c r="AC27" s="16">
        <v>249.7544067691617</v>
      </c>
      <c r="AD27" s="17">
        <v>340.75003333785378</v>
      </c>
      <c r="AE27" s="27" t="str">
        <f t="shared" si="2"/>
        <v/>
      </c>
      <c r="AF27" s="60">
        <v>296.12355788121295</v>
      </c>
      <c r="AG27" s="60">
        <v>295.34449642002193</v>
      </c>
      <c r="AH27" s="60">
        <v>307.06054038154684</v>
      </c>
      <c r="AI27" s="60">
        <v>337.14230508883736</v>
      </c>
      <c r="AJ27" s="60">
        <v>409.47420715924574</v>
      </c>
      <c r="AK27" s="60">
        <v>293.00876362499446</v>
      </c>
      <c r="AL27" s="60">
        <v>317.37870258516494</v>
      </c>
      <c r="AM27" s="60">
        <v>346.52749135405554</v>
      </c>
      <c r="AN27" s="60">
        <v>418.83045724129187</v>
      </c>
      <c r="AO27" s="27" t="str">
        <f t="shared" si="3"/>
        <v/>
      </c>
      <c r="AP27" s="60">
        <v>282.49858716344806</v>
      </c>
      <c r="AQ27" s="60">
        <v>282.20460423200353</v>
      </c>
      <c r="AR27" s="60">
        <v>294.3031253835448</v>
      </c>
      <c r="AS27" s="60">
        <v>324.69420509980478</v>
      </c>
      <c r="AT27" s="60">
        <v>397.35689863546207</v>
      </c>
      <c r="AU27" s="60">
        <v>280.56066363596165</v>
      </c>
      <c r="AV27" s="60">
        <v>305.26139406138122</v>
      </c>
      <c r="AW27" s="60">
        <v>334.73148243071381</v>
      </c>
      <c r="AX27" s="60">
        <v>407.28492528260421</v>
      </c>
      <c r="AY27" s="27" t="str">
        <f t="shared" si="4"/>
        <v/>
      </c>
    </row>
    <row r="28" spans="1:51" x14ac:dyDescent="0.25">
      <c r="A28" s="9">
        <v>26</v>
      </c>
      <c r="B28" s="11">
        <v>0.29519170609507578</v>
      </c>
      <c r="C28" s="12">
        <v>0.26988955985835494</v>
      </c>
      <c r="D28" s="12">
        <v>0.24858248934322169</v>
      </c>
      <c r="E28" s="12">
        <v>0.23039352670835181</v>
      </c>
      <c r="F28" s="12">
        <v>0.20991410211205383</v>
      </c>
      <c r="G28" s="12">
        <v>0.23039352670835181</v>
      </c>
      <c r="H28" s="12">
        <v>0.20991410211205383</v>
      </c>
      <c r="I28" s="12">
        <v>0.18892269190084843</v>
      </c>
      <c r="J28" s="12">
        <v>0.17174790172804402</v>
      </c>
      <c r="K28" s="27" t="str">
        <f t="shared" si="0"/>
        <v/>
      </c>
      <c r="L28" s="16">
        <v>25.872599999999998</v>
      </c>
      <c r="M28" s="16">
        <v>27.82</v>
      </c>
      <c r="N28" s="16">
        <v>31.992999999999999</v>
      </c>
      <c r="O28" s="16">
        <v>39.893880000000003</v>
      </c>
      <c r="P28" s="16">
        <v>57.476120000000002</v>
      </c>
      <c r="Q28" s="16">
        <v>30.602</v>
      </c>
      <c r="R28" s="16">
        <v>37.557000000000002</v>
      </c>
      <c r="S28" s="16">
        <v>45.902999999999999</v>
      </c>
      <c r="T28" s="16">
        <v>63.985999999999997</v>
      </c>
      <c r="U28" s="27" t="str">
        <f t="shared" si="1"/>
        <v/>
      </c>
      <c r="V28" s="15">
        <v>167.69833975288205</v>
      </c>
      <c r="W28" s="16">
        <v>174.07173654468048</v>
      </c>
      <c r="X28" s="16">
        <v>194.50615528621134</v>
      </c>
      <c r="Y28" s="16">
        <v>236.80848526857486</v>
      </c>
      <c r="Z28" s="16">
        <v>332.33250986483739</v>
      </c>
      <c r="AA28" s="16">
        <v>181.65225508747025</v>
      </c>
      <c r="AB28" s="16">
        <v>217.15822280616189</v>
      </c>
      <c r="AC28" s="16">
        <v>258.54641106465152</v>
      </c>
      <c r="AD28" s="17">
        <v>352.92474674684297</v>
      </c>
      <c r="AE28" s="27" t="str">
        <f t="shared" si="2"/>
        <v/>
      </c>
      <c r="AF28" s="60">
        <v>299.00296303823001</v>
      </c>
      <c r="AG28" s="60">
        <v>298.72073473213698</v>
      </c>
      <c r="AH28" s="60">
        <v>311.23733278082767</v>
      </c>
      <c r="AI28" s="60">
        <v>342.67792855058792</v>
      </c>
      <c r="AJ28" s="60">
        <v>417.8933583227186</v>
      </c>
      <c r="AK28" s="60">
        <v>297.0511616690722</v>
      </c>
      <c r="AL28" s="60">
        <v>322.61798636353728</v>
      </c>
      <c r="AM28" s="60">
        <v>353.15502971714039</v>
      </c>
      <c r="AN28" s="60">
        <v>428.33931277056968</v>
      </c>
      <c r="AO28" s="27" t="str">
        <f t="shared" si="3"/>
        <v/>
      </c>
      <c r="AP28" s="60">
        <v>285.49100300535855</v>
      </c>
      <c r="AQ28" s="60">
        <v>285.67703480061408</v>
      </c>
      <c r="AR28" s="60">
        <v>298.56349784483348</v>
      </c>
      <c r="AS28" s="60">
        <v>330.30362840034638</v>
      </c>
      <c r="AT28" s="60">
        <v>405.83980626776179</v>
      </c>
      <c r="AU28" s="60">
        <v>284.67686151883072</v>
      </c>
      <c r="AV28" s="60">
        <v>310.56443430858047</v>
      </c>
      <c r="AW28" s="60">
        <v>341.41343443025136</v>
      </c>
      <c r="AX28" s="60">
        <v>416.84119339610749</v>
      </c>
      <c r="AY28" s="27" t="str">
        <f t="shared" si="4"/>
        <v/>
      </c>
    </row>
    <row r="29" spans="1:51" x14ac:dyDescent="0.25">
      <c r="A29" s="9">
        <v>27</v>
      </c>
      <c r="B29" s="11">
        <v>0.28967361755056004</v>
      </c>
      <c r="C29" s="12">
        <v>0.26484445033194065</v>
      </c>
      <c r="D29" s="12">
        <v>0.24393567793731383</v>
      </c>
      <c r="E29" s="12">
        <v>0.22608672589312004</v>
      </c>
      <c r="F29" s="12">
        <v>0.2059901280359539</v>
      </c>
      <c r="G29" s="12">
        <v>0.22608672589312004</v>
      </c>
      <c r="H29" s="12">
        <v>0.2059901280359539</v>
      </c>
      <c r="I29" s="12">
        <v>0.18539111523235841</v>
      </c>
      <c r="J29" s="12">
        <v>0.16853737748396233</v>
      </c>
      <c r="K29" s="27" t="str">
        <f t="shared" si="0"/>
        <v/>
      </c>
      <c r="L29" s="16">
        <v>26.867699999999999</v>
      </c>
      <c r="M29" s="16">
        <v>28.89</v>
      </c>
      <c r="N29" s="16">
        <v>33.223500000000001</v>
      </c>
      <c r="O29" s="16">
        <v>41.428260000000002</v>
      </c>
      <c r="P29" s="16">
        <v>59.68674</v>
      </c>
      <c r="Q29" s="16">
        <v>31.779</v>
      </c>
      <c r="R29" s="16">
        <v>39.0015</v>
      </c>
      <c r="S29" s="16">
        <v>47.668500000000002</v>
      </c>
      <c r="T29" s="16">
        <v>66.447000000000003</v>
      </c>
      <c r="U29" s="27" t="str">
        <f t="shared" si="1"/>
        <v/>
      </c>
      <c r="V29" s="15">
        <v>172.79542510916491</v>
      </c>
      <c r="W29" s="16">
        <v>179.52626543512488</v>
      </c>
      <c r="X29" s="16">
        <v>200.74573745737624</v>
      </c>
      <c r="Y29" s="16">
        <v>244.5479870264621</v>
      </c>
      <c r="Z29" s="16">
        <v>343.40898334170447</v>
      </c>
      <c r="AA29" s="16">
        <v>187.58911138710482</v>
      </c>
      <c r="AB29" s="16">
        <v>224.39599589123961</v>
      </c>
      <c r="AC29" s="16">
        <v>267.32651600369826</v>
      </c>
      <c r="AD29" s="17">
        <v>365.08361479534238</v>
      </c>
      <c r="AE29" s="27" t="str">
        <f t="shared" si="2"/>
        <v/>
      </c>
      <c r="AF29" s="60">
        <v>301.97431076522332</v>
      </c>
      <c r="AG29" s="60">
        <v>302.17105888137718</v>
      </c>
      <c r="AH29" s="60">
        <v>315.47491291157843</v>
      </c>
      <c r="AI29" s="60">
        <v>348.26341515509438</v>
      </c>
      <c r="AJ29" s="60">
        <v>426.34952860892628</v>
      </c>
      <c r="AK29" s="60">
        <v>301.14544983917415</v>
      </c>
      <c r="AL29" s="60">
        <v>327.89867697448324</v>
      </c>
      <c r="AM29" s="60">
        <v>359.81436312275639</v>
      </c>
      <c r="AN29" s="60">
        <v>437.87082352084286</v>
      </c>
      <c r="AO29" s="27" t="str">
        <f t="shared" si="3"/>
        <v/>
      </c>
      <c r="AP29" s="60">
        <v>288.56731683485566</v>
      </c>
      <c r="AQ29" s="60">
        <v>289.21687319593991</v>
      </c>
      <c r="AR29" s="60">
        <v>302.8789720370001</v>
      </c>
      <c r="AS29" s="60">
        <v>335.95797756059142</v>
      </c>
      <c r="AT29" s="60">
        <v>414.35554486345598</v>
      </c>
      <c r="AU29" s="60">
        <v>288.84001224467113</v>
      </c>
      <c r="AV29" s="60">
        <v>315.90469322901299</v>
      </c>
      <c r="AW29" s="60">
        <v>348.1236712138458</v>
      </c>
      <c r="AX29" s="60">
        <v>426.41710180180559</v>
      </c>
      <c r="AY29" s="27" t="str">
        <f t="shared" si="4"/>
        <v/>
      </c>
    </row>
    <row r="30" spans="1:51" x14ac:dyDescent="0.25">
      <c r="A30" s="9">
        <v>28</v>
      </c>
      <c r="B30" s="11">
        <v>0.28445384555509939</v>
      </c>
      <c r="C30" s="12">
        <v>0.2600720873646622</v>
      </c>
      <c r="D30" s="12">
        <v>0.23954008046745209</v>
      </c>
      <c r="E30" s="12">
        <v>0.222012757506419</v>
      </c>
      <c r="F30" s="12">
        <v>0.20227829017251514</v>
      </c>
      <c r="G30" s="12">
        <v>0.222012757506419</v>
      </c>
      <c r="H30" s="12">
        <v>0.20227829017251514</v>
      </c>
      <c r="I30" s="12">
        <v>0.18205046115526358</v>
      </c>
      <c r="J30" s="12">
        <v>0.16550041923205777</v>
      </c>
      <c r="K30" s="27" t="str">
        <f t="shared" si="0"/>
        <v/>
      </c>
      <c r="L30" s="16">
        <v>27.8628</v>
      </c>
      <c r="M30" s="16">
        <v>29.96</v>
      </c>
      <c r="N30" s="16">
        <v>34.454000000000001</v>
      </c>
      <c r="O30" s="16">
        <v>42.96264</v>
      </c>
      <c r="P30" s="16">
        <v>61.897359999999999</v>
      </c>
      <c r="Q30" s="16">
        <v>32.956000000000003</v>
      </c>
      <c r="R30" s="16">
        <v>40.445999999999998</v>
      </c>
      <c r="S30" s="16">
        <v>49.433999999999997</v>
      </c>
      <c r="T30" s="16">
        <v>68.908000000000001</v>
      </c>
      <c r="U30" s="27" t="str">
        <f t="shared" si="1"/>
        <v/>
      </c>
      <c r="V30" s="15">
        <v>177.88806063815815</v>
      </c>
      <c r="W30" s="16">
        <v>184.97459842986413</v>
      </c>
      <c r="X30" s="16">
        <v>206.97744186115241</v>
      </c>
      <c r="Y30" s="16">
        <v>252.27730317226434</v>
      </c>
      <c r="Z30" s="16">
        <v>354.47075446415613</v>
      </c>
      <c r="AA30" s="16">
        <v>193.51815445571185</v>
      </c>
      <c r="AB30" s="16">
        <v>231.62416191994711</v>
      </c>
      <c r="AC30" s="16">
        <v>276.095250759762</v>
      </c>
      <c r="AD30" s="17">
        <v>377.22738850974662</v>
      </c>
      <c r="AE30" s="27" t="str">
        <f t="shared" si="2"/>
        <v/>
      </c>
      <c r="AF30" s="60">
        <v>305.02696424226673</v>
      </c>
      <c r="AG30" s="60">
        <v>305.68698760279517</v>
      </c>
      <c r="AH30" s="60">
        <v>319.76632068183881</v>
      </c>
      <c r="AI30" s="60">
        <v>353.89295947768903</v>
      </c>
      <c r="AJ30" s="60">
        <v>434.83813432708467</v>
      </c>
      <c r="AK30" s="60">
        <v>305.28575822692432</v>
      </c>
      <c r="AL30" s="60">
        <v>333.21601798956601</v>
      </c>
      <c r="AM30" s="60">
        <v>366.5017327503694</v>
      </c>
      <c r="AN30" s="60">
        <v>447.42204852590589</v>
      </c>
      <c r="AO30" s="27" t="str">
        <f t="shared" si="3"/>
        <v/>
      </c>
      <c r="AP30" s="60">
        <v>291.71777176191915</v>
      </c>
      <c r="AQ30" s="60">
        <v>292.81635340255087</v>
      </c>
      <c r="AR30" s="60">
        <v>307.24318665008906</v>
      </c>
      <c r="AS30" s="60">
        <v>341.65195991122346</v>
      </c>
      <c r="AT30" s="60">
        <v>422.89995917056405</v>
      </c>
      <c r="AU30" s="60">
        <v>293.04475866045868</v>
      </c>
      <c r="AV30" s="60">
        <v>321.27784283304533</v>
      </c>
      <c r="AW30" s="60">
        <v>354.85878774482501</v>
      </c>
      <c r="AX30" s="60">
        <v>436.01000984121788</v>
      </c>
      <c r="AY30" s="27" t="str">
        <f t="shared" si="4"/>
        <v/>
      </c>
    </row>
    <row r="31" spans="1:51" x14ac:dyDescent="0.25">
      <c r="A31" s="9">
        <v>29</v>
      </c>
      <c r="B31" s="11">
        <v>0.27950644474898845</v>
      </c>
      <c r="C31" s="12">
        <v>0.25554874948478934</v>
      </c>
      <c r="D31" s="12">
        <v>0.23537384820967441</v>
      </c>
      <c r="E31" s="12">
        <v>0.21815137151140557</v>
      </c>
      <c r="F31" s="12">
        <v>0.19876013848816956</v>
      </c>
      <c r="G31" s="12">
        <v>0.21815137151140557</v>
      </c>
      <c r="H31" s="12">
        <v>0.19876013848816956</v>
      </c>
      <c r="I31" s="12">
        <v>0.17888412463935252</v>
      </c>
      <c r="J31" s="12">
        <v>0.16262193149032056</v>
      </c>
      <c r="K31" s="27" t="str">
        <f t="shared" si="0"/>
        <v/>
      </c>
      <c r="L31" s="16">
        <v>28.857900000000001</v>
      </c>
      <c r="M31" s="16">
        <v>31.03</v>
      </c>
      <c r="N31" s="16">
        <v>35.6845</v>
      </c>
      <c r="O31" s="16">
        <v>44.497019999999999</v>
      </c>
      <c r="P31" s="16">
        <v>64.107979999999998</v>
      </c>
      <c r="Q31" s="16">
        <v>34.133000000000003</v>
      </c>
      <c r="R31" s="16">
        <v>41.890500000000003</v>
      </c>
      <c r="S31" s="16">
        <v>51.1995</v>
      </c>
      <c r="T31" s="16">
        <v>71.369</v>
      </c>
      <c r="U31" s="27" t="str">
        <f t="shared" si="1"/>
        <v/>
      </c>
      <c r="V31" s="15">
        <v>182.97607971670945</v>
      </c>
      <c r="W31" s="16">
        <v>190.41677553717656</v>
      </c>
      <c r="X31" s="16">
        <v>213.20145444435039</v>
      </c>
      <c r="Y31" s="16">
        <v>259.99676427709363</v>
      </c>
      <c r="Z31" s="16">
        <v>365.51839697905018</v>
      </c>
      <c r="AA31" s="16">
        <v>199.43963786945815</v>
      </c>
      <c r="AB31" s="16">
        <v>238.84309579947615</v>
      </c>
      <c r="AC31" s="16">
        <v>284.85311028606662</v>
      </c>
      <c r="AD31" s="17">
        <v>389.35676440157368</v>
      </c>
      <c r="AE31" s="27" t="str">
        <f t="shared" si="2"/>
        <v/>
      </c>
      <c r="AF31" s="60">
        <v>308.15185112271905</v>
      </c>
      <c r="AG31" s="60">
        <v>309.26126897951769</v>
      </c>
      <c r="AH31" s="60">
        <v>324.10559624638523</v>
      </c>
      <c r="AI31" s="60">
        <v>359.56158934882376</v>
      </c>
      <c r="AJ31" s="60">
        <v>443.35525785525482</v>
      </c>
      <c r="AK31" s="60">
        <v>309.46705097041553</v>
      </c>
      <c r="AL31" s="60">
        <v>338.56592730114721</v>
      </c>
      <c r="AM31" s="60">
        <v>373.21391378106836</v>
      </c>
      <c r="AN31" s="60">
        <v>456.99047417801364</v>
      </c>
      <c r="AO31" s="27" t="str">
        <f t="shared" si="3"/>
        <v/>
      </c>
      <c r="AP31" s="60">
        <v>294.93404864735641</v>
      </c>
      <c r="AQ31" s="60">
        <v>296.46883765310253</v>
      </c>
      <c r="AR31" s="60">
        <v>311.65069724014364</v>
      </c>
      <c r="AS31" s="60">
        <v>347.38104550558728</v>
      </c>
      <c r="AT31" s="60">
        <v>431.46950184692241</v>
      </c>
      <c r="AU31" s="60">
        <v>297.28650712717905</v>
      </c>
      <c r="AV31" s="60">
        <v>326.6801712928148</v>
      </c>
      <c r="AW31" s="60">
        <v>361.61586558367253</v>
      </c>
      <c r="AX31" s="60">
        <v>445.61766438490679</v>
      </c>
      <c r="AY31" s="27" t="str">
        <f t="shared" si="4"/>
        <v/>
      </c>
    </row>
    <row r="32" spans="1:51" x14ac:dyDescent="0.25">
      <c r="A32" s="10">
        <v>30</v>
      </c>
      <c r="B32" s="13">
        <v>0.27480852285608842</v>
      </c>
      <c r="C32" s="14">
        <v>0.25125350661128099</v>
      </c>
      <c r="D32" s="14">
        <v>0.23141770345775881</v>
      </c>
      <c r="E32" s="14">
        <v>0.21448470076572768</v>
      </c>
      <c r="F32" s="14">
        <v>0.19541939403099629</v>
      </c>
      <c r="G32" s="14">
        <v>0.21448470076572768</v>
      </c>
      <c r="H32" s="14">
        <v>0.19541939403099629</v>
      </c>
      <c r="I32" s="14">
        <v>0.17587745462789667</v>
      </c>
      <c r="J32" s="14">
        <v>0.15988859511626963</v>
      </c>
      <c r="K32" s="27">
        <f>IF(ISNA(MATCH($B$33,B32:J32,0)),"",MATCH($B$33,B32:J32,0))</f>
        <v>9</v>
      </c>
      <c r="L32" s="19">
        <v>29.853000000000002</v>
      </c>
      <c r="M32" s="19">
        <v>32.1</v>
      </c>
      <c r="N32" s="19">
        <v>36.914999999999999</v>
      </c>
      <c r="O32" s="19">
        <v>46.031399999999998</v>
      </c>
      <c r="P32" s="19">
        <v>66.318600000000004</v>
      </c>
      <c r="Q32" s="19">
        <v>35.31</v>
      </c>
      <c r="R32" s="19">
        <v>43.335000000000001</v>
      </c>
      <c r="S32" s="19">
        <v>52.965000000000003</v>
      </c>
      <c r="T32" s="19">
        <v>73.83</v>
      </c>
      <c r="U32" s="27" t="str">
        <f>IF(ISNA(MATCH($L$33,L32:T32,0)),"",MATCH($L$33,L32:T32,0))</f>
        <v/>
      </c>
      <c r="V32" s="18">
        <v>188.05937326757865</v>
      </c>
      <c r="W32" s="19">
        <v>195.85286358402956</v>
      </c>
      <c r="X32" s="19">
        <v>219.4179690472678</v>
      </c>
      <c r="Y32" s="19">
        <v>267.70669379618624</v>
      </c>
      <c r="Z32" s="19">
        <v>376.5524559856558</v>
      </c>
      <c r="AA32" s="19">
        <v>205.3538097460285</v>
      </c>
      <c r="AB32" s="19">
        <v>246.05315371763569</v>
      </c>
      <c r="AC32" s="19">
        <v>293.6005577399589</v>
      </c>
      <c r="AD32" s="20">
        <v>401.47238942988287</v>
      </c>
      <c r="AE32" s="27" t="str">
        <f t="shared" si="2"/>
        <v/>
      </c>
      <c r="AF32" s="61">
        <v>311.34118559809656</v>
      </c>
      <c r="AG32" s="61">
        <v>312.88766527431301</v>
      </c>
      <c r="AH32" s="61">
        <v>328.48760673263769</v>
      </c>
      <c r="AI32" s="61">
        <v>365.26502230684474</v>
      </c>
      <c r="AJ32" s="61">
        <v>451.89753282393184</v>
      </c>
      <c r="AK32" s="61">
        <v>313.6849832866771</v>
      </c>
      <c r="AL32" s="61">
        <v>343.94488226691072</v>
      </c>
      <c r="AM32" s="61">
        <v>379.94812481666656</v>
      </c>
      <c r="AN32" s="61">
        <v>466.57394125254268</v>
      </c>
      <c r="AO32" s="27" t="str">
        <f t="shared" si="3"/>
        <v/>
      </c>
      <c r="AP32" s="61">
        <v>298.20901044404434</v>
      </c>
      <c r="AQ32" s="61">
        <v>300.16861873163276</v>
      </c>
      <c r="AR32" s="61">
        <v>316.09681716992708</v>
      </c>
      <c r="AS32" s="61">
        <v>353.14133546412745</v>
      </c>
      <c r="AT32" s="61">
        <v>440.06112833266269</v>
      </c>
      <c r="AU32" s="61">
        <v>301.56129644395969</v>
      </c>
      <c r="AV32" s="61">
        <v>332.1084777756414</v>
      </c>
      <c r="AW32" s="61">
        <v>368.39239011245479</v>
      </c>
      <c r="AX32" s="61">
        <v>455.23813335525819</v>
      </c>
      <c r="AY32" s="27" t="str">
        <f t="shared" si="4"/>
        <v/>
      </c>
    </row>
    <row r="33" spans="1:51" ht="21" x14ac:dyDescent="0.35">
      <c r="A33" s="41" t="s">
        <v>18</v>
      </c>
      <c r="B33" s="71" cm="1">
        <f t="array" ref="B33">MIN(IF(ISNUMBER(B3:J32),B3:J32))</f>
        <v>0.15988859511626963</v>
      </c>
      <c r="C33" s="76"/>
      <c r="D33" s="76"/>
      <c r="E33" s="76"/>
      <c r="F33" s="76"/>
      <c r="G33" s="76"/>
      <c r="H33" s="76"/>
      <c r="I33" s="76"/>
      <c r="J33" s="76"/>
      <c r="K33" s="54"/>
      <c r="L33" s="72" cm="1">
        <f t="array" ref="L33">MIN(IF(ISNUMBER(L3:T32),L3:T32))</f>
        <v>2.4609999999999999</v>
      </c>
      <c r="M33" s="72"/>
      <c r="N33" s="72"/>
      <c r="O33" s="72"/>
      <c r="P33" s="72"/>
      <c r="Q33" s="72"/>
      <c r="R33" s="72"/>
      <c r="S33" s="72"/>
      <c r="T33" s="72"/>
      <c r="U33" s="56"/>
      <c r="V33" s="72" cm="1">
        <f t="array" ref="V33">MIN(IF(ISNUMBER(V3:AD32),V3:AD32))</f>
        <v>50.13633629435914</v>
      </c>
      <c r="W33" s="72"/>
      <c r="X33" s="72"/>
      <c r="Y33" s="72"/>
      <c r="Z33" s="72"/>
      <c r="AA33" s="72"/>
      <c r="AB33" s="72"/>
      <c r="AC33" s="72"/>
      <c r="AD33" s="72"/>
      <c r="AE33" s="56"/>
      <c r="AF33" s="69" cm="1">
        <f t="array" ref="AF33">MIN(IF(ISNUMBER(AF3:AN32),AF3:AN32))</f>
        <v>250.5086229571626</v>
      </c>
      <c r="AG33" s="69"/>
      <c r="AH33" s="69"/>
      <c r="AI33" s="69"/>
      <c r="AJ33" s="69"/>
      <c r="AK33" s="69"/>
      <c r="AL33" s="69"/>
      <c r="AM33" s="69"/>
      <c r="AN33" s="69"/>
      <c r="AO33" s="56"/>
      <c r="AP33" s="69" cm="1">
        <f t="array" ref="AP33">MIN(IF(ISNUMBER(AP3:AX32),AP3:AX32))</f>
        <v>235.3561691121123</v>
      </c>
      <c r="AQ33" s="69"/>
      <c r="AR33" s="69"/>
      <c r="AS33" s="69"/>
      <c r="AT33" s="69"/>
      <c r="AU33" s="69"/>
      <c r="AV33" s="69"/>
      <c r="AW33" s="69"/>
      <c r="AX33" s="69"/>
      <c r="AY33" s="56"/>
    </row>
    <row r="34" spans="1:51" ht="21" hidden="1" x14ac:dyDescent="0.35">
      <c r="A34" s="25" t="s">
        <v>26</v>
      </c>
      <c r="B34" s="30" t="str">
        <f t="shared" ref="B34:I34" si="5">IF(ISNA(MATCH($B$33,B3:B32,0)),"",INDEX($A$3:$A$32,MATCH($B$33,B3:B32,0)))</f>
        <v/>
      </c>
      <c r="C34" s="30" t="str">
        <f t="shared" si="5"/>
        <v/>
      </c>
      <c r="D34" s="30" t="str">
        <f t="shared" si="5"/>
        <v/>
      </c>
      <c r="E34" s="30" t="str">
        <f t="shared" si="5"/>
        <v/>
      </c>
      <c r="F34" s="30" t="str">
        <f t="shared" si="5"/>
        <v/>
      </c>
      <c r="G34" s="30" t="str">
        <f t="shared" si="5"/>
        <v/>
      </c>
      <c r="H34" s="30" t="str">
        <f t="shared" si="5"/>
        <v/>
      </c>
      <c r="I34" s="30" t="str">
        <f t="shared" si="5"/>
        <v/>
      </c>
      <c r="J34" s="30">
        <f>IF(ISNA(MATCH($B$33,J3:J32,0)),"",INDEX($A$3:$A$32,MATCH($B$33,J3:J32,0)))</f>
        <v>30</v>
      </c>
      <c r="K34" s="54"/>
      <c r="L34" s="30" t="str">
        <f>IF(ISNA(MATCH($L$33,L3:L32,0)),"",INDEX($A$3:$A$32,MATCH($L$33,L3:L32,0)))</f>
        <v/>
      </c>
      <c r="M34" s="30" t="str">
        <f t="shared" ref="M34:T34" si="6">IF(ISNA(MATCH($L$33,M3:M32,0)),"",INDEX($A$3:$A$32,MATCH($L$33,M3:M32,0)))</f>
        <v/>
      </c>
      <c r="N34" s="30">
        <f t="shared" si="6"/>
        <v>2</v>
      </c>
      <c r="O34" s="30" t="str">
        <f t="shared" si="6"/>
        <v/>
      </c>
      <c r="P34" s="30" t="str">
        <f t="shared" si="6"/>
        <v/>
      </c>
      <c r="Q34" s="30" t="str">
        <f t="shared" si="6"/>
        <v/>
      </c>
      <c r="R34" s="30" t="str">
        <f t="shared" si="6"/>
        <v/>
      </c>
      <c r="S34" s="30" t="str">
        <f t="shared" si="6"/>
        <v/>
      </c>
      <c r="T34" s="30" t="str">
        <f t="shared" si="6"/>
        <v/>
      </c>
      <c r="U34" s="56"/>
      <c r="V34" s="30" t="str">
        <f>IF(ISNA(MATCH($V$33,V3:V32,0)),"",INDEX($A$3:$A$32,MATCH($V$33,V3:V32,0)))</f>
        <v/>
      </c>
      <c r="W34" s="30" t="str">
        <f t="shared" ref="W34:AD34" si="7">IF(ISNA(MATCH($V$33,W3:W32,0)),"",INDEX($A$3:$A$32,MATCH($V$33,W3:W32,0)))</f>
        <v/>
      </c>
      <c r="X34" s="30" t="str">
        <f t="shared" si="7"/>
        <v/>
      </c>
      <c r="Y34" s="30" t="str">
        <f t="shared" si="7"/>
        <v/>
      </c>
      <c r="Z34" s="30" t="str">
        <f t="shared" si="7"/>
        <v/>
      </c>
      <c r="AA34" s="30">
        <f t="shared" si="7"/>
        <v>3</v>
      </c>
      <c r="AB34" s="30" t="str">
        <f t="shared" si="7"/>
        <v/>
      </c>
      <c r="AC34" s="30" t="str">
        <f t="shared" si="7"/>
        <v/>
      </c>
      <c r="AD34" s="30" t="str">
        <f t="shared" si="7"/>
        <v/>
      </c>
      <c r="AE34" s="56"/>
      <c r="AF34" s="30" t="str">
        <f>IF(ISNA(MATCH($AF$33,AF3:AF32,0)),"",INDEX($A$3:$A$32,MATCH($AF$33,AF3:AF32,0)))</f>
        <v/>
      </c>
      <c r="AG34" s="30" t="str">
        <f t="shared" ref="AG34:AN34" si="8">IF(ISNA(MATCH($AF$33,AG3:AG32,0)),"",INDEX($A$3:$A$32,MATCH($AF$33,AG3:AG32,0)))</f>
        <v/>
      </c>
      <c r="AH34" s="30" t="str">
        <f t="shared" si="8"/>
        <v/>
      </c>
      <c r="AI34" s="30" t="str">
        <f t="shared" si="8"/>
        <v/>
      </c>
      <c r="AJ34" s="30" t="str">
        <f t="shared" si="8"/>
        <v/>
      </c>
      <c r="AK34" s="30">
        <f t="shared" si="8"/>
        <v>10</v>
      </c>
      <c r="AL34" s="30" t="str">
        <f t="shared" si="8"/>
        <v/>
      </c>
      <c r="AM34" s="30" t="str">
        <f t="shared" si="8"/>
        <v/>
      </c>
      <c r="AN34" s="30" t="str">
        <f t="shared" si="8"/>
        <v/>
      </c>
      <c r="AO34" s="56"/>
      <c r="AP34" s="30" t="str">
        <f>IF(ISNA(MATCH($AP$33,AP3:AP32,0)),"",INDEX($A$3:$A$32,MATCH($AP$33,AP3:AP32,0)))</f>
        <v/>
      </c>
      <c r="AQ34" s="30" t="str">
        <f t="shared" ref="AQ34:AX34" si="9">IF(ISNA(MATCH($AP$33,AQ3:AQ32,0)),"",INDEX($A$3:$A$32,MATCH($AP$33,AQ3:AQ32,0)))</f>
        <v/>
      </c>
      <c r="AR34" s="30" t="str">
        <f t="shared" si="9"/>
        <v/>
      </c>
      <c r="AS34" s="30" t="str">
        <f t="shared" si="9"/>
        <v/>
      </c>
      <c r="AT34" s="30" t="str">
        <f t="shared" si="9"/>
        <v/>
      </c>
      <c r="AU34" s="30">
        <f t="shared" si="9"/>
        <v>10</v>
      </c>
      <c r="AV34" s="30" t="str">
        <f t="shared" si="9"/>
        <v/>
      </c>
      <c r="AW34" s="30" t="str">
        <f t="shared" si="9"/>
        <v/>
      </c>
      <c r="AX34" s="30" t="str">
        <f t="shared" si="9"/>
        <v/>
      </c>
      <c r="AY34" s="56"/>
    </row>
    <row r="35" spans="1:51" ht="38.25" x14ac:dyDescent="0.35">
      <c r="A35" s="40" t="s">
        <v>25</v>
      </c>
      <c r="B35" s="35">
        <f>SUM(B34:J34)</f>
        <v>30</v>
      </c>
      <c r="C35" s="35" t="str" cm="1">
        <f t="array" ref="C35">INDEX(B2:J2,D35)</f>
        <v>I</v>
      </c>
      <c r="D35" s="50">
        <f>SUM(K3:K32)</f>
        <v>9</v>
      </c>
      <c r="E35" s="36">
        <f>VLOOKUP(C35,Thrusters[],MATCH("PropellerD_m",Thrusters[#Headers],0))</f>
        <v>5.5</v>
      </c>
      <c r="F35" s="37" t="s">
        <v>27</v>
      </c>
      <c r="G35" s="38">
        <f>VLOOKUP(C35,Thrusters[],MATCH("Power_kW",Thrusters[#Headers],0))</f>
        <v>5500</v>
      </c>
      <c r="H35" s="39" t="s">
        <v>28</v>
      </c>
      <c r="I35" s="50"/>
      <c r="J35" s="50"/>
      <c r="K35" s="54"/>
      <c r="L35" s="51">
        <f>SUM(L34:T34)</f>
        <v>2</v>
      </c>
      <c r="M35" s="35" t="str" cm="1">
        <f t="array" ref="M35">INDEX(L2:T2,N35)</f>
        <v>C</v>
      </c>
      <c r="N35" s="50">
        <f>SUM(U3:U32)</f>
        <v>3</v>
      </c>
      <c r="O35" s="36">
        <f>VLOOKUP(M35,Thrusters[],MATCH("PropellerD_m",Thrusters[#Headers],0))</f>
        <v>3.8</v>
      </c>
      <c r="P35" s="37" t="s">
        <v>27</v>
      </c>
      <c r="Q35" s="38">
        <f>VLOOKUP(M35,Thrusters[],MATCH("Power_kW",Thrusters[#Headers],0))</f>
        <v>4800</v>
      </c>
      <c r="R35" s="39" t="s">
        <v>28</v>
      </c>
      <c r="S35" s="50"/>
      <c r="T35" s="50"/>
      <c r="U35" s="56"/>
      <c r="V35" s="51">
        <f>SUM(V34:AD34)</f>
        <v>3</v>
      </c>
      <c r="W35" s="35" t="str" cm="1">
        <f t="array" ref="W35">INDEX(V2:AD2,X35)</f>
        <v>F</v>
      </c>
      <c r="X35" s="50">
        <f>SUM(AE3:AE32)</f>
        <v>6</v>
      </c>
      <c r="Y35" s="36">
        <f>VLOOKUP(W35,Thrusters[],MATCH("PropellerD_m",Thrusters[#Headers],0))</f>
        <v>4.0999999999999996</v>
      </c>
      <c r="Z35" s="37" t="s">
        <v>27</v>
      </c>
      <c r="AA35" s="38">
        <f>VLOOKUP(W35,Thrusters[],MATCH("Power_kW",Thrusters[#Headers],0))</f>
        <v>3200</v>
      </c>
      <c r="AB35" s="39" t="s">
        <v>28</v>
      </c>
      <c r="AC35" s="50"/>
      <c r="AD35" s="50"/>
      <c r="AE35" s="56"/>
      <c r="AF35" s="51">
        <f>SUM(AF34:AN34)</f>
        <v>10</v>
      </c>
      <c r="AG35" s="35" t="str" cm="1">
        <f t="array" ref="AG35">INDEX(AF2:AN2,AH35)</f>
        <v>F</v>
      </c>
      <c r="AH35" s="50">
        <f>SUM(AO3:AO32)</f>
        <v>6</v>
      </c>
      <c r="AI35" s="36">
        <f>VLOOKUP(AG35,Thrusters[],MATCH("PropellerD_m",Thrusters[#Headers],0))</f>
        <v>4.0999999999999996</v>
      </c>
      <c r="AJ35" s="37" t="s">
        <v>27</v>
      </c>
      <c r="AK35" s="38">
        <f>VLOOKUP(AG35,Thrusters[],MATCH("Power_kW",Thrusters[#Headers],0))</f>
        <v>3200</v>
      </c>
      <c r="AL35" s="39" t="s">
        <v>28</v>
      </c>
      <c r="AM35" s="50"/>
      <c r="AN35" s="50"/>
      <c r="AO35" s="56"/>
      <c r="AP35" s="51">
        <f>SUM(AP34:AX34)</f>
        <v>10</v>
      </c>
      <c r="AQ35" s="35" t="str" cm="1">
        <f t="array" ref="AQ35">INDEX(AP2:AX2,AR35)</f>
        <v>F</v>
      </c>
      <c r="AR35" s="50">
        <f>SUM(AY3:AY32)</f>
        <v>6</v>
      </c>
      <c r="AS35" s="36">
        <f>VLOOKUP(AQ35,Thrusters[],MATCH("PropellerD_m",Thrusters[#Headers],0))</f>
        <v>4.0999999999999996</v>
      </c>
      <c r="AT35" s="37" t="s">
        <v>27</v>
      </c>
      <c r="AU35" s="38">
        <f>VLOOKUP(AQ35,Thrusters[],MATCH("Power_kW",Thrusters[#Headers],0))</f>
        <v>3200</v>
      </c>
      <c r="AV35" s="39" t="s">
        <v>28</v>
      </c>
      <c r="AW35" s="50"/>
      <c r="AX35" s="50"/>
      <c r="AY35" s="56"/>
    </row>
    <row r="36" spans="1:51" ht="38.25" x14ac:dyDescent="0.35">
      <c r="A36" s="31" t="s">
        <v>23</v>
      </c>
      <c r="B36" s="74" cm="1">
        <f t="array" ref="B36">INDEX(B3:J32,$L$35,$N$35)</f>
        <v>0.89627691150946587</v>
      </c>
      <c r="C36" s="74"/>
      <c r="D36" s="74"/>
      <c r="E36" s="74"/>
      <c r="F36" s="74"/>
      <c r="G36" s="74"/>
      <c r="H36" s="74"/>
      <c r="I36" s="74"/>
      <c r="J36" s="73"/>
      <c r="K36" s="54"/>
      <c r="L36" s="65" cm="1">
        <f t="array" ref="L36">INDEX(L3:T32,$L$35,$N$35)</f>
        <v>2.4609999999999999</v>
      </c>
      <c r="M36" s="66"/>
      <c r="N36" s="66"/>
      <c r="O36" s="66"/>
      <c r="P36" s="66"/>
      <c r="Q36" s="66"/>
      <c r="R36" s="66"/>
      <c r="S36" s="66"/>
      <c r="T36" s="67"/>
      <c r="U36" s="56"/>
      <c r="V36" s="65" cm="1">
        <f t="array" ref="V36">INDEX(V3:AD32,$L$35,$N$35)</f>
        <v>108.39166027364216</v>
      </c>
      <c r="W36" s="66"/>
      <c r="X36" s="66"/>
      <c r="Y36" s="66"/>
      <c r="Z36" s="66"/>
      <c r="AA36" s="66"/>
      <c r="AB36" s="66"/>
      <c r="AC36" s="66"/>
      <c r="AD36" s="67"/>
      <c r="AE36" s="56"/>
      <c r="AF36" s="72" cm="1">
        <f t="array" ref="AF36">INDEX(AF3:AN32,$L$35,$N$35)</f>
        <v>1178.7705082954694</v>
      </c>
      <c r="AG36" s="72"/>
      <c r="AH36" s="72"/>
      <c r="AI36" s="72"/>
      <c r="AJ36" s="72"/>
      <c r="AK36" s="72"/>
      <c r="AL36" s="72"/>
      <c r="AM36" s="72"/>
      <c r="AN36" s="72"/>
      <c r="AO36" s="56"/>
      <c r="AP36" s="72" cm="1">
        <f t="array" ref="AP36">INDEX(AP3:AX32,$L$35,$N$35)</f>
        <v>1086.9554492119867</v>
      </c>
      <c r="AQ36" s="72"/>
      <c r="AR36" s="72"/>
      <c r="AS36" s="72"/>
      <c r="AT36" s="72"/>
      <c r="AU36" s="72"/>
      <c r="AV36" s="72"/>
      <c r="AW36" s="72"/>
      <c r="AX36" s="72"/>
      <c r="AY36" s="56"/>
    </row>
    <row r="37" spans="1:51" ht="38.25" x14ac:dyDescent="0.35">
      <c r="A37" s="31" t="s">
        <v>24</v>
      </c>
      <c r="B37" s="74" cm="1">
        <f t="array" ref="B37">INDEX(B3:J32,$V$35,$X$35)</f>
        <v>0.67826017767936042</v>
      </c>
      <c r="C37" s="74"/>
      <c r="D37" s="74"/>
      <c r="E37" s="74"/>
      <c r="F37" s="74"/>
      <c r="G37" s="74"/>
      <c r="H37" s="74"/>
      <c r="I37" s="74"/>
      <c r="J37" s="73"/>
      <c r="K37" s="54"/>
      <c r="L37" s="65" cm="1">
        <f t="array" ref="L37">INDEX(L3:T32,$V$35,$X$35)</f>
        <v>3.5310000000000001</v>
      </c>
      <c r="M37" s="66"/>
      <c r="N37" s="66"/>
      <c r="O37" s="66"/>
      <c r="P37" s="66"/>
      <c r="Q37" s="66"/>
      <c r="R37" s="66"/>
      <c r="S37" s="66"/>
      <c r="T37" s="67"/>
      <c r="U37" s="56"/>
      <c r="V37" s="65" cm="1">
        <f t="array" ref="V37">INDEX(V3:AD32,$V$35,$X$35)</f>
        <v>50.13633629435914</v>
      </c>
      <c r="W37" s="66"/>
      <c r="X37" s="66"/>
      <c r="Y37" s="66"/>
      <c r="Z37" s="66"/>
      <c r="AA37" s="66"/>
      <c r="AB37" s="66"/>
      <c r="AC37" s="66"/>
      <c r="AD37" s="67"/>
      <c r="AE37" s="56"/>
      <c r="AF37" s="72" cm="1">
        <f t="array" ref="AF37">INDEX(AF3:AN32,$V$35,$X$35)</f>
        <v>392.58218209335536</v>
      </c>
      <c r="AG37" s="72"/>
      <c r="AH37" s="72"/>
      <c r="AI37" s="72"/>
      <c r="AJ37" s="72"/>
      <c r="AK37" s="72"/>
      <c r="AL37" s="72"/>
      <c r="AM37" s="72"/>
      <c r="AN37" s="72"/>
      <c r="AO37" s="56"/>
      <c r="AP37" s="72" cm="1">
        <f t="array" ref="AP37">INDEX(AP3:AX32,$V$35,$X$35)</f>
        <v>362.98267081933932</v>
      </c>
      <c r="AQ37" s="72"/>
      <c r="AR37" s="72"/>
      <c r="AS37" s="72"/>
      <c r="AT37" s="72"/>
      <c r="AU37" s="72"/>
      <c r="AV37" s="72"/>
      <c r="AW37" s="72"/>
      <c r="AX37" s="72"/>
      <c r="AY37" s="56"/>
    </row>
    <row r="38" spans="1:51" ht="38.25" x14ac:dyDescent="0.35">
      <c r="A38" s="31" t="s">
        <v>51</v>
      </c>
      <c r="B38" s="74" cm="1">
        <f t="array" ref="B38">INDEX(B3:J32,$AF$35,$AH$35)</f>
        <v>0.37149839917244759</v>
      </c>
      <c r="C38" s="74"/>
      <c r="D38" s="74"/>
      <c r="E38" s="74"/>
      <c r="F38" s="74"/>
      <c r="G38" s="74"/>
      <c r="H38" s="74"/>
      <c r="I38" s="74"/>
      <c r="J38" s="73"/>
      <c r="K38" s="54"/>
      <c r="L38" s="65" cm="1">
        <f t="array" ref="L38">INDEX(L3:T32,$AF$35,$AH$35)</f>
        <v>11.77</v>
      </c>
      <c r="M38" s="66"/>
      <c r="N38" s="66"/>
      <c r="O38" s="66"/>
      <c r="P38" s="66"/>
      <c r="Q38" s="66"/>
      <c r="R38" s="66"/>
      <c r="S38" s="66"/>
      <c r="T38" s="67"/>
      <c r="U38" s="56"/>
      <c r="V38" s="65" cm="1">
        <f t="array" ref="V38">INDEX(V3:AD32,$AF$35,$AH$35)</f>
        <v>85.551921744857566</v>
      </c>
      <c r="W38" s="66"/>
      <c r="X38" s="66"/>
      <c r="Y38" s="66"/>
      <c r="Z38" s="66"/>
      <c r="AA38" s="66"/>
      <c r="AB38" s="66"/>
      <c r="AC38" s="66"/>
      <c r="AD38" s="67"/>
      <c r="AE38" s="56"/>
      <c r="AF38" s="65" cm="1">
        <f t="array" ref="AF38">INDEX(AF3:AN32,$AF$35,$AH$35)</f>
        <v>250.5086229571626</v>
      </c>
      <c r="AG38" s="66"/>
      <c r="AH38" s="66"/>
      <c r="AI38" s="66"/>
      <c r="AJ38" s="66"/>
      <c r="AK38" s="66"/>
      <c r="AL38" s="66"/>
      <c r="AM38" s="66"/>
      <c r="AN38" s="67"/>
      <c r="AO38" s="56"/>
      <c r="AP38" s="65" cm="1">
        <f t="array" ref="AP38">INDEX(AP3:AX32,$AP$35,$AR$35)</f>
        <v>235.3561691121123</v>
      </c>
      <c r="AQ38" s="66"/>
      <c r="AR38" s="66"/>
      <c r="AS38" s="66"/>
      <c r="AT38" s="66"/>
      <c r="AU38" s="66"/>
      <c r="AV38" s="66"/>
      <c r="AW38" s="66"/>
      <c r="AX38" s="67"/>
      <c r="AY38" s="56"/>
    </row>
  </sheetData>
  <mergeCells count="26">
    <mergeCell ref="A1:A2"/>
    <mergeCell ref="B36:J36"/>
    <mergeCell ref="L36:T36"/>
    <mergeCell ref="V36:AD36"/>
    <mergeCell ref="B1:J1"/>
    <mergeCell ref="L1:T1"/>
    <mergeCell ref="V1:AD1"/>
    <mergeCell ref="B33:J33"/>
    <mergeCell ref="L33:T33"/>
    <mergeCell ref="V33:AD33"/>
    <mergeCell ref="AF1:AN1"/>
    <mergeCell ref="AP1:AX1"/>
    <mergeCell ref="AF33:AN33"/>
    <mergeCell ref="AP33:AX33"/>
    <mergeCell ref="AF36:AN36"/>
    <mergeCell ref="AP36:AX36"/>
    <mergeCell ref="AF37:AN37"/>
    <mergeCell ref="AP37:AX37"/>
    <mergeCell ref="B38:J38"/>
    <mergeCell ref="L38:T38"/>
    <mergeCell ref="V38:AD38"/>
    <mergeCell ref="AF38:AN38"/>
    <mergeCell ref="AP38:AX38"/>
    <mergeCell ref="B37:J37"/>
    <mergeCell ref="L37:T37"/>
    <mergeCell ref="V37:AD37"/>
  </mergeCells>
  <conditionalFormatting sqref="L3:T32">
    <cfRule type="cellIs" dxfId="62" priority="13" operator="equal">
      <formula>$L$33</formula>
    </cfRule>
    <cfRule type="colorScale" priority="1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3:J32">
    <cfRule type="cellIs" dxfId="61" priority="7" operator="greaterThan">
      <formula>1</formula>
    </cfRule>
    <cfRule type="cellIs" dxfId="60" priority="8" operator="equal">
      <formula>$B$33</formula>
    </cfRule>
    <cfRule type="colorScale" priority="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F3:AN32">
    <cfRule type="cellIs" dxfId="59" priority="5" operator="between">
      <formula>$AF$33*0.975</formula>
      <formula>$AF$33*1.025</formula>
    </cfRule>
    <cfRule type="colorScale" priority="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P3:AX32">
    <cfRule type="cellIs" dxfId="58" priority="3" operator="between">
      <formula>$AP$33*0.975</formula>
      <formula>$AP$33*1.025</formula>
    </cfRule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V3:AD32">
    <cfRule type="cellIs" dxfId="57" priority="1" operator="equal">
      <formula>$V$33</formula>
    </cfRule>
  </conditionalFormatting>
  <pageMargins left="0.7" right="0.7" top="0.75" bottom="0.75" header="0.3" footer="0.3"/>
  <ignoredErrors>
    <ignoredError sqref="K5:K32" formulaRange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Y39"/>
  <sheetViews>
    <sheetView zoomScale="80" zoomScaleNormal="80" workbookViewId="0">
      <pane xSplit="1" ySplit="2" topLeftCell="O3" activePane="bottomRight" state="frozen"/>
      <selection pane="topRight" activeCell="B1" sqref="B1"/>
      <selection pane="bottomLeft" activeCell="A3" sqref="A3"/>
      <selection pane="bottomRight" activeCell="AF37" sqref="AF37:AN37"/>
    </sheetView>
  </sheetViews>
  <sheetFormatPr defaultRowHeight="15" x14ac:dyDescent="0.25"/>
  <cols>
    <col min="1" max="1" width="24.7109375" customWidth="1"/>
    <col min="11" max="11" width="2.7109375" style="29" customWidth="1"/>
    <col min="21" max="21" width="2.7109375" customWidth="1"/>
    <col min="31" max="31" width="2.7109375" customWidth="1"/>
    <col min="41" max="41" width="2.7109375" customWidth="1"/>
    <col min="51" max="51" width="2.7109375" customWidth="1"/>
  </cols>
  <sheetData>
    <row r="1" spans="1:51" s="42" customFormat="1" ht="18.75" x14ac:dyDescent="0.3">
      <c r="A1" s="75" t="s">
        <v>16</v>
      </c>
      <c r="B1" s="70" t="s">
        <v>42</v>
      </c>
      <c r="C1" s="70"/>
      <c r="D1" s="70"/>
      <c r="E1" s="70"/>
      <c r="F1" s="70"/>
      <c r="G1" s="70"/>
      <c r="H1" s="70"/>
      <c r="I1" s="70"/>
      <c r="J1" s="70"/>
      <c r="K1" s="52"/>
      <c r="L1" s="70" t="s">
        <v>17</v>
      </c>
      <c r="M1" s="70"/>
      <c r="N1" s="70"/>
      <c r="O1" s="70"/>
      <c r="P1" s="70"/>
      <c r="Q1" s="70"/>
      <c r="R1" s="70"/>
      <c r="S1" s="70"/>
      <c r="T1" s="70"/>
      <c r="U1" s="55"/>
      <c r="V1" s="70" t="s">
        <v>29</v>
      </c>
      <c r="W1" s="70"/>
      <c r="X1" s="70"/>
      <c r="Y1" s="70"/>
      <c r="Z1" s="70"/>
      <c r="AA1" s="70"/>
      <c r="AB1" s="70"/>
      <c r="AC1" s="70"/>
      <c r="AD1" s="70"/>
      <c r="AE1" s="55"/>
      <c r="AF1" s="68" t="s">
        <v>43</v>
      </c>
      <c r="AG1" s="68"/>
      <c r="AH1" s="68"/>
      <c r="AI1" s="68"/>
      <c r="AJ1" s="68"/>
      <c r="AK1" s="68"/>
      <c r="AL1" s="68"/>
      <c r="AM1" s="68"/>
      <c r="AN1" s="68"/>
      <c r="AO1" s="24"/>
      <c r="AP1" s="68" t="s">
        <v>44</v>
      </c>
      <c r="AQ1" s="68"/>
      <c r="AR1" s="68"/>
      <c r="AS1" s="68"/>
      <c r="AT1" s="68"/>
      <c r="AU1" s="68"/>
      <c r="AV1" s="68"/>
      <c r="AW1" s="68"/>
      <c r="AX1" s="68"/>
      <c r="AY1" s="24"/>
    </row>
    <row r="2" spans="1:51" x14ac:dyDescent="0.25">
      <c r="A2" s="75"/>
      <c r="B2" s="21" t="s">
        <v>7</v>
      </c>
      <c r="C2" s="7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7" t="s">
        <v>13</v>
      </c>
      <c r="I2" s="7" t="s">
        <v>14</v>
      </c>
      <c r="J2" s="21" t="s">
        <v>15</v>
      </c>
      <c r="K2" s="53"/>
      <c r="L2" s="21" t="s">
        <v>7</v>
      </c>
      <c r="M2" s="7" t="s">
        <v>8</v>
      </c>
      <c r="N2" s="7" t="s">
        <v>9</v>
      </c>
      <c r="O2" s="7" t="s">
        <v>10</v>
      </c>
      <c r="P2" s="7" t="s">
        <v>11</v>
      </c>
      <c r="Q2" s="7" t="s">
        <v>12</v>
      </c>
      <c r="R2" s="7" t="s">
        <v>13</v>
      </c>
      <c r="S2" s="7" t="s">
        <v>14</v>
      </c>
      <c r="T2" s="21" t="s">
        <v>15</v>
      </c>
      <c r="U2" s="24"/>
      <c r="V2" s="21" t="s">
        <v>7</v>
      </c>
      <c r="W2" s="7" t="s">
        <v>8</v>
      </c>
      <c r="X2" s="7" t="s">
        <v>9</v>
      </c>
      <c r="Y2" s="7" t="s">
        <v>10</v>
      </c>
      <c r="Z2" s="7" t="s">
        <v>11</v>
      </c>
      <c r="AA2" s="7" t="s">
        <v>12</v>
      </c>
      <c r="AB2" s="7" t="s">
        <v>13</v>
      </c>
      <c r="AC2" s="7" t="s">
        <v>14</v>
      </c>
      <c r="AD2" s="21" t="s">
        <v>15</v>
      </c>
      <c r="AE2" s="24"/>
      <c r="AF2" s="21" t="s">
        <v>7</v>
      </c>
      <c r="AG2" s="21" t="s">
        <v>8</v>
      </c>
      <c r="AH2" s="21" t="s">
        <v>9</v>
      </c>
      <c r="AI2" s="21" t="s">
        <v>10</v>
      </c>
      <c r="AJ2" s="21" t="s">
        <v>11</v>
      </c>
      <c r="AK2" s="21" t="s">
        <v>12</v>
      </c>
      <c r="AL2" s="21" t="s">
        <v>13</v>
      </c>
      <c r="AM2" s="21" t="s">
        <v>14</v>
      </c>
      <c r="AN2" s="21" t="s">
        <v>15</v>
      </c>
      <c r="AO2" s="24"/>
      <c r="AP2" s="21" t="s">
        <v>7</v>
      </c>
      <c r="AQ2" s="21" t="s">
        <v>8</v>
      </c>
      <c r="AR2" s="21" t="s">
        <v>9</v>
      </c>
      <c r="AS2" s="21" t="s">
        <v>10</v>
      </c>
      <c r="AT2" s="21" t="s">
        <v>11</v>
      </c>
      <c r="AU2" s="21" t="s">
        <v>12</v>
      </c>
      <c r="AV2" s="21" t="s">
        <v>13</v>
      </c>
      <c r="AW2" s="21" t="s">
        <v>14</v>
      </c>
      <c r="AX2" s="21" t="s">
        <v>15</v>
      </c>
      <c r="AY2" s="24"/>
    </row>
    <row r="3" spans="1:51" x14ac:dyDescent="0.25">
      <c r="A3" s="47">
        <v>1</v>
      </c>
      <c r="B3" s="11" t="e">
        <v>#N/A</v>
      </c>
      <c r="C3" s="12" t="e">
        <v>#N/A</v>
      </c>
      <c r="D3" s="12" t="e">
        <v>#N/A</v>
      </c>
      <c r="E3" s="12" t="e">
        <v>#N/A</v>
      </c>
      <c r="F3" s="12" t="e">
        <v>#N/A</v>
      </c>
      <c r="G3" s="12" t="e">
        <v>#N/A</v>
      </c>
      <c r="H3" s="12" t="e">
        <v>#N/A</v>
      </c>
      <c r="I3" s="12" t="e">
        <v>#N/A</v>
      </c>
      <c r="J3" s="12" t="e">
        <v>#N/A</v>
      </c>
      <c r="K3" s="27" t="str">
        <f t="shared" ref="K3:K31" si="0">IF(ISNA(MATCH($B$33,B3:J3,0)),"",MATCH($B$33,B3:J3,0))</f>
        <v/>
      </c>
      <c r="L3" s="16" t="e">
        <v>#N/A</v>
      </c>
      <c r="M3" s="16" t="e">
        <v>#N/A</v>
      </c>
      <c r="N3" s="16" t="e">
        <v>#N/A</v>
      </c>
      <c r="O3" s="16" t="e">
        <v>#N/A</v>
      </c>
      <c r="P3" s="16" t="e">
        <v>#N/A</v>
      </c>
      <c r="Q3" s="16" t="e">
        <v>#N/A</v>
      </c>
      <c r="R3" s="16" t="e">
        <v>#N/A</v>
      </c>
      <c r="S3" s="16" t="e">
        <v>#N/A</v>
      </c>
      <c r="T3" s="16" t="e">
        <v>#N/A</v>
      </c>
      <c r="U3" s="27" t="str">
        <f t="shared" ref="U3:U31" si="1">IF(ISNA(MATCH($L$33,L3:T3,0)),"",MATCH($L$33,L3:T3,0))</f>
        <v/>
      </c>
      <c r="V3" s="16" t="e">
        <v>#N/A</v>
      </c>
      <c r="W3" s="16" t="e">
        <v>#N/A</v>
      </c>
      <c r="X3" s="16" t="e">
        <v>#N/A</v>
      </c>
      <c r="Y3" s="16" t="e">
        <v>#N/A</v>
      </c>
      <c r="Z3" s="16" t="e">
        <v>#N/A</v>
      </c>
      <c r="AA3" s="16" t="e">
        <v>#N/A</v>
      </c>
      <c r="AB3" s="16" t="e">
        <v>#N/A</v>
      </c>
      <c r="AC3" s="16" t="e">
        <v>#N/A</v>
      </c>
      <c r="AD3" s="16" t="e">
        <v>#N/A</v>
      </c>
      <c r="AE3" s="27" t="str">
        <f>IF(ISNA(MATCH($V$33,V3:AD3,0)),"",MATCH($V$33,V3:AD3,0))</f>
        <v/>
      </c>
      <c r="AF3" s="60"/>
      <c r="AG3" s="60"/>
      <c r="AH3" s="60"/>
      <c r="AI3" s="60"/>
      <c r="AJ3" s="60"/>
      <c r="AK3" s="60"/>
      <c r="AL3" s="60"/>
      <c r="AM3" s="60"/>
      <c r="AN3" s="60"/>
      <c r="AO3" s="27" t="str">
        <f>IF(ISNA(MATCH($AF$33,AF3:AN3,0)),"",MATCH($AF$33,AF3:AN3,0))</f>
        <v/>
      </c>
      <c r="AP3" s="60"/>
      <c r="AQ3" s="60"/>
      <c r="AR3" s="60"/>
      <c r="AS3" s="60"/>
      <c r="AT3" s="60"/>
      <c r="AU3" s="60"/>
      <c r="AV3" s="60"/>
      <c r="AW3" s="60"/>
      <c r="AX3" s="60"/>
      <c r="AY3" s="27" t="str">
        <f>IF(ISNA(MATCH($AP$33,AP3:AX3,0)),"",MATCH($AP$33,AP3:AX3,0))</f>
        <v/>
      </c>
    </row>
    <row r="4" spans="1:51" x14ac:dyDescent="0.25">
      <c r="A4" s="47">
        <v>2</v>
      </c>
      <c r="B4" s="11" t="e">
        <v>#N/A</v>
      </c>
      <c r="C4" s="12" t="e">
        <v>#N/A</v>
      </c>
      <c r="D4" s="12">
        <v>0.72204519626434438</v>
      </c>
      <c r="E4" s="12">
        <v>0.66921262092792944</v>
      </c>
      <c r="F4" s="12">
        <v>0.60972705462322441</v>
      </c>
      <c r="G4" s="12" t="e">
        <v>#N/A</v>
      </c>
      <c r="H4" s="12">
        <v>0.60972705462322441</v>
      </c>
      <c r="I4" s="12">
        <v>0.54875434916090204</v>
      </c>
      <c r="J4" s="12">
        <v>0.49886759014627452</v>
      </c>
      <c r="K4" s="27" t="str">
        <f t="shared" si="0"/>
        <v/>
      </c>
      <c r="L4" s="16" t="e">
        <v>#N/A</v>
      </c>
      <c r="M4" s="16" t="e">
        <v>#N/A</v>
      </c>
      <c r="N4" s="16">
        <v>2.4609999999999999</v>
      </c>
      <c r="O4" s="16">
        <v>3.0687600000000002</v>
      </c>
      <c r="P4" s="16">
        <v>4.4212400000000001</v>
      </c>
      <c r="Q4" s="16" t="e">
        <v>#N/A</v>
      </c>
      <c r="R4" s="16">
        <v>2.8889999999999998</v>
      </c>
      <c r="S4" s="16">
        <v>3.5310000000000001</v>
      </c>
      <c r="T4" s="16">
        <v>4.9219999999999997</v>
      </c>
      <c r="U4" s="27">
        <f t="shared" si="1"/>
        <v>3</v>
      </c>
      <c r="V4" s="16" t="e">
        <v>#N/A</v>
      </c>
      <c r="W4" s="16" t="e">
        <v>#N/A</v>
      </c>
      <c r="X4" s="16">
        <v>26.88018651275404</v>
      </c>
      <c r="Y4" s="16">
        <v>28.164940744032659</v>
      </c>
      <c r="Z4" s="16">
        <v>34.393034292514606</v>
      </c>
      <c r="AA4" s="16" t="e">
        <v>#N/A</v>
      </c>
      <c r="AB4" s="16">
        <v>22.47366713208844</v>
      </c>
      <c r="AC4" s="16">
        <v>23.756340239322022</v>
      </c>
      <c r="AD4" s="16">
        <v>29.818374623629719</v>
      </c>
      <c r="AE4" s="27">
        <f t="shared" ref="AE4:AE32" si="2">IF(ISNA(MATCH($V$33,V4:AD4,0)),"",MATCH($V$33,V4:AD4,0))</f>
        <v>7</v>
      </c>
      <c r="AF4" s="60"/>
      <c r="AG4" s="60"/>
      <c r="AH4" s="60"/>
      <c r="AI4" s="60"/>
      <c r="AJ4" s="60"/>
      <c r="AK4" s="60"/>
      <c r="AL4" s="60"/>
      <c r="AM4" s="60"/>
      <c r="AN4" s="60"/>
      <c r="AO4" s="27" t="str">
        <f t="shared" ref="AO4:AO32" si="3">IF(ISNA(MATCH($AF$33,AF4:AN4,0)),"",MATCH($AF$33,AF4:AN4,0))</f>
        <v/>
      </c>
      <c r="AP4" s="60"/>
      <c r="AQ4" s="60"/>
      <c r="AR4" s="60"/>
      <c r="AS4" s="60"/>
      <c r="AT4" s="60"/>
      <c r="AU4" s="60"/>
      <c r="AV4" s="60"/>
      <c r="AW4" s="60"/>
      <c r="AX4" s="60"/>
      <c r="AY4" s="27" t="str">
        <f t="shared" ref="AY4:AY32" si="4">IF(ISNA(MATCH($AP$33,AP4:AX4,0)),"",MATCH($AP$33,AP4:AX4,0))</f>
        <v/>
      </c>
    </row>
    <row r="5" spans="1:51" x14ac:dyDescent="0.25">
      <c r="A5" s="47">
        <v>3</v>
      </c>
      <c r="B5" s="11">
        <v>0.70008757790483755</v>
      </c>
      <c r="C5" s="12">
        <v>0.64008007122727995</v>
      </c>
      <c r="D5" s="12">
        <v>0.58954743402512644</v>
      </c>
      <c r="E5" s="12">
        <v>0.54640981690133672</v>
      </c>
      <c r="F5" s="12">
        <v>0.4978400553989954</v>
      </c>
      <c r="G5" s="12">
        <v>0.54640981690133672</v>
      </c>
      <c r="H5" s="12">
        <v>0.4978400553989954</v>
      </c>
      <c r="I5" s="12">
        <v>0.44805604985909597</v>
      </c>
      <c r="J5" s="12">
        <v>0.40732368169008726</v>
      </c>
      <c r="K5" s="27" t="str">
        <f t="shared" si="0"/>
        <v/>
      </c>
      <c r="L5" s="16">
        <v>2.9853000000000001</v>
      </c>
      <c r="M5" s="16">
        <v>3.21</v>
      </c>
      <c r="N5" s="16">
        <v>3.6915</v>
      </c>
      <c r="O5" s="16">
        <v>4.6031399999999998</v>
      </c>
      <c r="P5" s="16">
        <v>6.6318599999999996</v>
      </c>
      <c r="Q5" s="16">
        <v>3.5310000000000001</v>
      </c>
      <c r="R5" s="16">
        <v>4.3334999999999999</v>
      </c>
      <c r="S5" s="16">
        <v>5.2965</v>
      </c>
      <c r="T5" s="16">
        <v>7.383</v>
      </c>
      <c r="U5" s="27" t="str">
        <f t="shared" si="1"/>
        <v/>
      </c>
      <c r="V5" s="16">
        <v>30.219576581426821</v>
      </c>
      <c r="W5" s="16">
        <v>27.076591096756463</v>
      </c>
      <c r="X5" s="16">
        <v>27.304532554637788</v>
      </c>
      <c r="Y5" s="16">
        <v>30.809552138429616</v>
      </c>
      <c r="Z5" s="16">
        <v>40.094807256428673</v>
      </c>
      <c r="AA5" s="16">
        <v>23.63354766546205</v>
      </c>
      <c r="AB5" s="16">
        <v>26.19941422854729</v>
      </c>
      <c r="AC5" s="16">
        <v>29.133244082423378</v>
      </c>
      <c r="AD5" s="16">
        <v>37.819008803166838</v>
      </c>
      <c r="AE5" s="27" t="str">
        <f t="shared" si="2"/>
        <v/>
      </c>
      <c r="AF5" s="60"/>
      <c r="AG5" s="60"/>
      <c r="AH5" s="60"/>
      <c r="AI5" s="60"/>
      <c r="AJ5" s="60"/>
      <c r="AK5" s="60"/>
      <c r="AL5" s="60"/>
      <c r="AM5" s="60"/>
      <c r="AN5" s="60"/>
      <c r="AO5" s="27" t="str">
        <f t="shared" si="3"/>
        <v/>
      </c>
      <c r="AP5" s="60"/>
      <c r="AQ5" s="60"/>
      <c r="AR5" s="60"/>
      <c r="AS5" s="60"/>
      <c r="AT5" s="60"/>
      <c r="AU5" s="60"/>
      <c r="AV5" s="60"/>
      <c r="AW5" s="60"/>
      <c r="AX5" s="60"/>
      <c r="AY5" s="27" t="str">
        <f t="shared" si="4"/>
        <v/>
      </c>
    </row>
    <row r="6" spans="1:51" x14ac:dyDescent="0.25">
      <c r="A6" s="47">
        <v>4</v>
      </c>
      <c r="B6" s="11">
        <v>0.60629362733950654</v>
      </c>
      <c r="C6" s="12">
        <v>0.55432560213897752</v>
      </c>
      <c r="D6" s="12">
        <v>0.5105630546016896</v>
      </c>
      <c r="E6" s="12">
        <v>0.47320478231376129</v>
      </c>
      <c r="F6" s="12">
        <v>0.43114213499698223</v>
      </c>
      <c r="G6" s="12">
        <v>0.47320478231376129</v>
      </c>
      <c r="H6" s="12">
        <v>0.43114213499698223</v>
      </c>
      <c r="I6" s="12">
        <v>0.38802792149728432</v>
      </c>
      <c r="J6" s="12">
        <v>0.35275265590662219</v>
      </c>
      <c r="K6" s="27" t="str">
        <f t="shared" si="0"/>
        <v/>
      </c>
      <c r="L6" s="16">
        <v>3.9803999999999999</v>
      </c>
      <c r="M6" s="16">
        <v>4.28</v>
      </c>
      <c r="N6" s="16">
        <v>4.9219999999999997</v>
      </c>
      <c r="O6" s="16">
        <v>6.1375200000000003</v>
      </c>
      <c r="P6" s="16">
        <v>8.8424800000000001</v>
      </c>
      <c r="Q6" s="16">
        <v>4.7080000000000002</v>
      </c>
      <c r="R6" s="16">
        <v>5.7779999999999996</v>
      </c>
      <c r="S6" s="16">
        <v>7.0620000000000003</v>
      </c>
      <c r="T6" s="16">
        <v>9.8439999999999994</v>
      </c>
      <c r="U6" s="27" t="str">
        <f t="shared" si="1"/>
        <v/>
      </c>
      <c r="V6" s="16">
        <v>30.693691327983654</v>
      </c>
      <c r="W6" s="16">
        <v>29.155529345264672</v>
      </c>
      <c r="X6" s="16">
        <v>30.530907144535149</v>
      </c>
      <c r="Y6" s="16">
        <v>35.370886513961267</v>
      </c>
      <c r="Z6" s="16">
        <v>47.191650567098741</v>
      </c>
      <c r="AA6" s="16">
        <v>27.1324791948099</v>
      </c>
      <c r="AB6" s="16">
        <v>30.83675133861728</v>
      </c>
      <c r="AC6" s="16">
        <v>35.034099068950731</v>
      </c>
      <c r="AD6" s="16">
        <v>46.173859404527512</v>
      </c>
      <c r="AE6" s="27" t="str">
        <f t="shared" si="2"/>
        <v/>
      </c>
      <c r="AF6" s="60"/>
      <c r="AG6" s="60"/>
      <c r="AH6" s="60"/>
      <c r="AI6" s="60"/>
      <c r="AJ6" s="60"/>
      <c r="AK6" s="60"/>
      <c r="AL6" s="60"/>
      <c r="AM6" s="60"/>
      <c r="AN6" s="60"/>
      <c r="AO6" s="27" t="str">
        <f t="shared" si="3"/>
        <v/>
      </c>
      <c r="AP6" s="60"/>
      <c r="AQ6" s="60"/>
      <c r="AR6" s="60"/>
      <c r="AS6" s="60"/>
      <c r="AT6" s="60"/>
      <c r="AU6" s="60"/>
      <c r="AV6" s="60"/>
      <c r="AW6" s="60"/>
      <c r="AX6" s="60"/>
      <c r="AY6" s="27" t="str">
        <f t="shared" si="4"/>
        <v/>
      </c>
    </row>
    <row r="7" spans="1:51" x14ac:dyDescent="0.25">
      <c r="A7" s="47">
        <v>5</v>
      </c>
      <c r="B7" s="11">
        <v>0.54228550602242442</v>
      </c>
      <c r="C7" s="12">
        <v>0.4958038912205025</v>
      </c>
      <c r="D7" s="12">
        <v>0.45666147875572605</v>
      </c>
      <c r="E7" s="12">
        <v>0.42324722421262401</v>
      </c>
      <c r="F7" s="12">
        <v>0.38562524872705756</v>
      </c>
      <c r="G7" s="12">
        <v>0.42324722421262401</v>
      </c>
      <c r="H7" s="12">
        <v>0.38562524872705756</v>
      </c>
      <c r="I7" s="12">
        <v>0.34706272385435194</v>
      </c>
      <c r="J7" s="12">
        <v>0.31551156714031964</v>
      </c>
      <c r="K7" s="27" t="str">
        <f t="shared" si="0"/>
        <v/>
      </c>
      <c r="L7" s="16">
        <v>4.9755000000000003</v>
      </c>
      <c r="M7" s="16">
        <v>5.35</v>
      </c>
      <c r="N7" s="16">
        <v>6.1524999999999999</v>
      </c>
      <c r="O7" s="16">
        <v>7.6718999999999999</v>
      </c>
      <c r="P7" s="16">
        <v>11.053100000000001</v>
      </c>
      <c r="Q7" s="16">
        <v>5.8849999999999998</v>
      </c>
      <c r="R7" s="16">
        <v>7.2225000000000001</v>
      </c>
      <c r="S7" s="16">
        <v>8.8275000000000006</v>
      </c>
      <c r="T7" s="16">
        <v>12.305</v>
      </c>
      <c r="U7" s="27" t="str">
        <f t="shared" si="1"/>
        <v/>
      </c>
      <c r="V7" s="16">
        <v>33.001745726052228</v>
      </c>
      <c r="W7" s="16">
        <v>32.214332774018082</v>
      </c>
      <c r="X7" s="16">
        <v>34.377633254404131</v>
      </c>
      <c r="Y7" s="16">
        <v>40.383884228904734</v>
      </c>
      <c r="Z7" s="16">
        <v>54.619231853088301</v>
      </c>
      <c r="AA7" s="16">
        <v>30.97787493151688</v>
      </c>
      <c r="AB7" s="16">
        <v>35.690204744273572</v>
      </c>
      <c r="AC7" s="16">
        <v>41.045080456000278</v>
      </c>
      <c r="AD7" s="16">
        <v>54.577087119761551</v>
      </c>
      <c r="AE7" s="27" t="str">
        <f t="shared" si="2"/>
        <v/>
      </c>
      <c r="AF7" s="60"/>
      <c r="AG7" s="60"/>
      <c r="AH7" s="60"/>
      <c r="AI7" s="60"/>
      <c r="AJ7" s="60"/>
      <c r="AK7" s="60"/>
      <c r="AL7" s="60"/>
      <c r="AM7" s="60"/>
      <c r="AN7" s="60"/>
      <c r="AO7" s="27" t="str">
        <f t="shared" si="3"/>
        <v/>
      </c>
      <c r="AP7" s="60"/>
      <c r="AQ7" s="60"/>
      <c r="AR7" s="60"/>
      <c r="AS7" s="60"/>
      <c r="AT7" s="60"/>
      <c r="AU7" s="60"/>
      <c r="AV7" s="60"/>
      <c r="AW7" s="60"/>
      <c r="AX7" s="60"/>
      <c r="AY7" s="27" t="str">
        <f t="shared" si="4"/>
        <v/>
      </c>
    </row>
    <row r="8" spans="1:51" x14ac:dyDescent="0.25">
      <c r="A8" s="47">
        <v>6</v>
      </c>
      <c r="B8" s="11">
        <v>0.49503667376097604</v>
      </c>
      <c r="C8" s="12">
        <v>0.45260495886717794</v>
      </c>
      <c r="D8" s="12">
        <v>0.41687298843029558</v>
      </c>
      <c r="E8" s="12">
        <v>0.38637008683783508</v>
      </c>
      <c r="F8" s="12">
        <v>0.35202607911891637</v>
      </c>
      <c r="G8" s="12">
        <v>0.38637008683783508</v>
      </c>
      <c r="H8" s="12">
        <v>0.35202607911891637</v>
      </c>
      <c r="I8" s="12">
        <v>0.31682347120702459</v>
      </c>
      <c r="J8" s="12">
        <v>0.28802133746093167</v>
      </c>
      <c r="K8" s="27" t="str">
        <f t="shared" si="0"/>
        <v/>
      </c>
      <c r="L8" s="16">
        <v>5.9706000000000001</v>
      </c>
      <c r="M8" s="16">
        <v>6.42</v>
      </c>
      <c r="N8" s="16">
        <v>7.383</v>
      </c>
      <c r="O8" s="16">
        <v>9.2062799999999996</v>
      </c>
      <c r="P8" s="16">
        <v>13.263719999999999</v>
      </c>
      <c r="Q8" s="16">
        <v>7.0620000000000003</v>
      </c>
      <c r="R8" s="16">
        <v>8.6669999999999998</v>
      </c>
      <c r="S8" s="16">
        <v>10.593</v>
      </c>
      <c r="T8" s="16">
        <v>14.766</v>
      </c>
      <c r="U8" s="27" t="str">
        <f t="shared" si="1"/>
        <v/>
      </c>
      <c r="V8" s="16">
        <v>35.896572825314038</v>
      </c>
      <c r="W8" s="16">
        <v>35.606477978992103</v>
      </c>
      <c r="X8" s="16">
        <v>38.438334110529844</v>
      </c>
      <c r="Y8" s="16">
        <v>45.548334903174556</v>
      </c>
      <c r="Z8" s="16">
        <v>62.144495455307613</v>
      </c>
      <c r="AA8" s="16">
        <v>34.93944797314645</v>
      </c>
      <c r="AB8" s="16">
        <v>40.607487349789587</v>
      </c>
      <c r="AC8" s="16">
        <v>47.073976173278673</v>
      </c>
      <c r="AD8" s="16">
        <v>62.963771469376454</v>
      </c>
      <c r="AE8" s="27" t="str">
        <f t="shared" si="2"/>
        <v/>
      </c>
      <c r="AF8" s="60"/>
      <c r="AG8" s="60"/>
      <c r="AH8" s="60"/>
      <c r="AI8" s="60"/>
      <c r="AJ8" s="60"/>
      <c r="AK8" s="60"/>
      <c r="AL8" s="60"/>
      <c r="AM8" s="60"/>
      <c r="AN8" s="60"/>
      <c r="AO8" s="27" t="str">
        <f t="shared" si="3"/>
        <v/>
      </c>
      <c r="AP8" s="60"/>
      <c r="AQ8" s="60"/>
      <c r="AR8" s="60"/>
      <c r="AS8" s="60"/>
      <c r="AT8" s="60"/>
      <c r="AU8" s="60"/>
      <c r="AV8" s="60"/>
      <c r="AW8" s="60"/>
      <c r="AX8" s="60"/>
      <c r="AY8" s="27" t="str">
        <f t="shared" si="4"/>
        <v/>
      </c>
    </row>
    <row r="9" spans="1:51" x14ac:dyDescent="0.25">
      <c r="A9" s="47">
        <v>7</v>
      </c>
      <c r="B9" s="11">
        <v>0.45831490269245895</v>
      </c>
      <c r="C9" s="12">
        <v>0.41903076817596224</v>
      </c>
      <c r="D9" s="12">
        <v>0.38594939174101806</v>
      </c>
      <c r="E9" s="12">
        <v>0.35770919234533366</v>
      </c>
      <c r="F9" s="12">
        <v>0.3259128196924152</v>
      </c>
      <c r="G9" s="12">
        <v>0.35770919234533366</v>
      </c>
      <c r="H9" s="12">
        <v>0.3259128196924152</v>
      </c>
      <c r="I9" s="12">
        <v>0.2933215377231736</v>
      </c>
      <c r="J9" s="12">
        <v>0.26665594338470328</v>
      </c>
      <c r="K9" s="27" t="str">
        <f t="shared" si="0"/>
        <v/>
      </c>
      <c r="L9" s="16">
        <v>6.9657</v>
      </c>
      <c r="M9" s="16">
        <v>7.49</v>
      </c>
      <c r="N9" s="16">
        <v>8.6135000000000002</v>
      </c>
      <c r="O9" s="16">
        <v>10.74066</v>
      </c>
      <c r="P9" s="16">
        <v>15.47434</v>
      </c>
      <c r="Q9" s="16">
        <v>8.2390000000000008</v>
      </c>
      <c r="R9" s="16">
        <v>10.111499999999999</v>
      </c>
      <c r="S9" s="16">
        <v>12.358499999999999</v>
      </c>
      <c r="T9" s="16">
        <v>17.227</v>
      </c>
      <c r="U9" s="27" t="str">
        <f t="shared" si="1"/>
        <v/>
      </c>
      <c r="V9" s="16">
        <v>39.04026230118118</v>
      </c>
      <c r="W9" s="16">
        <v>39.140244403011799</v>
      </c>
      <c r="X9" s="16">
        <v>42.586342283740869</v>
      </c>
      <c r="Y9" s="16">
        <v>50.768474136512388</v>
      </c>
      <c r="Z9" s="16">
        <v>69.693281745556746</v>
      </c>
      <c r="AA9" s="16">
        <v>38.943738877380497</v>
      </c>
      <c r="AB9" s="16">
        <v>45.540140540417042</v>
      </c>
      <c r="AC9" s="16">
        <v>53.093182045033267</v>
      </c>
      <c r="AD9" s="16">
        <v>71.317600918594039</v>
      </c>
      <c r="AE9" s="27" t="str">
        <f t="shared" si="2"/>
        <v/>
      </c>
      <c r="AF9" s="60"/>
      <c r="AG9" s="60"/>
      <c r="AH9" s="60"/>
      <c r="AI9" s="60"/>
      <c r="AJ9" s="60"/>
      <c r="AK9" s="60"/>
      <c r="AL9" s="60"/>
      <c r="AM9" s="60"/>
      <c r="AN9" s="60"/>
      <c r="AO9" s="27" t="str">
        <f t="shared" si="3"/>
        <v/>
      </c>
      <c r="AP9" s="60"/>
      <c r="AQ9" s="60"/>
      <c r="AR9" s="60"/>
      <c r="AS9" s="60"/>
      <c r="AT9" s="60"/>
      <c r="AU9" s="60"/>
      <c r="AV9" s="60"/>
      <c r="AW9" s="60"/>
      <c r="AX9" s="60"/>
      <c r="AY9" s="27" t="str">
        <f t="shared" si="4"/>
        <v/>
      </c>
    </row>
    <row r="10" spans="1:51" x14ac:dyDescent="0.25">
      <c r="A10" s="47">
        <v>8</v>
      </c>
      <c r="B10" s="11">
        <v>0.42871433528195457</v>
      </c>
      <c r="C10" s="12">
        <v>0.39196739225778704</v>
      </c>
      <c r="D10" s="12">
        <v>0.36102259813217219</v>
      </c>
      <c r="E10" s="12">
        <v>0.33460631046396472</v>
      </c>
      <c r="F10" s="12">
        <v>0.3048635273116122</v>
      </c>
      <c r="G10" s="12">
        <v>0.33460631046396472</v>
      </c>
      <c r="H10" s="12">
        <v>0.3048635273116122</v>
      </c>
      <c r="I10" s="12">
        <v>0.27437717458045102</v>
      </c>
      <c r="J10" s="12">
        <v>0.24943379507313726</v>
      </c>
      <c r="K10" s="27" t="str">
        <f t="shared" si="0"/>
        <v/>
      </c>
      <c r="L10" s="16">
        <v>7.9607999999999999</v>
      </c>
      <c r="M10" s="16">
        <v>8.56</v>
      </c>
      <c r="N10" s="16">
        <v>9.8439999999999994</v>
      </c>
      <c r="O10" s="16">
        <v>12.275040000000001</v>
      </c>
      <c r="P10" s="16">
        <v>17.68496</v>
      </c>
      <c r="Q10" s="16">
        <v>9.4160000000000004</v>
      </c>
      <c r="R10" s="16">
        <v>11.555999999999999</v>
      </c>
      <c r="S10" s="16">
        <v>14.124000000000001</v>
      </c>
      <c r="T10" s="16">
        <v>19.687999999999999</v>
      </c>
      <c r="U10" s="27" t="str">
        <f t="shared" si="1"/>
        <v/>
      </c>
      <c r="V10" s="16">
        <v>42.30563664595163</v>
      </c>
      <c r="W10" s="16">
        <v>42.740711007325466</v>
      </c>
      <c r="X10" s="16">
        <v>46.771462932429898</v>
      </c>
      <c r="Y10" s="16">
        <v>56.006584233974358</v>
      </c>
      <c r="Z10" s="16">
        <v>77.237614892356049</v>
      </c>
      <c r="AA10" s="16">
        <v>42.961814963299716</v>
      </c>
      <c r="AB10" s="16">
        <v>50.469883884162961</v>
      </c>
      <c r="AC10" s="16">
        <v>59.093759663085216</v>
      </c>
      <c r="AD10" s="16">
        <v>79.635634191746306</v>
      </c>
      <c r="AE10" s="27" t="str">
        <f t="shared" si="2"/>
        <v/>
      </c>
      <c r="AF10" s="60"/>
      <c r="AG10" s="60"/>
      <c r="AH10" s="60"/>
      <c r="AI10" s="60"/>
      <c r="AJ10" s="60"/>
      <c r="AK10" s="60"/>
      <c r="AL10" s="60"/>
      <c r="AM10" s="60"/>
      <c r="AN10" s="60"/>
      <c r="AO10" s="27" t="str">
        <f t="shared" si="3"/>
        <v/>
      </c>
      <c r="AP10" s="60"/>
      <c r="AQ10" s="60"/>
      <c r="AR10" s="60"/>
      <c r="AS10" s="60"/>
      <c r="AT10" s="60"/>
      <c r="AU10" s="60"/>
      <c r="AV10" s="60"/>
      <c r="AW10" s="60"/>
      <c r="AX10" s="60"/>
      <c r="AY10" s="27" t="str">
        <f t="shared" si="4"/>
        <v/>
      </c>
    </row>
    <row r="11" spans="1:51" x14ac:dyDescent="0.25">
      <c r="A11" s="47">
        <v>9</v>
      </c>
      <c r="B11" s="11">
        <v>0.40419575155967108</v>
      </c>
      <c r="C11" s="12">
        <v>0.369550401425985</v>
      </c>
      <c r="D11" s="12">
        <v>0.34037536973445992</v>
      </c>
      <c r="E11" s="12">
        <v>0.31546985487584095</v>
      </c>
      <c r="F11" s="12">
        <v>0.28742808999798825</v>
      </c>
      <c r="G11" s="12">
        <v>0.31546985487584095</v>
      </c>
      <c r="H11" s="12">
        <v>0.28742808999798825</v>
      </c>
      <c r="I11" s="12">
        <v>0.25868528099818944</v>
      </c>
      <c r="J11" s="12">
        <v>0.23516843727108133</v>
      </c>
      <c r="K11" s="27" t="str">
        <f t="shared" si="0"/>
        <v/>
      </c>
      <c r="L11" s="16">
        <v>8.9558999999999997</v>
      </c>
      <c r="M11" s="16">
        <v>9.6300000000000008</v>
      </c>
      <c r="N11" s="16">
        <v>11.0745</v>
      </c>
      <c r="O11" s="16">
        <v>13.809419999999999</v>
      </c>
      <c r="P11" s="16">
        <v>19.895579999999999</v>
      </c>
      <c r="Q11" s="16">
        <v>10.593</v>
      </c>
      <c r="R11" s="16">
        <v>13.000500000000001</v>
      </c>
      <c r="S11" s="16">
        <v>15.8895</v>
      </c>
      <c r="T11" s="16">
        <v>22.149000000000001</v>
      </c>
      <c r="U11" s="27" t="str">
        <f t="shared" si="1"/>
        <v/>
      </c>
      <c r="V11" s="16">
        <v>45.635255694892891</v>
      </c>
      <c r="W11" s="16">
        <v>46.373594785350029</v>
      </c>
      <c r="X11" s="16">
        <v>50.970877688196452</v>
      </c>
      <c r="Y11" s="16">
        <v>61.245996959520411</v>
      </c>
      <c r="Z11" s="16">
        <v>84.766207766817544</v>
      </c>
      <c r="AA11" s="16">
        <v>46.980890275782741</v>
      </c>
      <c r="AB11" s="16">
        <v>55.389341957988229</v>
      </c>
      <c r="AC11" s="16">
        <v>65.073243821154747</v>
      </c>
      <c r="AD11" s="16">
        <v>87.919086993284196</v>
      </c>
      <c r="AE11" s="27" t="str">
        <f t="shared" si="2"/>
        <v/>
      </c>
      <c r="AF11" s="60"/>
      <c r="AG11" s="60"/>
      <c r="AH11" s="60"/>
      <c r="AI11" s="60"/>
      <c r="AJ11" s="60"/>
      <c r="AK11" s="60"/>
      <c r="AL11" s="60"/>
      <c r="AM11" s="60"/>
      <c r="AN11" s="60"/>
      <c r="AO11" s="27" t="str">
        <f t="shared" si="3"/>
        <v/>
      </c>
      <c r="AP11" s="60"/>
      <c r="AQ11" s="60"/>
      <c r="AR11" s="60"/>
      <c r="AS11" s="60"/>
      <c r="AT11" s="60"/>
      <c r="AU11" s="60"/>
      <c r="AV11" s="60"/>
      <c r="AW11" s="60"/>
      <c r="AX11" s="60"/>
      <c r="AY11" s="27" t="str">
        <f t="shared" si="4"/>
        <v/>
      </c>
    </row>
    <row r="12" spans="1:51" x14ac:dyDescent="0.25">
      <c r="A12" s="47">
        <v>10</v>
      </c>
      <c r="B12" s="11">
        <v>0.38345375864763498</v>
      </c>
      <c r="C12" s="12">
        <v>0.35058629362069466</v>
      </c>
      <c r="D12" s="12">
        <v>0.32290842833485034</v>
      </c>
      <c r="E12" s="12">
        <v>0.2992809823591297</v>
      </c>
      <c r="F12" s="12">
        <v>0.27267822837165151</v>
      </c>
      <c r="G12" s="12">
        <v>0.2992809823591297</v>
      </c>
      <c r="H12" s="12">
        <v>0.27267822837165151</v>
      </c>
      <c r="I12" s="12">
        <v>0.2454104055344864</v>
      </c>
      <c r="J12" s="12">
        <v>0.22310036866771482</v>
      </c>
      <c r="K12" s="27" t="str">
        <f t="shared" si="0"/>
        <v/>
      </c>
      <c r="L12" s="16">
        <v>9.9510000000000005</v>
      </c>
      <c r="M12" s="16">
        <v>10.7</v>
      </c>
      <c r="N12" s="16">
        <v>12.305</v>
      </c>
      <c r="O12" s="16">
        <v>15.3438</v>
      </c>
      <c r="P12" s="16">
        <v>22.106200000000001</v>
      </c>
      <c r="Q12" s="16">
        <v>11.77</v>
      </c>
      <c r="R12" s="16">
        <v>14.445</v>
      </c>
      <c r="S12" s="16">
        <v>17.655000000000001</v>
      </c>
      <c r="T12" s="16">
        <v>24.61</v>
      </c>
      <c r="U12" s="27" t="str">
        <f t="shared" si="1"/>
        <v/>
      </c>
      <c r="V12" s="16">
        <v>48.999981938884851</v>
      </c>
      <c r="W12" s="16">
        <v>50.021553509069406</v>
      </c>
      <c r="X12" s="16">
        <v>55.17331243805031</v>
      </c>
      <c r="Y12" s="16">
        <v>66.478907350090253</v>
      </c>
      <c r="Z12" s="16">
        <v>92.274639075722064</v>
      </c>
      <c r="AA12" s="16">
        <v>50.994977744141764</v>
      </c>
      <c r="AB12" s="16">
        <v>60.295625727117518</v>
      </c>
      <c r="AC12" s="16">
        <v>71.031626273888691</v>
      </c>
      <c r="AD12" s="16">
        <v>96.170427494188957</v>
      </c>
      <c r="AE12" s="27" t="str">
        <f t="shared" si="2"/>
        <v/>
      </c>
      <c r="AF12" s="60"/>
      <c r="AG12" s="60"/>
      <c r="AH12" s="60"/>
      <c r="AI12" s="60"/>
      <c r="AJ12" s="60"/>
      <c r="AK12" s="60"/>
      <c r="AL12" s="60"/>
      <c r="AM12" s="60"/>
      <c r="AN12" s="60"/>
      <c r="AO12" s="27" t="str">
        <f t="shared" si="3"/>
        <v/>
      </c>
      <c r="AP12" s="60"/>
      <c r="AQ12" s="60"/>
      <c r="AR12" s="60"/>
      <c r="AS12" s="60"/>
      <c r="AT12" s="60"/>
      <c r="AU12" s="60"/>
      <c r="AV12" s="60"/>
      <c r="AW12" s="60"/>
      <c r="AX12" s="60"/>
      <c r="AY12" s="27" t="str">
        <f t="shared" si="4"/>
        <v/>
      </c>
    </row>
    <row r="13" spans="1:51" x14ac:dyDescent="0.25">
      <c r="A13" s="47">
        <v>11</v>
      </c>
      <c r="B13" s="11">
        <v>0.36560881357612823</v>
      </c>
      <c r="C13" s="12">
        <v>0.33427091526960295</v>
      </c>
      <c r="D13" s="12">
        <v>0.30788110616937131</v>
      </c>
      <c r="E13" s="12">
        <v>0.28535322035210015</v>
      </c>
      <c r="F13" s="12">
        <v>0.25998848965413579</v>
      </c>
      <c r="G13" s="12">
        <v>0.28535322035210015</v>
      </c>
      <c r="H13" s="12">
        <v>0.25998848965413579</v>
      </c>
      <c r="I13" s="12">
        <v>0.23398964068872222</v>
      </c>
      <c r="J13" s="12">
        <v>0.21271785517156558</v>
      </c>
      <c r="K13" s="27" t="str">
        <f t="shared" si="0"/>
        <v/>
      </c>
      <c r="L13" s="16">
        <v>10.946099999999999</v>
      </c>
      <c r="M13" s="16">
        <v>11.77</v>
      </c>
      <c r="N13" s="16">
        <v>13.535500000000001</v>
      </c>
      <c r="O13" s="16">
        <v>16.87818</v>
      </c>
      <c r="P13" s="16">
        <v>24.31682</v>
      </c>
      <c r="Q13" s="16">
        <v>12.946999999999999</v>
      </c>
      <c r="R13" s="16">
        <v>15.8895</v>
      </c>
      <c r="S13" s="16">
        <v>19.420500000000001</v>
      </c>
      <c r="T13" s="16">
        <v>27.071000000000002</v>
      </c>
      <c r="U13" s="27" t="str">
        <f t="shared" si="1"/>
        <v/>
      </c>
      <c r="V13" s="16">
        <v>52.383814389288396</v>
      </c>
      <c r="W13" s="16">
        <v>53.67521343004573</v>
      </c>
      <c r="X13" s="16">
        <v>59.37292520434081</v>
      </c>
      <c r="Y13" s="16">
        <v>71.701628799977527</v>
      </c>
      <c r="Z13" s="16">
        <v>99.761541994541034</v>
      </c>
      <c r="AA13" s="16">
        <v>55.001249428155703</v>
      </c>
      <c r="AB13" s="16">
        <v>65.187842058388384</v>
      </c>
      <c r="AC13" s="16">
        <v>76.969845060156089</v>
      </c>
      <c r="AD13" s="16">
        <v>104.39236704618034</v>
      </c>
      <c r="AE13" s="27" t="str">
        <f t="shared" si="2"/>
        <v/>
      </c>
      <c r="AF13" s="60"/>
      <c r="AG13" s="60"/>
      <c r="AH13" s="60"/>
      <c r="AI13" s="60"/>
      <c r="AJ13" s="60"/>
      <c r="AK13" s="60"/>
      <c r="AL13" s="60"/>
      <c r="AM13" s="60"/>
      <c r="AN13" s="60"/>
      <c r="AO13" s="27" t="str">
        <f t="shared" si="3"/>
        <v/>
      </c>
      <c r="AP13" s="60"/>
      <c r="AQ13" s="60"/>
      <c r="AR13" s="60"/>
      <c r="AS13" s="60"/>
      <c r="AT13" s="60"/>
      <c r="AU13" s="60"/>
      <c r="AV13" s="60"/>
      <c r="AW13" s="60"/>
      <c r="AX13" s="60"/>
      <c r="AY13" s="27" t="str">
        <f t="shared" si="4"/>
        <v/>
      </c>
    </row>
    <row r="14" spans="1:51" x14ac:dyDescent="0.25">
      <c r="A14" s="47">
        <v>12</v>
      </c>
      <c r="B14" s="11">
        <v>0.35004378895241878</v>
      </c>
      <c r="C14" s="12">
        <v>0.32004003561363997</v>
      </c>
      <c r="D14" s="12">
        <v>0.29477371701256322</v>
      </c>
      <c r="E14" s="12">
        <v>0.27320490845066836</v>
      </c>
      <c r="F14" s="12">
        <v>0.2489200276994977</v>
      </c>
      <c r="G14" s="12">
        <v>0.27320490845066836</v>
      </c>
      <c r="H14" s="12">
        <v>0.2489200276994977</v>
      </c>
      <c r="I14" s="12">
        <v>0.22402802492954799</v>
      </c>
      <c r="J14" s="12">
        <v>0.20366184084504363</v>
      </c>
      <c r="K14" s="27" t="str">
        <f t="shared" si="0"/>
        <v/>
      </c>
      <c r="L14" s="16">
        <v>11.9412</v>
      </c>
      <c r="M14" s="16">
        <v>12.84</v>
      </c>
      <c r="N14" s="16">
        <v>14.766</v>
      </c>
      <c r="O14" s="16">
        <v>18.412559999999999</v>
      </c>
      <c r="P14" s="16">
        <v>26.527439999999999</v>
      </c>
      <c r="Q14" s="16">
        <v>14.124000000000001</v>
      </c>
      <c r="R14" s="16">
        <v>17.334</v>
      </c>
      <c r="S14" s="16">
        <v>21.186</v>
      </c>
      <c r="T14" s="16">
        <v>29.532</v>
      </c>
      <c r="U14" s="27" t="str">
        <f t="shared" si="1"/>
        <v/>
      </c>
      <c r="V14" s="16">
        <v>55.777458562127514</v>
      </c>
      <c r="W14" s="16">
        <v>57.329285542554189</v>
      </c>
      <c r="X14" s="16">
        <v>63.566635107927205</v>
      </c>
      <c r="Y14" s="16">
        <v>76.912519405530688</v>
      </c>
      <c r="Z14" s="16">
        <v>107.22696348303477</v>
      </c>
      <c r="AA14" s="16">
        <v>58.998445848036091</v>
      </c>
      <c r="AB14" s="16">
        <v>70.066021637026594</v>
      </c>
      <c r="AC14" s="16">
        <v>82.889167835278826</v>
      </c>
      <c r="AD14" s="16">
        <v>112.58750138698082</v>
      </c>
      <c r="AE14" s="27" t="str">
        <f t="shared" si="2"/>
        <v/>
      </c>
      <c r="AF14" s="60"/>
      <c r="AG14" s="60"/>
      <c r="AH14" s="60"/>
      <c r="AI14" s="60"/>
      <c r="AJ14" s="60"/>
      <c r="AK14" s="60"/>
      <c r="AL14" s="60"/>
      <c r="AM14" s="60"/>
      <c r="AN14" s="60"/>
      <c r="AO14" s="27" t="str">
        <f t="shared" si="3"/>
        <v/>
      </c>
      <c r="AP14" s="60"/>
      <c r="AQ14" s="60"/>
      <c r="AR14" s="60"/>
      <c r="AS14" s="60"/>
      <c r="AT14" s="60"/>
      <c r="AU14" s="60"/>
      <c r="AV14" s="60"/>
      <c r="AW14" s="60"/>
      <c r="AX14" s="60"/>
      <c r="AY14" s="27" t="str">
        <f t="shared" si="4"/>
        <v/>
      </c>
    </row>
    <row r="15" spans="1:51" x14ac:dyDescent="0.25">
      <c r="A15" s="47">
        <v>13</v>
      </c>
      <c r="B15" s="11">
        <v>0.33631119405533022</v>
      </c>
      <c r="C15" s="12">
        <v>0.30748452027915918</v>
      </c>
      <c r="D15" s="12">
        <v>0.28320942657290965</v>
      </c>
      <c r="E15" s="12">
        <v>0.26248678560416017</v>
      </c>
      <c r="F15" s="12">
        <v>0.23915462688379044</v>
      </c>
      <c r="G15" s="12">
        <v>0.26248678560416017</v>
      </c>
      <c r="H15" s="12">
        <v>0.23915462688379044</v>
      </c>
      <c r="I15" s="12">
        <v>0.21523916419541136</v>
      </c>
      <c r="J15" s="12">
        <v>0.19567196745037393</v>
      </c>
      <c r="K15" s="27" t="str">
        <f t="shared" si="0"/>
        <v/>
      </c>
      <c r="L15" s="16">
        <v>12.936299999999999</v>
      </c>
      <c r="M15" s="16">
        <v>13.91</v>
      </c>
      <c r="N15" s="16">
        <v>15.996499999999999</v>
      </c>
      <c r="O15" s="16">
        <v>19.946940000000001</v>
      </c>
      <c r="P15" s="16">
        <v>28.738060000000001</v>
      </c>
      <c r="Q15" s="16">
        <v>15.301</v>
      </c>
      <c r="R15" s="16">
        <v>18.778500000000001</v>
      </c>
      <c r="S15" s="16">
        <v>22.951499999999999</v>
      </c>
      <c r="T15" s="16">
        <v>31.992999999999999</v>
      </c>
      <c r="U15" s="27" t="str">
        <f t="shared" si="1"/>
        <v/>
      </c>
      <c r="V15" s="16">
        <v>59.175295328475642</v>
      </c>
      <c r="W15" s="16">
        <v>60.980712256643692</v>
      </c>
      <c r="X15" s="16">
        <v>67.752844530658749</v>
      </c>
      <c r="Y15" s="16">
        <v>82.110996611036967</v>
      </c>
      <c r="Z15" s="16">
        <v>114.67160508876599</v>
      </c>
      <c r="AA15" s="16">
        <v>62.986120133989303</v>
      </c>
      <c r="AB15" s="16">
        <v>74.930622879880971</v>
      </c>
      <c r="AC15" s="16">
        <v>88.79092929258033</v>
      </c>
      <c r="AD15" s="16">
        <v>120.75819396348345</v>
      </c>
      <c r="AE15" s="27" t="str">
        <f t="shared" si="2"/>
        <v/>
      </c>
      <c r="AF15" s="60"/>
      <c r="AG15" s="60"/>
      <c r="AH15" s="60"/>
      <c r="AI15" s="60"/>
      <c r="AJ15" s="60"/>
      <c r="AK15" s="60"/>
      <c r="AL15" s="60"/>
      <c r="AM15" s="60"/>
      <c r="AN15" s="60"/>
      <c r="AO15" s="27" t="str">
        <f t="shared" si="3"/>
        <v/>
      </c>
      <c r="AP15" s="60"/>
      <c r="AQ15" s="60"/>
      <c r="AR15" s="60"/>
      <c r="AS15" s="60"/>
      <c r="AT15" s="60"/>
      <c r="AU15" s="60"/>
      <c r="AV15" s="60"/>
      <c r="AW15" s="60"/>
      <c r="AX15" s="60"/>
      <c r="AY15" s="27" t="str">
        <f t="shared" si="4"/>
        <v/>
      </c>
    </row>
    <row r="16" spans="1:51" x14ac:dyDescent="0.25">
      <c r="A16" s="47">
        <v>14</v>
      </c>
      <c r="B16" s="11">
        <v>0.32407757561269018</v>
      </c>
      <c r="C16" s="12">
        <v>0.29629949770303121</v>
      </c>
      <c r="D16" s="12">
        <v>0.2729074320948971</v>
      </c>
      <c r="E16" s="12">
        <v>0.25293859560014859</v>
      </c>
      <c r="F16" s="12">
        <v>0.23045516488013526</v>
      </c>
      <c r="G16" s="12">
        <v>0.25293859560014859</v>
      </c>
      <c r="H16" s="12">
        <v>0.23045516488013526</v>
      </c>
      <c r="I16" s="12">
        <v>0.20740964839212178</v>
      </c>
      <c r="J16" s="12">
        <v>0.18855422581101983</v>
      </c>
      <c r="K16" s="27" t="str">
        <f t="shared" si="0"/>
        <v/>
      </c>
      <c r="L16" s="16">
        <v>13.9314</v>
      </c>
      <c r="M16" s="16">
        <v>14.98</v>
      </c>
      <c r="N16" s="16">
        <v>17.227</v>
      </c>
      <c r="O16" s="16">
        <v>21.48132</v>
      </c>
      <c r="P16" s="16">
        <v>30.94868</v>
      </c>
      <c r="Q16" s="16">
        <v>16.478000000000002</v>
      </c>
      <c r="R16" s="16">
        <v>20.222999999999999</v>
      </c>
      <c r="S16" s="16">
        <v>24.716999999999999</v>
      </c>
      <c r="T16" s="16">
        <v>34.454000000000001</v>
      </c>
      <c r="U16" s="27" t="str">
        <f t="shared" si="1"/>
        <v/>
      </c>
      <c r="V16" s="16">
        <v>62.573832500664388</v>
      </c>
      <c r="W16" s="16">
        <v>64.627714915646465</v>
      </c>
      <c r="X16" s="16">
        <v>71.930784434229835</v>
      </c>
      <c r="Y16" s="16">
        <v>87.297038943488644</v>
      </c>
      <c r="Z16" s="16">
        <v>122.0964539926433</v>
      </c>
      <c r="AA16" s="16">
        <v>66.964255814391578</v>
      </c>
      <c r="AB16" s="16">
        <v>79.782290847080574</v>
      </c>
      <c r="AC16" s="16">
        <v>94.676419335293787</v>
      </c>
      <c r="AD16" s="16">
        <v>128.9065527958056</v>
      </c>
      <c r="AE16" s="27" t="str">
        <f t="shared" si="2"/>
        <v/>
      </c>
      <c r="AF16" s="60"/>
      <c r="AG16" s="60"/>
      <c r="AH16" s="60"/>
      <c r="AI16" s="60"/>
      <c r="AJ16" s="60"/>
      <c r="AK16" s="60"/>
      <c r="AL16" s="60"/>
      <c r="AM16" s="60"/>
      <c r="AN16" s="60"/>
      <c r="AO16" s="27" t="str">
        <f t="shared" si="3"/>
        <v/>
      </c>
      <c r="AP16" s="60"/>
      <c r="AQ16" s="60"/>
      <c r="AR16" s="60"/>
      <c r="AS16" s="60"/>
      <c r="AT16" s="60"/>
      <c r="AU16" s="60"/>
      <c r="AV16" s="60"/>
      <c r="AW16" s="60"/>
      <c r="AX16" s="60"/>
      <c r="AY16" s="27" t="str">
        <f t="shared" si="4"/>
        <v/>
      </c>
    </row>
    <row r="17" spans="1:51" x14ac:dyDescent="0.25">
      <c r="A17" s="47">
        <v>15</v>
      </c>
      <c r="B17" s="11">
        <v>0.31308868287967923</v>
      </c>
      <c r="C17" s="12">
        <v>0.28625251006142111</v>
      </c>
      <c r="D17" s="12">
        <v>0.26365362768815104</v>
      </c>
      <c r="E17" s="12">
        <v>0.24436189883292053</v>
      </c>
      <c r="F17" s="12">
        <v>0.22264084115888308</v>
      </c>
      <c r="G17" s="12">
        <v>0.24436189883292053</v>
      </c>
      <c r="H17" s="12">
        <v>0.22264084115888308</v>
      </c>
      <c r="I17" s="12">
        <v>0.20037675704299471</v>
      </c>
      <c r="J17" s="12">
        <v>0.18216068822090428</v>
      </c>
      <c r="K17" s="27" t="str">
        <f t="shared" si="0"/>
        <v/>
      </c>
      <c r="L17" s="16">
        <v>14.926500000000001</v>
      </c>
      <c r="M17" s="16">
        <v>16.05</v>
      </c>
      <c r="N17" s="16">
        <v>18.4575</v>
      </c>
      <c r="O17" s="16">
        <v>23.015699999999999</v>
      </c>
      <c r="P17" s="16">
        <v>33.159300000000002</v>
      </c>
      <c r="Q17" s="16">
        <v>17.655000000000001</v>
      </c>
      <c r="R17" s="16">
        <v>21.6675</v>
      </c>
      <c r="S17" s="16">
        <v>26.482500000000002</v>
      </c>
      <c r="T17" s="16">
        <v>36.914999999999999</v>
      </c>
      <c r="U17" s="27" t="str">
        <f t="shared" si="1"/>
        <v/>
      </c>
      <c r="V17" s="16">
        <v>65.970862477713666</v>
      </c>
      <c r="W17" s="16">
        <v>68.26927503304627</v>
      </c>
      <c r="X17" s="16">
        <v>76.100160679879053</v>
      </c>
      <c r="Y17" s="16">
        <v>92.470922086074808</v>
      </c>
      <c r="Z17" s="16">
        <v>129.50259839153279</v>
      </c>
      <c r="AA17" s="16">
        <v>70.933064361703131</v>
      </c>
      <c r="AB17" s="16">
        <v>84.621736606277466</v>
      </c>
      <c r="AC17" s="16">
        <v>100.54683853240915</v>
      </c>
      <c r="AD17" s="16">
        <v>137.03444293250971</v>
      </c>
      <c r="AE17" s="27" t="str">
        <f t="shared" si="2"/>
        <v/>
      </c>
      <c r="AF17" s="60"/>
      <c r="AG17" s="60"/>
      <c r="AH17" s="60"/>
      <c r="AI17" s="60"/>
      <c r="AJ17" s="60"/>
      <c r="AK17" s="60"/>
      <c r="AL17" s="60"/>
      <c r="AM17" s="60"/>
      <c r="AN17" s="60"/>
      <c r="AO17" s="27" t="str">
        <f t="shared" si="3"/>
        <v/>
      </c>
      <c r="AP17" s="60"/>
      <c r="AQ17" s="60"/>
      <c r="AR17" s="60"/>
      <c r="AS17" s="60"/>
      <c r="AT17" s="60"/>
      <c r="AU17" s="60"/>
      <c r="AV17" s="60"/>
      <c r="AW17" s="60"/>
      <c r="AX17" s="60"/>
      <c r="AY17" s="27" t="str">
        <f t="shared" si="4"/>
        <v/>
      </c>
    </row>
    <row r="18" spans="1:51" x14ac:dyDescent="0.25">
      <c r="A18" s="47">
        <v>16</v>
      </c>
      <c r="B18" s="11">
        <v>0.30314681366975327</v>
      </c>
      <c r="C18" s="12">
        <v>0.27716280106948876</v>
      </c>
      <c r="D18" s="12">
        <v>0.2552815273008448</v>
      </c>
      <c r="E18" s="12">
        <v>0.23660239115688064</v>
      </c>
      <c r="F18" s="12">
        <v>0.21557106749849111</v>
      </c>
      <c r="G18" s="12">
        <v>0.23660239115688064</v>
      </c>
      <c r="H18" s="12">
        <v>0.21557106749849111</v>
      </c>
      <c r="I18" s="12">
        <v>0.19401396074864216</v>
      </c>
      <c r="J18" s="12">
        <v>0.1763763279533111</v>
      </c>
      <c r="K18" s="27" t="str">
        <f t="shared" si="0"/>
        <v/>
      </c>
      <c r="L18" s="16">
        <v>15.9216</v>
      </c>
      <c r="M18" s="16">
        <v>17.12</v>
      </c>
      <c r="N18" s="16">
        <v>19.687999999999999</v>
      </c>
      <c r="O18" s="16">
        <v>24.550080000000001</v>
      </c>
      <c r="P18" s="16">
        <v>35.36992</v>
      </c>
      <c r="Q18" s="16">
        <v>18.832000000000001</v>
      </c>
      <c r="R18" s="16">
        <v>23.111999999999998</v>
      </c>
      <c r="S18" s="16">
        <v>28.248000000000001</v>
      </c>
      <c r="T18" s="16">
        <v>39.375999999999998</v>
      </c>
      <c r="U18" s="27" t="str">
        <f t="shared" si="1"/>
        <v/>
      </c>
      <c r="V18" s="16">
        <v>69.364980247500228</v>
      </c>
      <c r="W18" s="16">
        <v>71.90483834808478</v>
      </c>
      <c r="X18" s="16">
        <v>80.260954875479541</v>
      </c>
      <c r="Y18" s="16">
        <v>97.633074272343734</v>
      </c>
      <c r="Z18" s="16">
        <v>136.89113430306375</v>
      </c>
      <c r="AA18" s="16">
        <v>74.892874267488224</v>
      </c>
      <c r="AB18" s="16">
        <v>89.449676335496633</v>
      </c>
      <c r="AC18" s="16">
        <v>106.40328433286678</v>
      </c>
      <c r="AD18" s="16">
        <v>145.14351095254733</v>
      </c>
      <c r="AE18" s="27" t="str">
        <f t="shared" si="2"/>
        <v/>
      </c>
      <c r="AF18" s="60"/>
      <c r="AG18" s="60"/>
      <c r="AH18" s="60"/>
      <c r="AI18" s="60"/>
      <c r="AJ18" s="60"/>
      <c r="AK18" s="60"/>
      <c r="AL18" s="60"/>
      <c r="AM18" s="60"/>
      <c r="AN18" s="60"/>
      <c r="AO18" s="27" t="str">
        <f t="shared" si="3"/>
        <v/>
      </c>
      <c r="AP18" s="60"/>
      <c r="AQ18" s="60"/>
      <c r="AR18" s="60"/>
      <c r="AS18" s="60"/>
      <c r="AT18" s="60"/>
      <c r="AU18" s="60"/>
      <c r="AV18" s="60"/>
      <c r="AW18" s="60"/>
      <c r="AX18" s="60"/>
      <c r="AY18" s="27" t="str">
        <f t="shared" si="4"/>
        <v/>
      </c>
    </row>
    <row r="19" spans="1:51" x14ac:dyDescent="0.25">
      <c r="A19" s="47">
        <v>17</v>
      </c>
      <c r="B19" s="11">
        <v>0.29409560772466559</v>
      </c>
      <c r="C19" s="12">
        <v>0.26888741277683709</v>
      </c>
      <c r="D19" s="12">
        <v>0.24765945913656046</v>
      </c>
      <c r="E19" s="12">
        <v>0.22953803529729988</v>
      </c>
      <c r="F19" s="12">
        <v>0.20913465438198436</v>
      </c>
      <c r="G19" s="12">
        <v>0.22953803529729988</v>
      </c>
      <c r="H19" s="12">
        <v>0.20913465438198436</v>
      </c>
      <c r="I19" s="12">
        <v>0.18822118894378595</v>
      </c>
      <c r="J19" s="12">
        <v>0.17111017176707816</v>
      </c>
      <c r="K19" s="27" t="str">
        <f t="shared" si="0"/>
        <v/>
      </c>
      <c r="L19" s="16">
        <v>16.916699999999999</v>
      </c>
      <c r="M19" s="16">
        <v>18.190000000000001</v>
      </c>
      <c r="N19" s="16">
        <v>20.918500000000002</v>
      </c>
      <c r="O19" s="16">
        <v>26.08446</v>
      </c>
      <c r="P19" s="16">
        <v>37.580539999999999</v>
      </c>
      <c r="Q19" s="16">
        <v>20.009</v>
      </c>
      <c r="R19" s="16">
        <v>24.5565</v>
      </c>
      <c r="S19" s="16">
        <v>30.013500000000001</v>
      </c>
      <c r="T19" s="16">
        <v>41.837000000000003</v>
      </c>
      <c r="U19" s="27" t="str">
        <f t="shared" si="1"/>
        <v/>
      </c>
      <c r="V19" s="16">
        <v>72.755295952668391</v>
      </c>
      <c r="W19" s="16">
        <v>75.534139546337684</v>
      </c>
      <c r="X19" s="16">
        <v>84.413308556551172</v>
      </c>
      <c r="Y19" s="16">
        <v>102.7839952349717</v>
      </c>
      <c r="Z19" s="16">
        <v>144.2631193531538</v>
      </c>
      <c r="AA19" s="16">
        <v>78.844068869225154</v>
      </c>
      <c r="AB19" s="16">
        <v>94.266801126213764</v>
      </c>
      <c r="AC19" s="16">
        <v>112.24675129257281</v>
      </c>
      <c r="AD19" s="16">
        <v>153.23521185173044</v>
      </c>
      <c r="AE19" s="27" t="str">
        <f t="shared" si="2"/>
        <v/>
      </c>
      <c r="AF19" s="60"/>
      <c r="AG19" s="60"/>
      <c r="AH19" s="60"/>
      <c r="AI19" s="60"/>
      <c r="AJ19" s="60"/>
      <c r="AK19" s="60"/>
      <c r="AL19" s="60"/>
      <c r="AM19" s="60"/>
      <c r="AN19" s="60"/>
      <c r="AO19" s="27" t="str">
        <f t="shared" si="3"/>
        <v/>
      </c>
      <c r="AP19" s="60"/>
      <c r="AQ19" s="60"/>
      <c r="AR19" s="60"/>
      <c r="AS19" s="60"/>
      <c r="AT19" s="60"/>
      <c r="AU19" s="60"/>
      <c r="AV19" s="60"/>
      <c r="AW19" s="60"/>
      <c r="AX19" s="60"/>
      <c r="AY19" s="27" t="str">
        <f t="shared" si="4"/>
        <v/>
      </c>
    </row>
    <row r="20" spans="1:51" x14ac:dyDescent="0.25">
      <c r="A20" s="47">
        <v>18</v>
      </c>
      <c r="B20" s="11">
        <v>0.2858095568546366</v>
      </c>
      <c r="C20" s="12">
        <v>0.26131159483852473</v>
      </c>
      <c r="D20" s="12">
        <v>0.24068173208811494</v>
      </c>
      <c r="E20" s="12">
        <v>0.22307087364264311</v>
      </c>
      <c r="F20" s="12">
        <v>0.20324235154107478</v>
      </c>
      <c r="G20" s="12">
        <v>0.22307087364264311</v>
      </c>
      <c r="H20" s="12">
        <v>0.20324235154107478</v>
      </c>
      <c r="I20" s="12">
        <v>0.18291811638696734</v>
      </c>
      <c r="J20" s="12">
        <v>0.16628919671542494</v>
      </c>
      <c r="K20" s="27" t="str">
        <f t="shared" si="0"/>
        <v/>
      </c>
      <c r="L20" s="16">
        <v>17.911799999999999</v>
      </c>
      <c r="M20" s="16">
        <v>19.260000000000002</v>
      </c>
      <c r="N20" s="16">
        <v>22.149000000000001</v>
      </c>
      <c r="O20" s="16">
        <v>27.618839999999999</v>
      </c>
      <c r="P20" s="16">
        <v>39.791159999999998</v>
      </c>
      <c r="Q20" s="16">
        <v>21.186</v>
      </c>
      <c r="R20" s="16">
        <v>26.001000000000001</v>
      </c>
      <c r="S20" s="16">
        <v>31.779</v>
      </c>
      <c r="T20" s="16">
        <v>44.298000000000002</v>
      </c>
      <c r="U20" s="27" t="str">
        <f t="shared" si="1"/>
        <v/>
      </c>
      <c r="V20" s="16">
        <v>76.141257510901269</v>
      </c>
      <c r="W20" s="16">
        <v>79.157095231424407</v>
      </c>
      <c r="X20" s="16">
        <v>88.557454153831245</v>
      </c>
      <c r="Y20" s="16">
        <v>107.92421023919904</v>
      </c>
      <c r="Z20" s="16">
        <v>151.61955128728812</v>
      </c>
      <c r="AA20" s="16">
        <v>82.787051090041103</v>
      </c>
      <c r="AB20" s="16">
        <v>99.073762941838794</v>
      </c>
      <c r="AC20" s="16">
        <v>118.07813739427327</v>
      </c>
      <c r="AD20" s="16">
        <v>161.31083448566224</v>
      </c>
      <c r="AE20" s="27" t="str">
        <f t="shared" si="2"/>
        <v/>
      </c>
      <c r="AF20" s="60"/>
      <c r="AG20" s="60"/>
      <c r="AH20" s="60"/>
      <c r="AI20" s="60"/>
      <c r="AJ20" s="60"/>
      <c r="AK20" s="60"/>
      <c r="AL20" s="60"/>
      <c r="AM20" s="60"/>
      <c r="AN20" s="60"/>
      <c r="AO20" s="27" t="str">
        <f t="shared" si="3"/>
        <v/>
      </c>
      <c r="AP20" s="60"/>
      <c r="AQ20" s="60"/>
      <c r="AR20" s="60"/>
      <c r="AS20" s="60"/>
      <c r="AT20" s="60"/>
      <c r="AU20" s="60"/>
      <c r="AV20" s="60"/>
      <c r="AW20" s="60"/>
      <c r="AX20" s="60"/>
      <c r="AY20" s="27" t="str">
        <f t="shared" si="4"/>
        <v/>
      </c>
    </row>
    <row r="21" spans="1:51" x14ac:dyDescent="0.25">
      <c r="A21" s="47">
        <v>19</v>
      </c>
      <c r="B21" s="11">
        <v>0.27818659491427561</v>
      </c>
      <c r="C21" s="12">
        <v>0.25434202963590918</v>
      </c>
      <c r="D21" s="12">
        <v>0.23426239571728463</v>
      </c>
      <c r="E21" s="12">
        <v>0.21712124481114192</v>
      </c>
      <c r="F21" s="12">
        <v>0.19782157860570704</v>
      </c>
      <c r="G21" s="12">
        <v>0.21712124481114192</v>
      </c>
      <c r="H21" s="12">
        <v>0.19782157860570704</v>
      </c>
      <c r="I21" s="12">
        <v>0.1780394207451364</v>
      </c>
      <c r="J21" s="12">
        <v>0.16185401885921488</v>
      </c>
      <c r="K21" s="27" t="str">
        <f t="shared" si="0"/>
        <v/>
      </c>
      <c r="L21" s="16">
        <v>18.9069</v>
      </c>
      <c r="M21" s="16">
        <v>20.329999999999998</v>
      </c>
      <c r="N21" s="16">
        <v>23.3795</v>
      </c>
      <c r="O21" s="16">
        <v>29.153220000000001</v>
      </c>
      <c r="P21" s="16">
        <v>42.001779999999997</v>
      </c>
      <c r="Q21" s="16">
        <v>22.363</v>
      </c>
      <c r="R21" s="16">
        <v>27.445499999999999</v>
      </c>
      <c r="S21" s="16">
        <v>33.544499999999999</v>
      </c>
      <c r="T21" s="16">
        <v>46.759</v>
      </c>
      <c r="U21" s="27" t="str">
        <f t="shared" si="1"/>
        <v/>
      </c>
      <c r="V21" s="16">
        <v>79.522537968956257</v>
      </c>
      <c r="W21" s="16">
        <v>82.773736931821844</v>
      </c>
      <c r="X21" s="16">
        <v>92.693673113424055</v>
      </c>
      <c r="Y21" s="16">
        <v>113.05424403529354</v>
      </c>
      <c r="Z21" s="16">
        <v>158.96135964279674</v>
      </c>
      <c r="AA21" s="16">
        <v>86.722223458035486</v>
      </c>
      <c r="AB21" s="16">
        <v>103.87116917607725</v>
      </c>
      <c r="AC21" s="16">
        <v>123.8982526563212</v>
      </c>
      <c r="AD21" s="16">
        <v>169.37152424314016</v>
      </c>
      <c r="AE21" s="27" t="str">
        <f t="shared" si="2"/>
        <v/>
      </c>
      <c r="AF21" s="60"/>
      <c r="AG21" s="60"/>
      <c r="AH21" s="60"/>
      <c r="AI21" s="60"/>
      <c r="AJ21" s="60"/>
      <c r="AK21" s="60"/>
      <c r="AL21" s="60"/>
      <c r="AM21" s="60"/>
      <c r="AN21" s="60"/>
      <c r="AO21" s="27" t="str">
        <f t="shared" si="3"/>
        <v/>
      </c>
      <c r="AP21" s="60"/>
      <c r="AQ21" s="60"/>
      <c r="AR21" s="60"/>
      <c r="AS21" s="60"/>
      <c r="AT21" s="60"/>
      <c r="AU21" s="60"/>
      <c r="AV21" s="60"/>
      <c r="AW21" s="60"/>
      <c r="AX21" s="60"/>
      <c r="AY21" s="27" t="str">
        <f t="shared" si="4"/>
        <v/>
      </c>
    </row>
    <row r="22" spans="1:51" x14ac:dyDescent="0.25">
      <c r="A22" s="47">
        <v>20</v>
      </c>
      <c r="B22" s="11">
        <v>0.27114275301121221</v>
      </c>
      <c r="C22" s="12">
        <v>0.24790194561025125</v>
      </c>
      <c r="D22" s="12">
        <v>0.22833073937786302</v>
      </c>
      <c r="E22" s="12">
        <v>0.211623612106312</v>
      </c>
      <c r="F22" s="12">
        <v>0.19281262436352878</v>
      </c>
      <c r="G22" s="12">
        <v>0.211623612106312</v>
      </c>
      <c r="H22" s="12">
        <v>0.19281262436352878</v>
      </c>
      <c r="I22" s="12">
        <v>0.17353136192717597</v>
      </c>
      <c r="J22" s="12">
        <v>0.15775578357015982</v>
      </c>
      <c r="K22" s="27" t="str">
        <f t="shared" si="0"/>
        <v/>
      </c>
      <c r="L22" s="16">
        <v>19.902000000000001</v>
      </c>
      <c r="M22" s="16">
        <v>21.4</v>
      </c>
      <c r="N22" s="16">
        <v>24.61</v>
      </c>
      <c r="O22" s="16">
        <v>30.6876</v>
      </c>
      <c r="P22" s="16">
        <v>44.212400000000002</v>
      </c>
      <c r="Q22" s="16">
        <v>23.54</v>
      </c>
      <c r="R22" s="16">
        <v>28.89</v>
      </c>
      <c r="S22" s="16">
        <v>35.31</v>
      </c>
      <c r="T22" s="16">
        <v>49.22</v>
      </c>
      <c r="U22" s="27" t="str">
        <f t="shared" si="1"/>
        <v/>
      </c>
      <c r="V22" s="16">
        <v>82.898962219464522</v>
      </c>
      <c r="W22" s="16">
        <v>86.384168323726172</v>
      </c>
      <c r="X22" s="16">
        <v>96.822270210772643</v>
      </c>
      <c r="Y22" s="16">
        <v>118.17460636194339</v>
      </c>
      <c r="Z22" s="16">
        <v>166.28940440502157</v>
      </c>
      <c r="AA22" s="16">
        <v>90.649976986149042</v>
      </c>
      <c r="AB22" s="16">
        <v>108.65958177482048</v>
      </c>
      <c r="AC22" s="16">
        <v>129.70782821045574</v>
      </c>
      <c r="AD22" s="16">
        <v>177.41830269137262</v>
      </c>
      <c r="AE22" s="27" t="str">
        <f t="shared" si="2"/>
        <v/>
      </c>
      <c r="AF22" s="60"/>
      <c r="AG22" s="60"/>
      <c r="AH22" s="60"/>
      <c r="AI22" s="60"/>
      <c r="AJ22" s="60"/>
      <c r="AK22" s="60"/>
      <c r="AL22" s="60"/>
      <c r="AM22" s="60"/>
      <c r="AN22" s="60"/>
      <c r="AO22" s="27" t="str">
        <f t="shared" si="3"/>
        <v/>
      </c>
      <c r="AP22" s="60"/>
      <c r="AQ22" s="60"/>
      <c r="AR22" s="60"/>
      <c r="AS22" s="60"/>
      <c r="AT22" s="60"/>
      <c r="AU22" s="60"/>
      <c r="AV22" s="60"/>
      <c r="AW22" s="60"/>
      <c r="AX22" s="60"/>
      <c r="AY22" s="27" t="str">
        <f t="shared" si="4"/>
        <v/>
      </c>
    </row>
    <row r="23" spans="1:51" x14ac:dyDescent="0.25">
      <c r="A23" s="47">
        <v>21</v>
      </c>
      <c r="B23" s="11">
        <v>0.26460823244310822</v>
      </c>
      <c r="C23" s="12">
        <v>0.24192752680512758</v>
      </c>
      <c r="D23" s="12">
        <v>0.22282798521524913</v>
      </c>
      <c r="E23" s="12">
        <v>0.20652349849218207</v>
      </c>
      <c r="F23" s="12">
        <v>0.18816585418176596</v>
      </c>
      <c r="G23" s="12">
        <v>0.20652349849218207</v>
      </c>
      <c r="H23" s="12">
        <v>0.18816585418176596</v>
      </c>
      <c r="I23" s="12">
        <v>0.16934926876358933</v>
      </c>
      <c r="J23" s="12">
        <v>0.1539538806941721</v>
      </c>
      <c r="K23" s="27" t="str">
        <f t="shared" si="0"/>
        <v/>
      </c>
      <c r="L23" s="16">
        <v>20.897099999999998</v>
      </c>
      <c r="M23" s="16">
        <v>22.47</v>
      </c>
      <c r="N23" s="16">
        <v>25.840499999999999</v>
      </c>
      <c r="O23" s="16">
        <v>32.221980000000002</v>
      </c>
      <c r="P23" s="16">
        <v>46.423020000000001</v>
      </c>
      <c r="Q23" s="16">
        <v>24.716999999999999</v>
      </c>
      <c r="R23" s="16">
        <v>30.334499999999998</v>
      </c>
      <c r="S23" s="16">
        <v>37.075499999999998</v>
      </c>
      <c r="T23" s="16">
        <v>51.680999999999997</v>
      </c>
      <c r="U23" s="27" t="str">
        <f t="shared" si="1"/>
        <v/>
      </c>
      <c r="V23" s="16">
        <v>86.270458345420209</v>
      </c>
      <c r="W23" s="16">
        <v>89.988537487935261</v>
      </c>
      <c r="X23" s="16">
        <v>100.9435577402988</v>
      </c>
      <c r="Y23" s="16">
        <v>123.28578424655832</v>
      </c>
      <c r="Z23" s="16">
        <v>173.60447828008537</v>
      </c>
      <c r="AA23" s="16">
        <v>94.5706852658397</v>
      </c>
      <c r="AB23" s="16">
        <v>113.43951872125616</v>
      </c>
      <c r="AC23" s="16">
        <v>135.50752500676211</v>
      </c>
      <c r="AD23" s="16">
        <v>185.45208436848969</v>
      </c>
      <c r="AE23" s="27" t="str">
        <f t="shared" si="2"/>
        <v/>
      </c>
      <c r="AF23" s="60"/>
      <c r="AG23" s="60"/>
      <c r="AH23" s="60"/>
      <c r="AI23" s="60"/>
      <c r="AJ23" s="60"/>
      <c r="AK23" s="60"/>
      <c r="AL23" s="60"/>
      <c r="AM23" s="60"/>
      <c r="AN23" s="60"/>
      <c r="AO23" s="27" t="str">
        <f t="shared" si="3"/>
        <v/>
      </c>
      <c r="AP23" s="60"/>
      <c r="AQ23" s="60"/>
      <c r="AR23" s="60"/>
      <c r="AS23" s="60"/>
      <c r="AT23" s="60"/>
      <c r="AU23" s="60"/>
      <c r="AV23" s="60"/>
      <c r="AW23" s="60"/>
      <c r="AX23" s="60"/>
      <c r="AY23" s="27" t="str">
        <f t="shared" si="4"/>
        <v/>
      </c>
    </row>
    <row r="24" spans="1:51" x14ac:dyDescent="0.25">
      <c r="A24" s="47">
        <v>22</v>
      </c>
      <c r="B24" s="11">
        <v>0.25852447134124862</v>
      </c>
      <c r="C24" s="12">
        <v>0.23636523094057019</v>
      </c>
      <c r="D24" s="12">
        <v>0.21770481797157787</v>
      </c>
      <c r="E24" s="12">
        <v>0.20177519714438921</v>
      </c>
      <c r="F24" s="12">
        <v>0.18383962406488805</v>
      </c>
      <c r="G24" s="12">
        <v>0.20177519714438921</v>
      </c>
      <c r="H24" s="12">
        <v>0.18383962406488805</v>
      </c>
      <c r="I24" s="12">
        <v>0.16545566165839912</v>
      </c>
      <c r="J24" s="12">
        <v>0.15041423787127192</v>
      </c>
      <c r="K24" s="27" t="str">
        <f t="shared" si="0"/>
        <v/>
      </c>
      <c r="L24" s="16">
        <v>21.892199999999999</v>
      </c>
      <c r="M24" s="16">
        <v>23.54</v>
      </c>
      <c r="N24" s="16">
        <v>27.071000000000002</v>
      </c>
      <c r="O24" s="16">
        <v>33.756360000000001</v>
      </c>
      <c r="P24" s="16">
        <v>48.63364</v>
      </c>
      <c r="Q24" s="16">
        <v>25.893999999999998</v>
      </c>
      <c r="R24" s="16">
        <v>31.779</v>
      </c>
      <c r="S24" s="16">
        <v>38.841000000000001</v>
      </c>
      <c r="T24" s="16">
        <v>54.142000000000003</v>
      </c>
      <c r="U24" s="27" t="str">
        <f t="shared" si="1"/>
        <v/>
      </c>
      <c r="V24" s="16">
        <v>89.637024757759207</v>
      </c>
      <c r="W24" s="16">
        <v>93.58701870923359</v>
      </c>
      <c r="X24" s="16">
        <v>105.05784583605944</v>
      </c>
      <c r="Y24" s="16">
        <v>128.38823833611693</v>
      </c>
      <c r="Z24" s="16">
        <v>180.90731072610177</v>
      </c>
      <c r="AA24" s="16">
        <v>98.484701652530418</v>
      </c>
      <c r="AB24" s="16">
        <v>118.2114566700084</v>
      </c>
      <c r="AC24" s="16">
        <v>141.29794179139179</v>
      </c>
      <c r="AD24" s="16">
        <v>193.47369105128976</v>
      </c>
      <c r="AE24" s="27" t="str">
        <f t="shared" si="2"/>
        <v/>
      </c>
      <c r="AF24" s="60"/>
      <c r="AG24" s="60"/>
      <c r="AH24" s="60"/>
      <c r="AI24" s="60"/>
      <c r="AJ24" s="60"/>
      <c r="AK24" s="60"/>
      <c r="AL24" s="60"/>
      <c r="AM24" s="60"/>
      <c r="AN24" s="60"/>
      <c r="AO24" s="27" t="str">
        <f t="shared" si="3"/>
        <v/>
      </c>
      <c r="AP24" s="60"/>
      <c r="AQ24" s="60"/>
      <c r="AR24" s="60"/>
      <c r="AS24" s="60"/>
      <c r="AT24" s="60"/>
      <c r="AU24" s="60"/>
      <c r="AV24" s="60"/>
      <c r="AW24" s="60"/>
      <c r="AX24" s="60"/>
      <c r="AY24" s="27" t="str">
        <f t="shared" si="4"/>
        <v/>
      </c>
    </row>
    <row r="25" spans="1:51" x14ac:dyDescent="0.25">
      <c r="A25" s="47">
        <v>23</v>
      </c>
      <c r="B25" s="11">
        <v>0.25284192090247126</v>
      </c>
      <c r="C25" s="12">
        <v>0.23116975625368799</v>
      </c>
      <c r="D25" s="12">
        <v>0.21291951233892323</v>
      </c>
      <c r="E25" s="12">
        <v>0.19734003582631909</v>
      </c>
      <c r="F25" s="12">
        <v>0.17979869930842396</v>
      </c>
      <c r="G25" s="12">
        <v>0.19734003582631909</v>
      </c>
      <c r="H25" s="12">
        <v>0.17979869930842396</v>
      </c>
      <c r="I25" s="12">
        <v>0.16181882937758169</v>
      </c>
      <c r="J25" s="12">
        <v>0.14710802670689241</v>
      </c>
      <c r="K25" s="27" t="str">
        <f t="shared" si="0"/>
        <v/>
      </c>
      <c r="L25" s="16">
        <v>22.8873</v>
      </c>
      <c r="M25" s="16">
        <v>24.61</v>
      </c>
      <c r="N25" s="16">
        <v>28.301500000000001</v>
      </c>
      <c r="O25" s="16">
        <v>35.29074</v>
      </c>
      <c r="P25" s="16">
        <v>50.844259999999998</v>
      </c>
      <c r="Q25" s="16">
        <v>27.071000000000002</v>
      </c>
      <c r="R25" s="16">
        <v>33.223500000000001</v>
      </c>
      <c r="S25" s="16">
        <v>40.606499999999997</v>
      </c>
      <c r="T25" s="16">
        <v>56.603000000000002</v>
      </c>
      <c r="U25" s="27" t="str">
        <f t="shared" si="1"/>
        <v/>
      </c>
      <c r="V25" s="16">
        <v>92.998707679987987</v>
      </c>
      <c r="W25" s="16">
        <v>97.179800447544594</v>
      </c>
      <c r="X25" s="16">
        <v>109.16543665112165</v>
      </c>
      <c r="Y25" s="16">
        <v>133.48240161740785</v>
      </c>
      <c r="Z25" s="16">
        <v>188.1985727142395</v>
      </c>
      <c r="AA25" s="16">
        <v>102.39235828392513</v>
      </c>
      <c r="AB25" s="16">
        <v>122.97583405819135</v>
      </c>
      <c r="AC25" s="16">
        <v>147.0796222446825</v>
      </c>
      <c r="AD25" s="16">
        <v>201.48386385522005</v>
      </c>
      <c r="AE25" s="27" t="str">
        <f t="shared" si="2"/>
        <v/>
      </c>
      <c r="AF25" s="60"/>
      <c r="AG25" s="60"/>
      <c r="AH25" s="60"/>
      <c r="AI25" s="60"/>
      <c r="AJ25" s="60"/>
      <c r="AK25" s="60"/>
      <c r="AL25" s="60"/>
      <c r="AM25" s="60"/>
      <c r="AN25" s="60"/>
      <c r="AO25" s="27" t="str">
        <f t="shared" si="3"/>
        <v/>
      </c>
      <c r="AP25" s="60"/>
      <c r="AQ25" s="60"/>
      <c r="AR25" s="60"/>
      <c r="AS25" s="60"/>
      <c r="AT25" s="60"/>
      <c r="AU25" s="60"/>
      <c r="AV25" s="60"/>
      <c r="AW25" s="60"/>
      <c r="AX25" s="60"/>
      <c r="AY25" s="27" t="str">
        <f t="shared" si="4"/>
        <v/>
      </c>
    </row>
    <row r="26" spans="1:51" x14ac:dyDescent="0.25">
      <c r="A26" s="47">
        <v>24</v>
      </c>
      <c r="B26" s="11">
        <v>0.24751833688048802</v>
      </c>
      <c r="C26" s="12">
        <v>0.22630247943358897</v>
      </c>
      <c r="D26" s="12">
        <v>0.20843649421514779</v>
      </c>
      <c r="E26" s="12">
        <v>0.19318504341891754</v>
      </c>
      <c r="F26" s="12">
        <v>0.17601303955945818</v>
      </c>
      <c r="G26" s="12">
        <v>0.19318504341891754</v>
      </c>
      <c r="H26" s="12">
        <v>0.17601303955945818</v>
      </c>
      <c r="I26" s="12">
        <v>0.15841173560351229</v>
      </c>
      <c r="J26" s="12">
        <v>0.14401066873046584</v>
      </c>
      <c r="K26" s="27" t="str">
        <f t="shared" si="0"/>
        <v/>
      </c>
      <c r="L26" s="16">
        <v>23.882400000000001</v>
      </c>
      <c r="M26" s="16">
        <v>25.68</v>
      </c>
      <c r="N26" s="16">
        <v>29.532</v>
      </c>
      <c r="O26" s="16">
        <v>36.825119999999998</v>
      </c>
      <c r="P26" s="16">
        <v>53.054879999999997</v>
      </c>
      <c r="Q26" s="16">
        <v>28.248000000000001</v>
      </c>
      <c r="R26" s="16">
        <v>34.667999999999999</v>
      </c>
      <c r="S26" s="16">
        <v>42.372</v>
      </c>
      <c r="T26" s="16">
        <v>59.064</v>
      </c>
      <c r="U26" s="27" t="str">
        <f t="shared" si="1"/>
        <v/>
      </c>
      <c r="V26" s="16">
        <v>96.355585539753008</v>
      </c>
      <c r="W26" s="16">
        <v>100.76707736447914</v>
      </c>
      <c r="X26" s="16">
        <v>113.26662098888306</v>
      </c>
      <c r="Y26" s="16">
        <v>138.56867953839097</v>
      </c>
      <c r="Z26" s="16">
        <v>195.47888165523008</v>
      </c>
      <c r="AA26" s="16">
        <v>106.29396617310324</v>
      </c>
      <c r="AB26" s="16">
        <v>127.73305432456951</v>
      </c>
      <c r="AC26" s="16">
        <v>152.85306128457449</v>
      </c>
      <c r="AD26" s="16">
        <v>209.48327350153144</v>
      </c>
      <c r="AE26" s="27" t="str">
        <f t="shared" si="2"/>
        <v/>
      </c>
      <c r="AF26" s="60"/>
      <c r="AG26" s="60"/>
      <c r="AH26" s="60"/>
      <c r="AI26" s="60"/>
      <c r="AJ26" s="60"/>
      <c r="AK26" s="60"/>
      <c r="AL26" s="60"/>
      <c r="AM26" s="60"/>
      <c r="AN26" s="60"/>
      <c r="AO26" s="27" t="str">
        <f t="shared" si="3"/>
        <v/>
      </c>
      <c r="AP26" s="60"/>
      <c r="AQ26" s="60"/>
      <c r="AR26" s="60"/>
      <c r="AS26" s="60"/>
      <c r="AT26" s="60"/>
      <c r="AU26" s="60"/>
      <c r="AV26" s="60"/>
      <c r="AW26" s="60"/>
      <c r="AX26" s="60"/>
      <c r="AY26" s="27" t="str">
        <f t="shared" si="4"/>
        <v/>
      </c>
    </row>
    <row r="27" spans="1:51" x14ac:dyDescent="0.25">
      <c r="A27" s="47">
        <v>25</v>
      </c>
      <c r="B27" s="11">
        <v>0.24251745093580263</v>
      </c>
      <c r="C27" s="12">
        <v>0.22173024085559101</v>
      </c>
      <c r="D27" s="12">
        <v>0.20422522184067596</v>
      </c>
      <c r="E27" s="12">
        <v>0.18928191292550459</v>
      </c>
      <c r="F27" s="12">
        <v>0.17245685399879301</v>
      </c>
      <c r="G27" s="12">
        <v>0.18928191292550459</v>
      </c>
      <c r="H27" s="12">
        <v>0.17245685399879301</v>
      </c>
      <c r="I27" s="12">
        <v>0.15521116859891362</v>
      </c>
      <c r="J27" s="12">
        <v>0.14110106236264883</v>
      </c>
      <c r="K27" s="27" t="str">
        <f t="shared" si="0"/>
        <v/>
      </c>
      <c r="L27" s="16">
        <v>24.877500000000001</v>
      </c>
      <c r="M27" s="16">
        <v>26.75</v>
      </c>
      <c r="N27" s="16">
        <v>30.762499999999999</v>
      </c>
      <c r="O27" s="16">
        <v>38.359499999999997</v>
      </c>
      <c r="P27" s="16">
        <v>55.265500000000003</v>
      </c>
      <c r="Q27" s="16">
        <v>29.425000000000001</v>
      </c>
      <c r="R27" s="16">
        <v>36.112499999999997</v>
      </c>
      <c r="S27" s="16">
        <v>44.137500000000003</v>
      </c>
      <c r="T27" s="16">
        <v>61.524999999999999</v>
      </c>
      <c r="U27" s="27" t="str">
        <f t="shared" si="1"/>
        <v/>
      </c>
      <c r="V27" s="16">
        <v>99.70775804695414</v>
      </c>
      <c r="W27" s="16">
        <v>104.34904504990516</v>
      </c>
      <c r="X27" s="16">
        <v>117.36167650054757</v>
      </c>
      <c r="Y27" s="16">
        <v>143.64745092924406</v>
      </c>
      <c r="Z27" s="16">
        <v>202.74880618980654</v>
      </c>
      <c r="AA27" s="16">
        <v>110.18981591504078</v>
      </c>
      <c r="AB27" s="16">
        <v>132.48348903980582</v>
      </c>
      <c r="AC27" s="16">
        <v>158.61871059346331</v>
      </c>
      <c r="AD27" s="16">
        <v>217.47252904639791</v>
      </c>
      <c r="AE27" s="27" t="str">
        <f t="shared" si="2"/>
        <v/>
      </c>
      <c r="AF27" s="60"/>
      <c r="AG27" s="60"/>
      <c r="AH27" s="60"/>
      <c r="AI27" s="60"/>
      <c r="AJ27" s="60"/>
      <c r="AK27" s="60"/>
      <c r="AL27" s="60"/>
      <c r="AM27" s="60"/>
      <c r="AN27" s="60"/>
      <c r="AO27" s="27" t="str">
        <f t="shared" si="3"/>
        <v/>
      </c>
      <c r="AP27" s="60"/>
      <c r="AQ27" s="60"/>
      <c r="AR27" s="60"/>
      <c r="AS27" s="60"/>
      <c r="AT27" s="60"/>
      <c r="AU27" s="60"/>
      <c r="AV27" s="60"/>
      <c r="AW27" s="60"/>
      <c r="AX27" s="60"/>
      <c r="AY27" s="27" t="str">
        <f t="shared" si="4"/>
        <v/>
      </c>
    </row>
    <row r="28" spans="1:51" x14ac:dyDescent="0.25">
      <c r="A28" s="47">
        <v>26</v>
      </c>
      <c r="B28" s="11">
        <v>0.23780792590546904</v>
      </c>
      <c r="C28" s="12">
        <v>0.21742438939928593</v>
      </c>
      <c r="D28" s="12">
        <v>0.20025930602565808</v>
      </c>
      <c r="E28" s="12">
        <v>0.18560618607256107</v>
      </c>
      <c r="F28" s="12">
        <v>0.16910785842166676</v>
      </c>
      <c r="G28" s="12">
        <v>0.18560618607256107</v>
      </c>
      <c r="H28" s="12">
        <v>0.16910785842166676</v>
      </c>
      <c r="I28" s="12">
        <v>0.15219707257950013</v>
      </c>
      <c r="J28" s="12">
        <v>0.13836097507227282</v>
      </c>
      <c r="K28" s="27" t="str">
        <f t="shared" si="0"/>
        <v/>
      </c>
      <c r="L28" s="16">
        <v>25.872599999999998</v>
      </c>
      <c r="M28" s="16">
        <v>27.82</v>
      </c>
      <c r="N28" s="16">
        <v>31.992999999999999</v>
      </c>
      <c r="O28" s="16">
        <v>39.893880000000003</v>
      </c>
      <c r="P28" s="16">
        <v>57.476120000000002</v>
      </c>
      <c r="Q28" s="16">
        <v>30.602</v>
      </c>
      <c r="R28" s="16">
        <v>37.557000000000002</v>
      </c>
      <c r="S28" s="16">
        <v>45.902999999999999</v>
      </c>
      <c r="T28" s="16">
        <v>63.985999999999997</v>
      </c>
      <c r="U28" s="27" t="str">
        <f t="shared" si="1"/>
        <v/>
      </c>
      <c r="V28" s="16">
        <v>103.05533849754579</v>
      </c>
      <c r="W28" s="16">
        <v>107.92589656534749</v>
      </c>
      <c r="X28" s="16">
        <v>121.45086688312369</v>
      </c>
      <c r="Y28" s="16">
        <v>148.71906935493345</v>
      </c>
      <c r="Z28" s="16">
        <v>210.00887069136263</v>
      </c>
      <c r="AA28" s="16">
        <v>114.080178724147</v>
      </c>
      <c r="AB28" s="16">
        <v>137.22748084866387</v>
      </c>
      <c r="AC28" s="16">
        <v>164.37698344712416</v>
      </c>
      <c r="AD28" s="16">
        <v>225.45218532329542</v>
      </c>
      <c r="AE28" s="27" t="str">
        <f t="shared" si="2"/>
        <v/>
      </c>
      <c r="AF28" s="60"/>
      <c r="AG28" s="60"/>
      <c r="AH28" s="60"/>
      <c r="AI28" s="60"/>
      <c r="AJ28" s="60"/>
      <c r="AK28" s="60"/>
      <c r="AL28" s="60"/>
      <c r="AM28" s="60"/>
      <c r="AN28" s="60"/>
      <c r="AO28" s="27" t="str">
        <f t="shared" si="3"/>
        <v/>
      </c>
      <c r="AP28" s="60"/>
      <c r="AQ28" s="60"/>
      <c r="AR28" s="60"/>
      <c r="AS28" s="60"/>
      <c r="AT28" s="60"/>
      <c r="AU28" s="60"/>
      <c r="AV28" s="60"/>
      <c r="AW28" s="60"/>
      <c r="AX28" s="60"/>
      <c r="AY28" s="27" t="str">
        <f t="shared" si="4"/>
        <v/>
      </c>
    </row>
    <row r="29" spans="1:51" x14ac:dyDescent="0.25">
      <c r="A29" s="47">
        <v>27</v>
      </c>
      <c r="B29" s="11">
        <v>0.23336252596827922</v>
      </c>
      <c r="C29" s="12">
        <v>0.21336002374242674</v>
      </c>
      <c r="D29" s="12">
        <v>0.19651581134170884</v>
      </c>
      <c r="E29" s="12">
        <v>0.18213660563377887</v>
      </c>
      <c r="F29" s="12">
        <v>0.16594668513299854</v>
      </c>
      <c r="G29" s="12">
        <v>0.18213660563377887</v>
      </c>
      <c r="H29" s="12">
        <v>0.16594668513299854</v>
      </c>
      <c r="I29" s="12">
        <v>0.14935201661969866</v>
      </c>
      <c r="J29" s="12">
        <v>0.13577456056336248</v>
      </c>
      <c r="K29" s="27" t="str">
        <f t="shared" si="0"/>
        <v/>
      </c>
      <c r="L29" s="16">
        <v>26.867699999999999</v>
      </c>
      <c r="M29" s="16">
        <v>28.89</v>
      </c>
      <c r="N29" s="16">
        <v>33.223500000000001</v>
      </c>
      <c r="O29" s="16">
        <v>41.428260000000002</v>
      </c>
      <c r="P29" s="16">
        <v>59.68674</v>
      </c>
      <c r="Q29" s="16">
        <v>31.779</v>
      </c>
      <c r="R29" s="16">
        <v>39.0015</v>
      </c>
      <c r="S29" s="16">
        <v>47.668500000000002</v>
      </c>
      <c r="T29" s="16">
        <v>66.447000000000003</v>
      </c>
      <c r="U29" s="27" t="str">
        <f t="shared" si="1"/>
        <v/>
      </c>
      <c r="V29" s="16">
        <v>106.39844832534061</v>
      </c>
      <c r="W29" s="16">
        <v>111.49782021992617</v>
      </c>
      <c r="X29" s="16">
        <v>125.53444171264978</v>
      </c>
      <c r="Y29" s="16">
        <v>153.78386467386514</v>
      </c>
      <c r="Z29" s="16">
        <v>217.2595594143533</v>
      </c>
      <c r="AA29" s="16">
        <v>117.9653076298826</v>
      </c>
      <c r="AB29" s="16">
        <v>141.96534618072457</v>
      </c>
      <c r="AC29" s="16">
        <v>170.12825892840198</v>
      </c>
      <c r="AD29" s="16">
        <v>233.42274930927923</v>
      </c>
      <c r="AE29" s="27" t="str">
        <f t="shared" si="2"/>
        <v/>
      </c>
      <c r="AF29" s="60"/>
      <c r="AG29" s="60"/>
      <c r="AH29" s="60"/>
      <c r="AI29" s="60"/>
      <c r="AJ29" s="60"/>
      <c r="AK29" s="60"/>
      <c r="AL29" s="60"/>
      <c r="AM29" s="60"/>
      <c r="AN29" s="60"/>
      <c r="AO29" s="27" t="str">
        <f t="shared" si="3"/>
        <v/>
      </c>
      <c r="AP29" s="60"/>
      <c r="AQ29" s="60"/>
      <c r="AR29" s="60"/>
      <c r="AS29" s="60"/>
      <c r="AT29" s="60"/>
      <c r="AU29" s="60"/>
      <c r="AV29" s="60"/>
      <c r="AW29" s="60"/>
      <c r="AX29" s="60"/>
      <c r="AY29" s="27" t="str">
        <f t="shared" si="4"/>
        <v/>
      </c>
    </row>
    <row r="30" spans="1:51" x14ac:dyDescent="0.25">
      <c r="A30" s="47">
        <v>28</v>
      </c>
      <c r="B30" s="11">
        <v>0.22915745134622947</v>
      </c>
      <c r="C30" s="12">
        <v>0.20951538408798112</v>
      </c>
      <c r="D30" s="12">
        <v>0.19297469587050903</v>
      </c>
      <c r="E30" s="12">
        <v>0.17885459617266683</v>
      </c>
      <c r="F30" s="12">
        <v>0.1629564098462076</v>
      </c>
      <c r="G30" s="12">
        <v>0.17885459617266683</v>
      </c>
      <c r="H30" s="12">
        <v>0.1629564098462076</v>
      </c>
      <c r="I30" s="12">
        <v>0.1466607688615868</v>
      </c>
      <c r="J30" s="12">
        <v>0.13332797169235164</v>
      </c>
      <c r="K30" s="27" t="str">
        <f t="shared" si="0"/>
        <v/>
      </c>
      <c r="L30" s="16">
        <v>27.8628</v>
      </c>
      <c r="M30" s="16">
        <v>29.96</v>
      </c>
      <c r="N30" s="16">
        <v>34.454000000000001</v>
      </c>
      <c r="O30" s="16">
        <v>42.96264</v>
      </c>
      <c r="P30" s="16">
        <v>61.897359999999999</v>
      </c>
      <c r="Q30" s="16">
        <v>32.956000000000003</v>
      </c>
      <c r="R30" s="16">
        <v>40.445999999999998</v>
      </c>
      <c r="S30" s="16">
        <v>49.433999999999997</v>
      </c>
      <c r="T30" s="16">
        <v>68.908000000000001</v>
      </c>
      <c r="U30" s="27" t="str">
        <f t="shared" si="1"/>
        <v/>
      </c>
      <c r="V30" s="16">
        <v>109.73721323743803</v>
      </c>
      <c r="W30" s="16">
        <v>115.06499818715633</v>
      </c>
      <c r="X30" s="16">
        <v>129.61263667470021</v>
      </c>
      <c r="Y30" s="16">
        <v>158.8421446654886</v>
      </c>
      <c r="Z30" s="16">
        <v>224.50132026989309</v>
      </c>
      <c r="AA30" s="16">
        <v>121.84543872527021</v>
      </c>
      <c r="AB30" s="16">
        <v>146.69737771750033</v>
      </c>
      <c r="AC30" s="16">
        <v>175.87288560453837</v>
      </c>
      <c r="AD30" s="16">
        <v>241.3846855901858</v>
      </c>
      <c r="AE30" s="27" t="str">
        <f t="shared" si="2"/>
        <v/>
      </c>
      <c r="AF30" s="60"/>
      <c r="AG30" s="60"/>
      <c r="AH30" s="60"/>
      <c r="AI30" s="60"/>
      <c r="AJ30" s="60"/>
      <c r="AK30" s="60"/>
      <c r="AL30" s="60"/>
      <c r="AM30" s="60"/>
      <c r="AN30" s="60"/>
      <c r="AO30" s="27" t="str">
        <f t="shared" si="3"/>
        <v/>
      </c>
      <c r="AP30" s="60"/>
      <c r="AQ30" s="60"/>
      <c r="AR30" s="60"/>
      <c r="AS30" s="60"/>
      <c r="AT30" s="60"/>
      <c r="AU30" s="60"/>
      <c r="AV30" s="60"/>
      <c r="AW30" s="60"/>
      <c r="AX30" s="60"/>
      <c r="AY30" s="27" t="str">
        <f t="shared" si="4"/>
        <v/>
      </c>
    </row>
    <row r="31" spans="1:51" x14ac:dyDescent="0.25">
      <c r="A31" s="47">
        <v>29</v>
      </c>
      <c r="B31" s="11">
        <v>0.22517180032680228</v>
      </c>
      <c r="C31" s="12">
        <v>0.20587136029879069</v>
      </c>
      <c r="D31" s="12">
        <v>0.18961835816993874</v>
      </c>
      <c r="E31" s="12">
        <v>0.17574384415750421</v>
      </c>
      <c r="F31" s="12">
        <v>0.16012216912128166</v>
      </c>
      <c r="G31" s="12">
        <v>0.17574384415750421</v>
      </c>
      <c r="H31" s="12">
        <v>0.16012216912128166</v>
      </c>
      <c r="I31" s="12">
        <v>0.1441099522091534</v>
      </c>
      <c r="J31" s="12">
        <v>0.13100904746286679</v>
      </c>
      <c r="K31" s="27" t="str">
        <f t="shared" si="0"/>
        <v/>
      </c>
      <c r="L31" s="16">
        <v>28.857900000000001</v>
      </c>
      <c r="M31" s="16">
        <v>31.03</v>
      </c>
      <c r="N31" s="16">
        <v>35.6845</v>
      </c>
      <c r="O31" s="16">
        <v>44.497019999999999</v>
      </c>
      <c r="P31" s="16">
        <v>64.107979999999998</v>
      </c>
      <c r="Q31" s="16">
        <v>34.133000000000003</v>
      </c>
      <c r="R31" s="16">
        <v>41.890500000000003</v>
      </c>
      <c r="S31" s="16">
        <v>51.1995</v>
      </c>
      <c r="T31" s="16">
        <v>71.369</v>
      </c>
      <c r="U31" s="27" t="str">
        <f t="shared" si="1"/>
        <v/>
      </c>
      <c r="V31" s="16">
        <v>113.07176047559504</v>
      </c>
      <c r="W31" s="16">
        <v>118.62760569704902</v>
      </c>
      <c r="X31" s="16">
        <v>133.68567403629396</v>
      </c>
      <c r="Y31" s="16">
        <v>163.89419664483003</v>
      </c>
      <c r="Z31" s="16">
        <v>231.73456823624019</v>
      </c>
      <c r="AA31" s="16">
        <v>125.72079240537867</v>
      </c>
      <c r="AB31" s="16">
        <v>151.42384662097012</v>
      </c>
      <c r="AC31" s="16">
        <v>181.61118473979428</v>
      </c>
      <c r="AD31" s="16">
        <v>249.33842106960475</v>
      </c>
      <c r="AE31" s="27" t="str">
        <f t="shared" si="2"/>
        <v/>
      </c>
      <c r="AF31" s="60"/>
      <c r="AG31" s="60"/>
      <c r="AH31" s="60"/>
      <c r="AI31" s="60"/>
      <c r="AJ31" s="60"/>
      <c r="AK31" s="60"/>
      <c r="AL31" s="60"/>
      <c r="AM31" s="60"/>
      <c r="AN31" s="60"/>
      <c r="AO31" s="27" t="str">
        <f t="shared" si="3"/>
        <v/>
      </c>
      <c r="AP31" s="60"/>
      <c r="AQ31" s="60"/>
      <c r="AR31" s="60"/>
      <c r="AS31" s="60"/>
      <c r="AT31" s="60"/>
      <c r="AU31" s="60"/>
      <c r="AV31" s="60"/>
      <c r="AW31" s="60"/>
      <c r="AX31" s="60"/>
      <c r="AY31" s="27" t="str">
        <f t="shared" si="4"/>
        <v/>
      </c>
    </row>
    <row r="32" spans="1:51" x14ac:dyDescent="0.25">
      <c r="A32" s="47">
        <v>30</v>
      </c>
      <c r="B32" s="13">
        <v>0.2213871307769858</v>
      </c>
      <c r="C32" s="14">
        <v>0.20241109099610124</v>
      </c>
      <c r="D32" s="14">
        <v>0.18643126802272486</v>
      </c>
      <c r="E32" s="14">
        <v>0.17278995572837921</v>
      </c>
      <c r="F32" s="14">
        <v>0.15743084855252323</v>
      </c>
      <c r="G32" s="14">
        <v>0.17278995572837921</v>
      </c>
      <c r="H32" s="14">
        <v>0.15743084855252323</v>
      </c>
      <c r="I32" s="14">
        <v>0.14168776369727087</v>
      </c>
      <c r="J32" s="14">
        <v>0.12880705790660987</v>
      </c>
      <c r="K32" s="27">
        <f>IF(ISNA(MATCH($B$33,B32:J32,0)),"",MATCH($B$33,B32:J32,0))</f>
        <v>9</v>
      </c>
      <c r="L32" s="19">
        <v>29.853000000000002</v>
      </c>
      <c r="M32" s="19">
        <v>32.1</v>
      </c>
      <c r="N32" s="19">
        <v>36.914999999999999</v>
      </c>
      <c r="O32" s="19">
        <v>46.031399999999998</v>
      </c>
      <c r="P32" s="19">
        <v>66.318600000000004</v>
      </c>
      <c r="Q32" s="19">
        <v>35.31</v>
      </c>
      <c r="R32" s="19">
        <v>43.335000000000001</v>
      </c>
      <c r="S32" s="19">
        <v>52.965000000000003</v>
      </c>
      <c r="T32" s="19">
        <v>73.83</v>
      </c>
      <c r="U32" s="27" t="str">
        <f>IF(ISNA(MATCH($L$33,L32:T32,0)),"",MATCH($L$33,L32:T32,0))</f>
        <v/>
      </c>
      <c r="V32" s="19">
        <v>116.40221688437096</v>
      </c>
      <c r="W32" s="19">
        <v>122.18581062170983</v>
      </c>
      <c r="X32" s="19">
        <v>137.75376325682825</v>
      </c>
      <c r="Y32" s="19">
        <v>168.94028901647783</v>
      </c>
      <c r="Z32" s="19">
        <v>238.95968842542268</v>
      </c>
      <c r="AA32" s="19">
        <v>129.59157455936236</v>
      </c>
      <c r="AB32" s="19">
        <v>156.14500453742528</v>
      </c>
      <c r="AC32" s="19">
        <v>187.34345310673686</v>
      </c>
      <c r="AD32" s="19">
        <v>257.28434904134383</v>
      </c>
      <c r="AE32" s="27" t="str">
        <f t="shared" si="2"/>
        <v/>
      </c>
      <c r="AF32" s="61"/>
      <c r="AG32" s="61"/>
      <c r="AH32" s="61"/>
      <c r="AI32" s="61"/>
      <c r="AJ32" s="61"/>
      <c r="AK32" s="61"/>
      <c r="AL32" s="61"/>
      <c r="AM32" s="61"/>
      <c r="AN32" s="61"/>
      <c r="AO32" s="27" t="str">
        <f t="shared" si="3"/>
        <v/>
      </c>
      <c r="AP32" s="61"/>
      <c r="AQ32" s="61"/>
      <c r="AR32" s="61"/>
      <c r="AS32" s="61"/>
      <c r="AT32" s="61"/>
      <c r="AU32" s="61"/>
      <c r="AV32" s="61"/>
      <c r="AW32" s="61"/>
      <c r="AX32" s="61"/>
      <c r="AY32" s="27" t="str">
        <f t="shared" si="4"/>
        <v/>
      </c>
    </row>
    <row r="33" spans="1:51" ht="21" x14ac:dyDescent="0.35">
      <c r="A33" s="32" t="s">
        <v>18</v>
      </c>
      <c r="B33" s="71" cm="1">
        <f t="array" ref="B33">MIN(IF(ISNUMBER(B3:J32),B3:J32))</f>
        <v>0.12880705790660987</v>
      </c>
      <c r="C33" s="76"/>
      <c r="D33" s="76"/>
      <c r="E33" s="76"/>
      <c r="F33" s="76"/>
      <c r="G33" s="76"/>
      <c r="H33" s="76"/>
      <c r="I33" s="76"/>
      <c r="J33" s="76"/>
      <c r="K33" s="54"/>
      <c r="L33" s="72" cm="1">
        <f t="array" ref="L33">MIN(IF(ISNUMBER(L3:T32),L3:T32))</f>
        <v>2.4609999999999999</v>
      </c>
      <c r="M33" s="72"/>
      <c r="N33" s="72"/>
      <c r="O33" s="72"/>
      <c r="P33" s="72"/>
      <c r="Q33" s="72"/>
      <c r="R33" s="72"/>
      <c r="S33" s="72"/>
      <c r="T33" s="72"/>
      <c r="U33" s="56"/>
      <c r="V33" s="72" cm="1">
        <f t="array" ref="V33">MIN(IF(ISNUMBER(V3:AD32),V3:AD32))</f>
        <v>22.47366713208844</v>
      </c>
      <c r="W33" s="72"/>
      <c r="X33" s="72"/>
      <c r="Y33" s="72"/>
      <c r="Z33" s="72"/>
      <c r="AA33" s="72"/>
      <c r="AB33" s="72"/>
      <c r="AC33" s="72"/>
      <c r="AD33" s="72"/>
      <c r="AE33" s="56"/>
      <c r="AF33" s="69" cm="1">
        <f t="array" ref="AF33">MIN(IF(ISNUMBER(AF3:AN32),AF3:AN32))</f>
        <v>0</v>
      </c>
      <c r="AG33" s="69"/>
      <c r="AH33" s="69"/>
      <c r="AI33" s="69"/>
      <c r="AJ33" s="69"/>
      <c r="AK33" s="69"/>
      <c r="AL33" s="69"/>
      <c r="AM33" s="69"/>
      <c r="AN33" s="69"/>
      <c r="AO33" s="56"/>
      <c r="AP33" s="69" cm="1">
        <f t="array" ref="AP33">MIN(IF(ISNUMBER(AP3:AX32),AP3:AX32))</f>
        <v>0</v>
      </c>
      <c r="AQ33" s="69"/>
      <c r="AR33" s="69"/>
      <c r="AS33" s="69"/>
      <c r="AT33" s="69"/>
      <c r="AU33" s="69"/>
      <c r="AV33" s="69"/>
      <c r="AW33" s="69"/>
      <c r="AX33" s="69"/>
      <c r="AY33" s="56"/>
    </row>
    <row r="34" spans="1:51" ht="21" hidden="1" x14ac:dyDescent="0.35">
      <c r="A34" s="25" t="s">
        <v>26</v>
      </c>
      <c r="B34" s="43" t="str">
        <f>IF(ISNA(MATCH($B$33,B3:B32,0)),"",INDEX($A$3:$A$32,MATCH($B$33,B3:B32,0)))</f>
        <v/>
      </c>
      <c r="C34" s="43" t="str">
        <f t="shared" ref="C34:J34" si="5">IF(ISNA(MATCH($B$33,C3:C32,0)),"",INDEX($A$3:$A$32,MATCH($B$33,C3:C32,0)))</f>
        <v/>
      </c>
      <c r="D34" s="43" t="str">
        <f t="shared" si="5"/>
        <v/>
      </c>
      <c r="E34" s="43" t="str">
        <f t="shared" si="5"/>
        <v/>
      </c>
      <c r="F34" s="43" t="str">
        <f t="shared" si="5"/>
        <v/>
      </c>
      <c r="G34" s="43" t="str">
        <f t="shared" si="5"/>
        <v/>
      </c>
      <c r="H34" s="43" t="str">
        <f t="shared" si="5"/>
        <v/>
      </c>
      <c r="I34" s="43" t="str">
        <f t="shared" si="5"/>
        <v/>
      </c>
      <c r="J34" s="48">
        <f t="shared" si="5"/>
        <v>30</v>
      </c>
      <c r="K34" s="54"/>
      <c r="L34" s="30" t="str">
        <f>IF(ISNA(MATCH($L$33,L3:L32,0)),"",INDEX($A$3:$A$32,MATCH($L$33,L3:L32,0)))</f>
        <v/>
      </c>
      <c r="M34" s="30" t="str">
        <f t="shared" ref="M34:T34" si="6">IF(ISNA(MATCH($L$33,M3:M32,0)),"",INDEX($A$3:$A$32,MATCH($L$33,M3:M32,0)))</f>
        <v/>
      </c>
      <c r="N34" s="30">
        <f t="shared" si="6"/>
        <v>2</v>
      </c>
      <c r="O34" s="30" t="str">
        <f t="shared" si="6"/>
        <v/>
      </c>
      <c r="P34" s="30" t="str">
        <f t="shared" si="6"/>
        <v/>
      </c>
      <c r="Q34" s="30" t="str">
        <f t="shared" si="6"/>
        <v/>
      </c>
      <c r="R34" s="30" t="str">
        <f t="shared" si="6"/>
        <v/>
      </c>
      <c r="S34" s="30" t="str">
        <f t="shared" si="6"/>
        <v/>
      </c>
      <c r="T34" s="30" t="str">
        <f t="shared" si="6"/>
        <v/>
      </c>
      <c r="U34" s="56"/>
      <c r="V34" s="30" t="str">
        <f>IF(ISNA(MATCH($V$33,V3:V32,0)),"",INDEX($A$3:$A$32,MATCH($V$33,V3:V32,0)))</f>
        <v/>
      </c>
      <c r="W34" s="30" t="str">
        <f t="shared" ref="W34:AD34" si="7">IF(ISNA(MATCH($V$33,W3:W32,0)),"",INDEX($A$3:$A$32,MATCH($V$33,W3:W32,0)))</f>
        <v/>
      </c>
      <c r="X34" s="30" t="str">
        <f t="shared" si="7"/>
        <v/>
      </c>
      <c r="Y34" s="30" t="str">
        <f t="shared" si="7"/>
        <v/>
      </c>
      <c r="Z34" s="30" t="str">
        <f t="shared" si="7"/>
        <v/>
      </c>
      <c r="AA34" s="30" t="str">
        <f t="shared" si="7"/>
        <v/>
      </c>
      <c r="AB34" s="30">
        <f t="shared" si="7"/>
        <v>2</v>
      </c>
      <c r="AC34" s="30" t="str">
        <f t="shared" si="7"/>
        <v/>
      </c>
      <c r="AD34" s="30" t="str">
        <f t="shared" si="7"/>
        <v/>
      </c>
      <c r="AE34" s="56"/>
      <c r="AF34" s="30" t="str">
        <f>IF(ISNA(MATCH($AF$33,AF3:AF32,0)),"",INDEX($A$3:$A$32,MATCH($AF$33,AF3:AF32,0)))</f>
        <v/>
      </c>
      <c r="AG34" s="30" t="str">
        <f t="shared" ref="AG34:AN34" si="8">IF(ISNA(MATCH($AF$33,AG3:AG32,0)),"",INDEX($A$3:$A$32,MATCH($AF$33,AG3:AG32,0)))</f>
        <v/>
      </c>
      <c r="AH34" s="30" t="str">
        <f t="shared" si="8"/>
        <v/>
      </c>
      <c r="AI34" s="30" t="str">
        <f t="shared" si="8"/>
        <v/>
      </c>
      <c r="AJ34" s="30" t="str">
        <f t="shared" si="8"/>
        <v/>
      </c>
      <c r="AK34" s="30" t="str">
        <f t="shared" si="8"/>
        <v/>
      </c>
      <c r="AL34" s="30" t="str">
        <f t="shared" si="8"/>
        <v/>
      </c>
      <c r="AM34" s="30" t="str">
        <f t="shared" si="8"/>
        <v/>
      </c>
      <c r="AN34" s="30" t="str">
        <f t="shared" si="8"/>
        <v/>
      </c>
      <c r="AO34" s="56"/>
      <c r="AP34" s="30" t="str">
        <f>IF(ISNA(MATCH($AP$33,AP3:AP32,0)),"",INDEX($A$3:$A$32,MATCH($AP$33,AP3:AP32,0)))</f>
        <v/>
      </c>
      <c r="AQ34" s="30" t="str">
        <f t="shared" ref="AQ34:AX34" si="9">IF(ISNA(MATCH($AP$33,AQ3:AQ32,0)),"",INDEX($A$3:$A$32,MATCH($AP$33,AQ3:AQ32,0)))</f>
        <v/>
      </c>
      <c r="AR34" s="30" t="str">
        <f t="shared" si="9"/>
        <v/>
      </c>
      <c r="AS34" s="30" t="str">
        <f t="shared" si="9"/>
        <v/>
      </c>
      <c r="AT34" s="30" t="str">
        <f t="shared" si="9"/>
        <v/>
      </c>
      <c r="AU34" s="30" t="str">
        <f t="shared" si="9"/>
        <v/>
      </c>
      <c r="AV34" s="30" t="str">
        <f t="shared" si="9"/>
        <v/>
      </c>
      <c r="AW34" s="30" t="str">
        <f t="shared" si="9"/>
        <v/>
      </c>
      <c r="AX34" s="30" t="str">
        <f t="shared" si="9"/>
        <v/>
      </c>
      <c r="AY34" s="56"/>
    </row>
    <row r="35" spans="1:51" ht="38.25" x14ac:dyDescent="0.35">
      <c r="A35" s="40" t="s">
        <v>25</v>
      </c>
      <c r="B35" s="35">
        <f>SUM(B34:J34)</f>
        <v>30</v>
      </c>
      <c r="C35" s="35" t="str" cm="1">
        <f t="array" ref="C35">INDEX(B2:J2,D35)</f>
        <v>I</v>
      </c>
      <c r="D35" s="50">
        <f>SUM(K3:K32)</f>
        <v>9</v>
      </c>
      <c r="E35" s="36">
        <f>VLOOKUP(C35,Thrusters[],MATCH("PropellerD_m",Thrusters[#Headers],0))</f>
        <v>5.5</v>
      </c>
      <c r="F35" s="37" t="s">
        <v>27</v>
      </c>
      <c r="G35" s="38">
        <f>VLOOKUP(C35,Thrusters[],MATCH("Power_kW",Thrusters[#Headers],0))</f>
        <v>5500</v>
      </c>
      <c r="H35" s="39" t="s">
        <v>28</v>
      </c>
      <c r="I35" s="50"/>
      <c r="J35" s="50"/>
      <c r="K35" s="54"/>
      <c r="L35" s="51">
        <f>SUM(L34:T34)</f>
        <v>2</v>
      </c>
      <c r="M35" s="35" t="str" cm="1">
        <f t="array" ref="M35">INDEX(L2:T2,N35)</f>
        <v>C</v>
      </c>
      <c r="N35" s="50">
        <f>SUM(U3:U32)</f>
        <v>3</v>
      </c>
      <c r="O35" s="36">
        <f>VLOOKUP(M35,Thrusters[],MATCH("PropellerD_m",Thrusters[#Headers],0))</f>
        <v>3.8</v>
      </c>
      <c r="P35" s="37" t="s">
        <v>27</v>
      </c>
      <c r="Q35" s="38">
        <f>VLOOKUP(M35,Thrusters[],MATCH("Power_kW",Thrusters[#Headers],0))</f>
        <v>4800</v>
      </c>
      <c r="R35" s="39" t="s">
        <v>28</v>
      </c>
      <c r="S35" s="50"/>
      <c r="T35" s="50"/>
      <c r="U35" s="56"/>
      <c r="V35" s="51">
        <f>SUM(V34:AD34)</f>
        <v>2</v>
      </c>
      <c r="W35" s="35" t="str" cm="1">
        <f t="array" ref="W35">INDEX(V2:AD2,X35)</f>
        <v>G</v>
      </c>
      <c r="X35" s="50">
        <f>SUM(AE3:AE32)</f>
        <v>7</v>
      </c>
      <c r="Y35" s="36">
        <f>VLOOKUP(W35,Thrusters[],MATCH("PropellerD_m",Thrusters[#Headers],0))</f>
        <v>4.5</v>
      </c>
      <c r="Z35" s="37" t="s">
        <v>27</v>
      </c>
      <c r="AA35" s="38">
        <f>VLOOKUP(W35,Thrusters[],MATCH("Power_kW",Thrusters[#Headers],0))</f>
        <v>3800</v>
      </c>
      <c r="AB35" s="39" t="s">
        <v>28</v>
      </c>
      <c r="AC35" s="50"/>
      <c r="AD35" s="50"/>
      <c r="AE35" s="56"/>
      <c r="AF35" s="51">
        <f>SUM(AF34:AN34)</f>
        <v>0</v>
      </c>
      <c r="AG35" s="35" t="e" cm="1" vm="1">
        <f t="array" aca="1" ref="AG35" ca="1">INDEX(AF2:AN2,AH35)</f>
        <v>#VALUE!</v>
      </c>
      <c r="AH35" s="50">
        <f>SUM(AO3:AO32)</f>
        <v>0</v>
      </c>
      <c r="AI35" s="36" t="e" vm="2">
        <f ca="1">VLOOKUP(AG35,Thrusters[],MATCH("PropellerD_m",Thrusters[#Headers],0))</f>
        <v>#VALUE!</v>
      </c>
      <c r="AJ35" s="37" t="s">
        <v>27</v>
      </c>
      <c r="AK35" s="38" t="e" vm="2">
        <f ca="1">VLOOKUP(AG35,Thrusters[],MATCH("Power_kW",Thrusters[#Headers],0))</f>
        <v>#VALUE!</v>
      </c>
      <c r="AL35" s="39" t="s">
        <v>28</v>
      </c>
      <c r="AM35" s="50"/>
      <c r="AN35" s="50"/>
      <c r="AO35" s="56"/>
      <c r="AP35" s="51">
        <f>SUM(AP34:AX34)</f>
        <v>0</v>
      </c>
      <c r="AQ35" s="35" t="e" cm="1" vm="1">
        <f t="array" aca="1" ref="AQ35" ca="1">INDEX(AP2:AX2,AR35)</f>
        <v>#VALUE!</v>
      </c>
      <c r="AR35" s="50">
        <f>SUM(AY3:AY32)</f>
        <v>0</v>
      </c>
      <c r="AS35" s="36" t="e" vm="2">
        <f ca="1">VLOOKUP(AQ35,Thrusters[],MATCH("PropellerD_m",Thrusters[#Headers],0))</f>
        <v>#VALUE!</v>
      </c>
      <c r="AT35" s="37" t="s">
        <v>27</v>
      </c>
      <c r="AU35" s="38" t="e" vm="2">
        <f ca="1">VLOOKUP(AQ35,Thrusters[],MATCH("Power_kW",Thrusters[#Headers],0))</f>
        <v>#VALUE!</v>
      </c>
      <c r="AV35" s="39" t="s">
        <v>28</v>
      </c>
      <c r="AW35" s="50"/>
      <c r="AX35" s="50"/>
      <c r="AY35" s="56"/>
    </row>
    <row r="36" spans="1:51" ht="38.25" x14ac:dyDescent="0.35">
      <c r="A36" s="31" t="s">
        <v>23</v>
      </c>
      <c r="B36" s="74" cm="1">
        <f t="array" ref="B36">INDEX(B3:J32,$L$35,$N$35)</f>
        <v>0.72204519626434438</v>
      </c>
      <c r="C36" s="74"/>
      <c r="D36" s="74"/>
      <c r="E36" s="74"/>
      <c r="F36" s="74"/>
      <c r="G36" s="74"/>
      <c r="H36" s="74"/>
      <c r="I36" s="74"/>
      <c r="J36" s="73"/>
      <c r="K36" s="54"/>
      <c r="L36" s="65" cm="1">
        <f t="array" ref="L36">INDEX(L3:T32,$L$35,$N$35)</f>
        <v>2.4609999999999999</v>
      </c>
      <c r="M36" s="66"/>
      <c r="N36" s="66"/>
      <c r="O36" s="66"/>
      <c r="P36" s="66"/>
      <c r="Q36" s="66"/>
      <c r="R36" s="66"/>
      <c r="S36" s="66"/>
      <c r="T36" s="67"/>
      <c r="U36" s="56"/>
      <c r="V36" s="65" cm="1">
        <f t="array" ref="V36">INDEX(V3:AD32,$L$35,$N$35)</f>
        <v>26.88018651275404</v>
      </c>
      <c r="W36" s="66"/>
      <c r="X36" s="66"/>
      <c r="Y36" s="66"/>
      <c r="Z36" s="66"/>
      <c r="AA36" s="66"/>
      <c r="AB36" s="66"/>
      <c r="AC36" s="66"/>
      <c r="AD36" s="67"/>
      <c r="AE36" s="56"/>
      <c r="AF36" s="72" cm="1">
        <f t="array" ref="AF36">INDEX(AF3:AN32,$L$35,$N$35)</f>
        <v>0</v>
      </c>
      <c r="AG36" s="72"/>
      <c r="AH36" s="72"/>
      <c r="AI36" s="72"/>
      <c r="AJ36" s="72"/>
      <c r="AK36" s="72"/>
      <c r="AL36" s="72"/>
      <c r="AM36" s="72"/>
      <c r="AN36" s="72"/>
      <c r="AO36" s="56"/>
      <c r="AP36" s="72" cm="1">
        <f t="array" ref="AP36">INDEX(AP3:AX32,$L$35,$N$35)</f>
        <v>0</v>
      </c>
      <c r="AQ36" s="72"/>
      <c r="AR36" s="72"/>
      <c r="AS36" s="72"/>
      <c r="AT36" s="72"/>
      <c r="AU36" s="72"/>
      <c r="AV36" s="72"/>
      <c r="AW36" s="72"/>
      <c r="AX36" s="72"/>
      <c r="AY36" s="56"/>
    </row>
    <row r="37" spans="1:51" ht="38.25" x14ac:dyDescent="0.35">
      <c r="A37" s="31" t="s">
        <v>24</v>
      </c>
      <c r="B37" s="74" cm="1">
        <f t="array" ref="B37">INDEX(B3:J32,$V$35,$X$35)</f>
        <v>0.60972705462322441</v>
      </c>
      <c r="C37" s="74"/>
      <c r="D37" s="74"/>
      <c r="E37" s="74"/>
      <c r="F37" s="74"/>
      <c r="G37" s="74"/>
      <c r="H37" s="74"/>
      <c r="I37" s="74"/>
      <c r="J37" s="73"/>
      <c r="K37" s="54"/>
      <c r="L37" s="65" cm="1">
        <f t="array" ref="L37">INDEX(L3:T32,$V$35,$X$35)</f>
        <v>2.8889999999999998</v>
      </c>
      <c r="M37" s="66"/>
      <c r="N37" s="66"/>
      <c r="O37" s="66"/>
      <c r="P37" s="66"/>
      <c r="Q37" s="66"/>
      <c r="R37" s="66"/>
      <c r="S37" s="66"/>
      <c r="T37" s="67"/>
      <c r="U37" s="56"/>
      <c r="V37" s="65" cm="1">
        <f t="array" ref="V37">INDEX(V3:AD32,$V$35,$X$35)</f>
        <v>22.47366713208844</v>
      </c>
      <c r="W37" s="66"/>
      <c r="X37" s="66"/>
      <c r="Y37" s="66"/>
      <c r="Z37" s="66"/>
      <c r="AA37" s="66"/>
      <c r="AB37" s="66"/>
      <c r="AC37" s="66"/>
      <c r="AD37" s="67"/>
      <c r="AE37" s="56"/>
      <c r="AF37" s="72" cm="1">
        <f t="array" ref="AF37">INDEX(AF3:AN32,$V$35,$X$35)</f>
        <v>0</v>
      </c>
      <c r="AG37" s="72"/>
      <c r="AH37" s="72"/>
      <c r="AI37" s="72"/>
      <c r="AJ37" s="72"/>
      <c r="AK37" s="72"/>
      <c r="AL37" s="72"/>
      <c r="AM37" s="72"/>
      <c r="AN37" s="72"/>
      <c r="AO37" s="56"/>
      <c r="AP37" s="72" cm="1">
        <f t="array" ref="AP37">INDEX(AP3:AX32,$V$35,$X$35)</f>
        <v>0</v>
      </c>
      <c r="AQ37" s="72"/>
      <c r="AR37" s="72"/>
      <c r="AS37" s="72"/>
      <c r="AT37" s="72"/>
      <c r="AU37" s="72"/>
      <c r="AV37" s="72"/>
      <c r="AW37" s="72"/>
      <c r="AX37" s="72"/>
      <c r="AY37" s="56"/>
    </row>
    <row r="38" spans="1:51" ht="38.25" x14ac:dyDescent="0.35">
      <c r="A38" s="31" t="s">
        <v>51</v>
      </c>
      <c r="B38" s="74" t="e" cm="1" vm="3">
        <f t="array" aca="1" ref="B38" ca="1">INDEX(B3:J32,$AF$35,$AH$35)</f>
        <v>#VALUE!</v>
      </c>
      <c r="C38" s="74"/>
      <c r="D38" s="74"/>
      <c r="E38" s="74"/>
      <c r="F38" s="74"/>
      <c r="G38" s="74"/>
      <c r="H38" s="74"/>
      <c r="I38" s="74"/>
      <c r="J38" s="73"/>
      <c r="K38" s="54"/>
      <c r="L38" s="65" t="e" cm="1" vm="3">
        <f t="array" aca="1" ref="L38" ca="1">INDEX(L3:T32,$AF$35,$AH$35)</f>
        <v>#VALUE!</v>
      </c>
      <c r="M38" s="66"/>
      <c r="N38" s="66"/>
      <c r="O38" s="66"/>
      <c r="P38" s="66"/>
      <c r="Q38" s="66"/>
      <c r="R38" s="66"/>
      <c r="S38" s="66"/>
      <c r="T38" s="67"/>
      <c r="U38" s="56"/>
      <c r="V38" s="65" t="e" cm="1" vm="3">
        <f t="array" aca="1" ref="V38" ca="1">INDEX(V3:AD32,$AF$35,$AH$35)</f>
        <v>#VALUE!</v>
      </c>
      <c r="W38" s="66"/>
      <c r="X38" s="66"/>
      <c r="Y38" s="66"/>
      <c r="Z38" s="66"/>
      <c r="AA38" s="66"/>
      <c r="AB38" s="66"/>
      <c r="AC38" s="66"/>
      <c r="AD38" s="67"/>
      <c r="AE38" s="56"/>
      <c r="AF38" s="65" t="e" cm="1" vm="3">
        <f t="array" aca="1" ref="AF38" ca="1">INDEX(AF3:AN32,$AF$35,$AH$35)</f>
        <v>#VALUE!</v>
      </c>
      <c r="AG38" s="66"/>
      <c r="AH38" s="66"/>
      <c r="AI38" s="66"/>
      <c r="AJ38" s="66"/>
      <c r="AK38" s="66"/>
      <c r="AL38" s="66"/>
      <c r="AM38" s="66"/>
      <c r="AN38" s="67"/>
      <c r="AO38" s="56"/>
      <c r="AP38" s="65" t="e" cm="1" vm="3">
        <f t="array" aca="1" ref="AP38" ca="1">INDEX(AP3:AX32,$AP$35,$AR$35)</f>
        <v>#VALUE!</v>
      </c>
      <c r="AQ38" s="66"/>
      <c r="AR38" s="66"/>
      <c r="AS38" s="66"/>
      <c r="AT38" s="66"/>
      <c r="AU38" s="66"/>
      <c r="AV38" s="66"/>
      <c r="AW38" s="66"/>
      <c r="AX38" s="67"/>
      <c r="AY38" s="56"/>
    </row>
    <row r="39" spans="1:51" x14ac:dyDescent="0.25">
      <c r="E39" s="46"/>
    </row>
  </sheetData>
  <mergeCells count="26">
    <mergeCell ref="A1:A2"/>
    <mergeCell ref="B36:J36"/>
    <mergeCell ref="L36:T36"/>
    <mergeCell ref="V36:AD36"/>
    <mergeCell ref="B1:J1"/>
    <mergeCell ref="L1:T1"/>
    <mergeCell ref="V1:AD1"/>
    <mergeCell ref="B33:J33"/>
    <mergeCell ref="L33:T33"/>
    <mergeCell ref="V33:AD33"/>
    <mergeCell ref="AF1:AN1"/>
    <mergeCell ref="AP1:AX1"/>
    <mergeCell ref="AF33:AN33"/>
    <mergeCell ref="AP33:AX33"/>
    <mergeCell ref="AF36:AN36"/>
    <mergeCell ref="AP36:AX36"/>
    <mergeCell ref="AF37:AN37"/>
    <mergeCell ref="AP37:AX37"/>
    <mergeCell ref="B38:J38"/>
    <mergeCell ref="L38:T38"/>
    <mergeCell ref="V38:AD38"/>
    <mergeCell ref="AF38:AN38"/>
    <mergeCell ref="AP38:AX38"/>
    <mergeCell ref="B37:J37"/>
    <mergeCell ref="L37:T37"/>
    <mergeCell ref="V37:AD37"/>
  </mergeCells>
  <conditionalFormatting sqref="L3:T32">
    <cfRule type="cellIs" dxfId="56" priority="9" operator="equal">
      <formula>$L$33</formula>
    </cfRule>
    <cfRule type="colorScale" priority="1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V3:AD32">
    <cfRule type="colorScale" priority="8">
      <colorScale>
        <cfvo type="min"/>
        <cfvo type="percentile" val="50"/>
        <cfvo type="max"/>
        <color rgb="FF63BE7B"/>
        <color rgb="FFFCFCFF"/>
        <color rgb="FFF8696B"/>
      </colorScale>
    </cfRule>
    <cfRule type="cellIs" dxfId="55" priority="8" operator="equal">
      <formula>$V$33</formula>
    </cfRule>
  </conditionalFormatting>
  <conditionalFormatting sqref="B3:J32">
    <cfRule type="cellIs" dxfId="54" priority="5" operator="greaterThan">
      <formula>1</formula>
    </cfRule>
    <cfRule type="cellIs" dxfId="53" priority="6" operator="equal">
      <formula>$B$33</formula>
    </cfRule>
    <cfRule type="colorScale" priority="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F3:AN32">
    <cfRule type="cellIs" dxfId="52" priority="3" operator="between">
      <formula>$AF$33*0.975</formula>
      <formula>$AF$33*1.025</formula>
    </cfRule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P3:AX32">
    <cfRule type="cellIs" dxfId="51" priority="1" operator="between">
      <formula>$AP$33*0.975</formula>
      <formula>$AP$33*1.025</formula>
    </cfRule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Y38"/>
  <sheetViews>
    <sheetView zoomScale="80" zoomScaleNormal="80" workbookViewId="0">
      <pane xSplit="1" ySplit="2" topLeftCell="O3" activePane="bottomRight" state="frozen"/>
      <selection pane="topRight" activeCell="B1" sqref="B1"/>
      <selection pane="bottomLeft" activeCell="A3" sqref="A3"/>
      <selection pane="bottomRight" activeCell="AF37" sqref="AF37:AN37"/>
    </sheetView>
  </sheetViews>
  <sheetFormatPr defaultRowHeight="15" x14ac:dyDescent="0.25"/>
  <cols>
    <col min="1" max="1" width="24.7109375" customWidth="1"/>
    <col min="11" max="11" width="2.7109375" style="29" customWidth="1"/>
    <col min="21" max="21" width="2.7109375" customWidth="1"/>
    <col min="31" max="31" width="2.7109375" customWidth="1"/>
    <col min="41" max="41" width="2.7109375" customWidth="1"/>
    <col min="51" max="51" width="2.7109375" customWidth="1"/>
  </cols>
  <sheetData>
    <row r="1" spans="1:51" s="42" customFormat="1" ht="18.75" x14ac:dyDescent="0.3">
      <c r="A1" s="75" t="s">
        <v>16</v>
      </c>
      <c r="B1" s="70" t="s">
        <v>42</v>
      </c>
      <c r="C1" s="70"/>
      <c r="D1" s="70"/>
      <c r="E1" s="70"/>
      <c r="F1" s="70"/>
      <c r="G1" s="70"/>
      <c r="H1" s="70"/>
      <c r="I1" s="70"/>
      <c r="J1" s="70"/>
      <c r="K1" s="52"/>
      <c r="L1" s="70" t="s">
        <v>17</v>
      </c>
      <c r="M1" s="70"/>
      <c r="N1" s="70"/>
      <c r="O1" s="70"/>
      <c r="P1" s="70"/>
      <c r="Q1" s="70"/>
      <c r="R1" s="70"/>
      <c r="S1" s="70"/>
      <c r="T1" s="70"/>
      <c r="U1" s="55"/>
      <c r="V1" s="70" t="s">
        <v>29</v>
      </c>
      <c r="W1" s="70"/>
      <c r="X1" s="70"/>
      <c r="Y1" s="70"/>
      <c r="Z1" s="70"/>
      <c r="AA1" s="70"/>
      <c r="AB1" s="70"/>
      <c r="AC1" s="70"/>
      <c r="AD1" s="70"/>
      <c r="AE1" s="55"/>
      <c r="AF1" s="68" t="s">
        <v>43</v>
      </c>
      <c r="AG1" s="68"/>
      <c r="AH1" s="68"/>
      <c r="AI1" s="68"/>
      <c r="AJ1" s="68"/>
      <c r="AK1" s="68"/>
      <c r="AL1" s="68"/>
      <c r="AM1" s="68"/>
      <c r="AN1" s="68"/>
      <c r="AO1" s="24"/>
      <c r="AP1" s="68" t="s">
        <v>44</v>
      </c>
      <c r="AQ1" s="68"/>
      <c r="AR1" s="68"/>
      <c r="AS1" s="68"/>
      <c r="AT1" s="68"/>
      <c r="AU1" s="68"/>
      <c r="AV1" s="68"/>
      <c r="AW1" s="68"/>
      <c r="AX1" s="68"/>
      <c r="AY1" s="24"/>
    </row>
    <row r="2" spans="1:51" x14ac:dyDescent="0.25">
      <c r="A2" s="75"/>
      <c r="B2" s="21" t="s">
        <v>7</v>
      </c>
      <c r="C2" s="7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7" t="s">
        <v>13</v>
      </c>
      <c r="I2" s="7" t="s">
        <v>14</v>
      </c>
      <c r="J2" s="21" t="s">
        <v>15</v>
      </c>
      <c r="K2" s="53"/>
      <c r="L2" s="21" t="s">
        <v>7</v>
      </c>
      <c r="M2" s="7" t="s">
        <v>8</v>
      </c>
      <c r="N2" s="7" t="s">
        <v>9</v>
      </c>
      <c r="O2" s="7" t="s">
        <v>10</v>
      </c>
      <c r="P2" s="7" t="s">
        <v>11</v>
      </c>
      <c r="Q2" s="7" t="s">
        <v>12</v>
      </c>
      <c r="R2" s="7" t="s">
        <v>13</v>
      </c>
      <c r="S2" s="7" t="s">
        <v>14</v>
      </c>
      <c r="T2" s="21" t="s">
        <v>15</v>
      </c>
      <c r="U2" s="24"/>
      <c r="V2" s="21" t="s">
        <v>7</v>
      </c>
      <c r="W2" s="7" t="s">
        <v>8</v>
      </c>
      <c r="X2" s="7" t="s">
        <v>9</v>
      </c>
      <c r="Y2" s="7" t="s">
        <v>10</v>
      </c>
      <c r="Z2" s="7" t="s">
        <v>11</v>
      </c>
      <c r="AA2" s="7" t="s">
        <v>12</v>
      </c>
      <c r="AB2" s="7" t="s">
        <v>13</v>
      </c>
      <c r="AC2" s="7" t="s">
        <v>14</v>
      </c>
      <c r="AD2" s="21" t="s">
        <v>15</v>
      </c>
      <c r="AE2" s="24"/>
      <c r="AF2" s="21" t="s">
        <v>7</v>
      </c>
      <c r="AG2" s="21" t="s">
        <v>8</v>
      </c>
      <c r="AH2" s="21" t="s">
        <v>9</v>
      </c>
      <c r="AI2" s="21" t="s">
        <v>10</v>
      </c>
      <c r="AJ2" s="21" t="s">
        <v>11</v>
      </c>
      <c r="AK2" s="21" t="s">
        <v>12</v>
      </c>
      <c r="AL2" s="21" t="s">
        <v>13</v>
      </c>
      <c r="AM2" s="21" t="s">
        <v>14</v>
      </c>
      <c r="AN2" s="21" t="s">
        <v>15</v>
      </c>
      <c r="AO2" s="24"/>
      <c r="AP2" s="21" t="s">
        <v>7</v>
      </c>
      <c r="AQ2" s="21" t="s">
        <v>8</v>
      </c>
      <c r="AR2" s="21" t="s">
        <v>9</v>
      </c>
      <c r="AS2" s="21" t="s">
        <v>10</v>
      </c>
      <c r="AT2" s="21" t="s">
        <v>11</v>
      </c>
      <c r="AU2" s="21" t="s">
        <v>12</v>
      </c>
      <c r="AV2" s="21" t="s">
        <v>13</v>
      </c>
      <c r="AW2" s="21" t="s">
        <v>14</v>
      </c>
      <c r="AX2" s="21" t="s">
        <v>15</v>
      </c>
      <c r="AY2" s="24"/>
    </row>
    <row r="3" spans="1:51" x14ac:dyDescent="0.25">
      <c r="A3" s="9">
        <v>1</v>
      </c>
      <c r="B3" s="11" t="e">
        <v>#N/A</v>
      </c>
      <c r="C3" s="12" t="e">
        <v>#N/A</v>
      </c>
      <c r="D3" s="12" t="e">
        <v>#N/A</v>
      </c>
      <c r="E3" s="12" t="e">
        <v>#N/A</v>
      </c>
      <c r="F3" s="12" t="e">
        <v>#N/A</v>
      </c>
      <c r="G3" s="12" t="e">
        <v>#N/A</v>
      </c>
      <c r="H3" s="12" t="e">
        <v>#N/A</v>
      </c>
      <c r="I3" s="12" t="e">
        <v>#N/A</v>
      </c>
      <c r="J3" s="12" t="e">
        <v>#N/A</v>
      </c>
      <c r="K3" s="27" t="str">
        <f t="shared" ref="K3:K31" si="0">IF(ISNA(MATCH($B$33,B3:J3,0)),"",MATCH($B$33,B3:J3,0))</f>
        <v/>
      </c>
      <c r="L3" s="16" t="e">
        <v>#N/A</v>
      </c>
      <c r="M3" s="16" t="e">
        <v>#N/A</v>
      </c>
      <c r="N3" s="16" t="e">
        <v>#N/A</v>
      </c>
      <c r="O3" s="16" t="e">
        <v>#N/A</v>
      </c>
      <c r="P3" s="16" t="e">
        <v>#N/A</v>
      </c>
      <c r="Q3" s="16" t="e">
        <v>#N/A</v>
      </c>
      <c r="R3" s="16" t="e">
        <v>#N/A</v>
      </c>
      <c r="S3" s="16" t="e">
        <v>#N/A</v>
      </c>
      <c r="T3" s="16" t="e">
        <v>#N/A</v>
      </c>
      <c r="U3" s="27" t="str">
        <f t="shared" ref="U3:U31" si="1">IF(ISNA(MATCH($L$33,L3:T3,0)),"",MATCH($L$33,L3:T3,0))</f>
        <v/>
      </c>
      <c r="V3" s="16" t="e">
        <v>#N/A</v>
      </c>
      <c r="W3" s="16" t="e">
        <v>#N/A</v>
      </c>
      <c r="X3" s="16" t="e">
        <v>#N/A</v>
      </c>
      <c r="Y3" s="16" t="e">
        <v>#N/A</v>
      </c>
      <c r="Z3" s="16" t="e">
        <v>#N/A</v>
      </c>
      <c r="AA3" s="16" t="e">
        <v>#N/A</v>
      </c>
      <c r="AB3" s="16" t="e">
        <v>#N/A</v>
      </c>
      <c r="AC3" s="16" t="e">
        <v>#N/A</v>
      </c>
      <c r="AD3" s="16" t="e">
        <v>#N/A</v>
      </c>
      <c r="AE3" s="27" t="str">
        <f>IF(ISNA(MATCH($V$33,V3:AD3,0)),"",MATCH($V$33,V3:AD3,0))</f>
        <v/>
      </c>
      <c r="AF3" s="60" t="e">
        <v>#N/A</v>
      </c>
      <c r="AG3" s="60" t="e">
        <v>#N/A</v>
      </c>
      <c r="AH3" s="60" t="e">
        <v>#N/A</v>
      </c>
      <c r="AI3" s="60" t="e">
        <v>#N/A</v>
      </c>
      <c r="AJ3" s="60" t="e">
        <v>#N/A</v>
      </c>
      <c r="AK3" s="60" t="e">
        <v>#N/A</v>
      </c>
      <c r="AL3" s="60" t="e">
        <v>#N/A</v>
      </c>
      <c r="AM3" s="60" t="e">
        <v>#N/A</v>
      </c>
      <c r="AN3" s="60" t="e">
        <v>#N/A</v>
      </c>
      <c r="AO3" s="27" t="str">
        <f>IF(ISNA(MATCH($AF$33,AF3:AN3,0)),"",MATCH($AF$33,AF3:AN3,0))</f>
        <v/>
      </c>
      <c r="AP3" s="60" t="e">
        <v>#N/A</v>
      </c>
      <c r="AQ3" s="60" t="e">
        <v>#N/A</v>
      </c>
      <c r="AR3" s="60" t="e">
        <v>#N/A</v>
      </c>
      <c r="AS3" s="60" t="e">
        <v>#N/A</v>
      </c>
      <c r="AT3" s="60" t="e">
        <v>#N/A</v>
      </c>
      <c r="AU3" s="60" t="e">
        <v>#N/A</v>
      </c>
      <c r="AV3" s="60" t="e">
        <v>#N/A</v>
      </c>
      <c r="AW3" s="60" t="e">
        <v>#N/A</v>
      </c>
      <c r="AX3" s="60" t="e">
        <v>#N/A</v>
      </c>
      <c r="AY3" s="27" t="str">
        <f>IF(ISNA(MATCH($AP$33,AP3:AX3,0)),"",MATCH($AP$33,AP3:AX3,0))</f>
        <v/>
      </c>
    </row>
    <row r="4" spans="1:51" x14ac:dyDescent="0.25">
      <c r="A4" s="9">
        <v>2</v>
      </c>
      <c r="B4" s="11" t="e">
        <v>#N/A</v>
      </c>
      <c r="C4" s="12" t="e">
        <v>#N/A</v>
      </c>
      <c r="D4" s="12" t="e">
        <v>#N/A</v>
      </c>
      <c r="E4" s="12">
        <v>0.45324688804511792</v>
      </c>
      <c r="F4" s="12">
        <v>0.41295827577444039</v>
      </c>
      <c r="G4" s="12" t="e">
        <v>#N/A</v>
      </c>
      <c r="H4" s="12" t="e">
        <v>#N/A</v>
      </c>
      <c r="I4" s="12">
        <v>0.37166244819699629</v>
      </c>
      <c r="J4" s="12">
        <v>0.33787495290636038</v>
      </c>
      <c r="K4" s="27" t="str">
        <f t="shared" si="0"/>
        <v/>
      </c>
      <c r="L4" s="16" t="e">
        <v>#N/A</v>
      </c>
      <c r="M4" s="16" t="e">
        <v>#N/A</v>
      </c>
      <c r="N4" s="16" t="e">
        <v>#N/A</v>
      </c>
      <c r="O4" s="16">
        <v>3.0687600000000002</v>
      </c>
      <c r="P4" s="16">
        <v>4.4212400000000001</v>
      </c>
      <c r="Q4" s="16" t="e">
        <v>#N/A</v>
      </c>
      <c r="R4" s="16" t="e">
        <v>#N/A</v>
      </c>
      <c r="S4" s="16">
        <v>3.5310000000000001</v>
      </c>
      <c r="T4" s="16">
        <v>4.9219999999999997</v>
      </c>
      <c r="U4" s="27">
        <f t="shared" si="1"/>
        <v>4</v>
      </c>
      <c r="V4" s="16" t="e">
        <v>#N/A</v>
      </c>
      <c r="W4" s="16" t="e">
        <v>#N/A</v>
      </c>
      <c r="X4" s="16" t="e">
        <v>#N/A</v>
      </c>
      <c r="Y4" s="16">
        <v>7.6836799844135646</v>
      </c>
      <c r="Z4" s="16">
        <v>10.310333853971214</v>
      </c>
      <c r="AA4" s="16" t="e">
        <v>#N/A</v>
      </c>
      <c r="AB4" s="16" t="e">
        <v>#N/A</v>
      </c>
      <c r="AC4" s="16">
        <v>7.6931165085165496</v>
      </c>
      <c r="AD4" s="16">
        <v>10.176517884854938</v>
      </c>
      <c r="AE4" s="27" t="str">
        <f t="shared" ref="AE4:AE32" si="2">IF(ISNA(MATCH($V$33,V4:AD4,0)),"",MATCH($V$33,V4:AD4,0))</f>
        <v/>
      </c>
      <c r="AF4" s="60" t="e">
        <v>#N/A</v>
      </c>
      <c r="AG4" s="60" t="e">
        <v>#N/A</v>
      </c>
      <c r="AH4" s="60" t="e">
        <v>#N/A</v>
      </c>
      <c r="AI4" s="60">
        <v>91.378126078237301</v>
      </c>
      <c r="AJ4" s="60">
        <v>87.715918083992506</v>
      </c>
      <c r="AK4" s="60" t="e">
        <v>#N/A</v>
      </c>
      <c r="AL4" s="60" t="e">
        <v>#N/A</v>
      </c>
      <c r="AM4" s="60">
        <v>80.346531559269849</v>
      </c>
      <c r="AN4" s="60">
        <v>78.625622917196068</v>
      </c>
      <c r="AO4" s="27" t="str">
        <f t="shared" ref="AO4:AO32" si="3">IF(ISNA(MATCH($AF$33,AF4:AN4,0)),"",MATCH($AF$33,AF4:AN4,0))</f>
        <v/>
      </c>
      <c r="AP4" s="60" t="e">
        <v>#N/A</v>
      </c>
      <c r="AQ4" s="60" t="e">
        <v>#N/A</v>
      </c>
      <c r="AR4" s="60" t="e">
        <v>#N/A</v>
      </c>
      <c r="AS4" s="60">
        <v>83.970614349828438</v>
      </c>
      <c r="AT4" s="60">
        <v>80.816783112465927</v>
      </c>
      <c r="AU4" s="60" t="e">
        <v>#N/A</v>
      </c>
      <c r="AV4" s="60" t="e">
        <v>#N/A</v>
      </c>
      <c r="AW4" s="60">
        <v>73.900824028774196</v>
      </c>
      <c r="AX4" s="60">
        <v>72.50883258109954</v>
      </c>
      <c r="AY4" s="27" t="str">
        <f t="shared" ref="AY4:AY32" si="4">IF(ISNA(MATCH($AP$33,AP4:AX4,0)),"",MATCH($AP$33,AP4:AX4,0))</f>
        <v/>
      </c>
    </row>
    <row r="5" spans="1:51" x14ac:dyDescent="0.25">
      <c r="A5" s="9">
        <v>3</v>
      </c>
      <c r="B5" s="11" t="e">
        <v>#N/A</v>
      </c>
      <c r="C5" s="12">
        <v>0.43351588316010825</v>
      </c>
      <c r="D5" s="12">
        <v>0.39929094501588913</v>
      </c>
      <c r="E5" s="12">
        <v>0.3700745344049704</v>
      </c>
      <c r="F5" s="12">
        <v>0.33717902023563961</v>
      </c>
      <c r="G5" s="12">
        <v>0.3700745344049704</v>
      </c>
      <c r="H5" s="12">
        <v>0.33717902023563961</v>
      </c>
      <c r="I5" s="12">
        <v>0.30346111821207561</v>
      </c>
      <c r="J5" s="12">
        <v>0.27587374382915969</v>
      </c>
      <c r="K5" s="27" t="str">
        <f t="shared" si="0"/>
        <v/>
      </c>
      <c r="L5" s="16" t="e">
        <v>#N/A</v>
      </c>
      <c r="M5" s="16">
        <v>3.21</v>
      </c>
      <c r="N5" s="16">
        <v>3.6915</v>
      </c>
      <c r="O5" s="16">
        <v>4.6031399999999998</v>
      </c>
      <c r="P5" s="16">
        <v>6.6318599999999996</v>
      </c>
      <c r="Q5" s="16">
        <v>3.5310000000000001</v>
      </c>
      <c r="R5" s="16">
        <v>4.3334999999999999</v>
      </c>
      <c r="S5" s="16">
        <v>5.2965</v>
      </c>
      <c r="T5" s="16">
        <v>7.383</v>
      </c>
      <c r="U5" s="27" t="str">
        <f t="shared" si="1"/>
        <v/>
      </c>
      <c r="V5" s="16" t="e">
        <v>#N/A</v>
      </c>
      <c r="W5" s="16">
        <v>7.7573770769877362</v>
      </c>
      <c r="X5" s="16">
        <v>8.4127174309912842</v>
      </c>
      <c r="Y5" s="16">
        <v>10.003745297331026</v>
      </c>
      <c r="Z5" s="16">
        <v>13.697354974630208</v>
      </c>
      <c r="AA5" s="16">
        <v>7.6737237287755429</v>
      </c>
      <c r="AB5" s="16">
        <v>8.9503529601891483</v>
      </c>
      <c r="AC5" s="16">
        <v>10.409772058141185</v>
      </c>
      <c r="AD5" s="16">
        <v>13.957774613897874</v>
      </c>
      <c r="AE5" s="27">
        <f t="shared" si="2"/>
        <v>6</v>
      </c>
      <c r="AF5" s="60" t="e">
        <v>#N/A</v>
      </c>
      <c r="AG5" s="60">
        <v>88.47772056731722</v>
      </c>
      <c r="AH5" s="60">
        <v>84.344496367330478</v>
      </c>
      <c r="AI5" s="60">
        <v>82.071452931897014</v>
      </c>
      <c r="AJ5" s="60">
        <v>81.464442651832897</v>
      </c>
      <c r="AK5" s="60">
        <v>80.1439943186395</v>
      </c>
      <c r="AL5" s="60">
        <v>77.537590624640018</v>
      </c>
      <c r="AM5" s="60">
        <v>75.349850208454711</v>
      </c>
      <c r="AN5" s="60">
        <v>75.742285203985247</v>
      </c>
      <c r="AO5" s="27" t="str">
        <f t="shared" si="3"/>
        <v/>
      </c>
      <c r="AP5" s="60" t="e">
        <v>#N/A</v>
      </c>
      <c r="AQ5" s="60">
        <v>81.328217220351348</v>
      </c>
      <c r="AR5" s="60">
        <v>77.602330495605855</v>
      </c>
      <c r="AS5" s="60">
        <v>75.641993717188001</v>
      </c>
      <c r="AT5" s="60">
        <v>75.354074674661035</v>
      </c>
      <c r="AU5" s="60">
        <v>73.714535103930487</v>
      </c>
      <c r="AV5" s="60">
        <v>71.427222647468156</v>
      </c>
      <c r="AW5" s="60">
        <v>69.53527158944955</v>
      </c>
      <c r="AX5" s="60">
        <v>70.149227287860867</v>
      </c>
      <c r="AY5" s="27" t="str">
        <f t="shared" si="4"/>
        <v/>
      </c>
    </row>
    <row r="6" spans="1:51" x14ac:dyDescent="0.25">
      <c r="A6" s="9">
        <v>4</v>
      </c>
      <c r="B6" s="11">
        <v>0.41063287098826584</v>
      </c>
      <c r="C6" s="12">
        <v>0.37543576776070026</v>
      </c>
      <c r="D6" s="12">
        <v>0.34579610188485532</v>
      </c>
      <c r="E6" s="12">
        <v>0.32049394808840265</v>
      </c>
      <c r="F6" s="12">
        <v>0.29200559714721125</v>
      </c>
      <c r="G6" s="12">
        <v>0.32049394808840265</v>
      </c>
      <c r="H6" s="12">
        <v>0.29200559714721125</v>
      </c>
      <c r="I6" s="12">
        <v>0.26280503743249017</v>
      </c>
      <c r="J6" s="12">
        <v>0.23891367039317288</v>
      </c>
      <c r="K6" s="27" t="str">
        <f t="shared" si="0"/>
        <v/>
      </c>
      <c r="L6" s="16">
        <v>3.9803999999999999</v>
      </c>
      <c r="M6" s="16">
        <v>4.28</v>
      </c>
      <c r="N6" s="16">
        <v>4.9219999999999997</v>
      </c>
      <c r="O6" s="16">
        <v>6.1375200000000003</v>
      </c>
      <c r="P6" s="16">
        <v>8.8424800000000001</v>
      </c>
      <c r="Q6" s="16">
        <v>4.7080000000000002</v>
      </c>
      <c r="R6" s="16">
        <v>5.7779999999999996</v>
      </c>
      <c r="S6" s="16">
        <v>7.0620000000000003</v>
      </c>
      <c r="T6" s="16">
        <v>9.8439999999999994</v>
      </c>
      <c r="U6" s="27" t="str">
        <f t="shared" si="1"/>
        <v/>
      </c>
      <c r="V6" s="16">
        <v>9.2456705689999019</v>
      </c>
      <c r="W6" s="16">
        <v>9.3813268529018305</v>
      </c>
      <c r="X6" s="16">
        <v>10.299735912874189</v>
      </c>
      <c r="Y6" s="16">
        <v>12.36508764248684</v>
      </c>
      <c r="Z6" s="16">
        <v>17.097864442397068</v>
      </c>
      <c r="AA6" s="16">
        <v>9.4850742027444372</v>
      </c>
      <c r="AB6" s="16">
        <v>11.172370279397889</v>
      </c>
      <c r="AC6" s="16">
        <v>13.114235007415397</v>
      </c>
      <c r="AD6" s="16">
        <v>17.706604682387923</v>
      </c>
      <c r="AE6" s="27" t="str">
        <f t="shared" si="2"/>
        <v/>
      </c>
      <c r="AF6" s="60">
        <v>86.522759383688765</v>
      </c>
      <c r="AG6" s="60">
        <v>82.190033541154236</v>
      </c>
      <c r="AH6" s="60">
        <v>79.577627750014202</v>
      </c>
      <c r="AI6" s="60">
        <v>78.640243824409339</v>
      </c>
      <c r="AJ6" s="60">
        <v>79.802579465566467</v>
      </c>
      <c r="AK6" s="60">
        <v>76.257816646204986</v>
      </c>
      <c r="AL6" s="60">
        <v>74.90084597244666</v>
      </c>
      <c r="AM6" s="60">
        <v>73.906443539168265</v>
      </c>
      <c r="AN6" s="60">
        <v>75.725917439786244</v>
      </c>
      <c r="AO6" s="27" t="str">
        <f t="shared" si="3"/>
        <v/>
      </c>
      <c r="AP6" s="60">
        <v>79.650845613843643</v>
      </c>
      <c r="AQ6" s="60">
        <v>75.705384116340468</v>
      </c>
      <c r="AR6" s="60">
        <v>73.386774866045315</v>
      </c>
      <c r="AS6" s="60">
        <v>72.679914143818451</v>
      </c>
      <c r="AT6" s="60">
        <v>74.082082138143463</v>
      </c>
      <c r="AU6" s="60">
        <v>70.297486965614098</v>
      </c>
      <c r="AV6" s="60">
        <v>69.180348645023656</v>
      </c>
      <c r="AW6" s="60">
        <v>68.41253718467533</v>
      </c>
      <c r="AX6" s="60">
        <v>70.404471065309806</v>
      </c>
      <c r="AY6" s="27" t="str">
        <f t="shared" si="4"/>
        <v/>
      </c>
    </row>
    <row r="7" spans="1:51" x14ac:dyDescent="0.25">
      <c r="A7" s="9">
        <v>5</v>
      </c>
      <c r="B7" s="11">
        <v>0.36728120533026559</v>
      </c>
      <c r="C7" s="12">
        <v>0.33579995915909988</v>
      </c>
      <c r="D7" s="12">
        <v>0.30928943606759196</v>
      </c>
      <c r="E7" s="12">
        <v>0.2866585017211829</v>
      </c>
      <c r="F7" s="12">
        <v>0.26117774601263327</v>
      </c>
      <c r="G7" s="12">
        <v>0.2866585017211829</v>
      </c>
      <c r="H7" s="12">
        <v>0.26117774601263327</v>
      </c>
      <c r="I7" s="12">
        <v>0.23505997141136986</v>
      </c>
      <c r="J7" s="12">
        <v>0.21369088310124534</v>
      </c>
      <c r="K7" s="27" t="str">
        <f t="shared" si="0"/>
        <v/>
      </c>
      <c r="L7" s="16">
        <v>4.9755000000000003</v>
      </c>
      <c r="M7" s="16">
        <v>5.35</v>
      </c>
      <c r="N7" s="16">
        <v>6.1524999999999999</v>
      </c>
      <c r="O7" s="16">
        <v>7.6718999999999999</v>
      </c>
      <c r="P7" s="16">
        <v>11.053100000000001</v>
      </c>
      <c r="Q7" s="16">
        <v>5.8849999999999998</v>
      </c>
      <c r="R7" s="16">
        <v>7.2225000000000001</v>
      </c>
      <c r="S7" s="16">
        <v>8.8275000000000006</v>
      </c>
      <c r="T7" s="16">
        <v>12.305</v>
      </c>
      <c r="U7" s="27" t="str">
        <f t="shared" si="1"/>
        <v/>
      </c>
      <c r="V7" s="16">
        <v>10.765237189382189</v>
      </c>
      <c r="W7" s="16">
        <v>11.026876021888221</v>
      </c>
      <c r="X7" s="16">
        <v>12.194194890760036</v>
      </c>
      <c r="Y7" s="16">
        <v>14.723228470795908</v>
      </c>
      <c r="Z7" s="16">
        <v>20.480555811330213</v>
      </c>
      <c r="AA7" s="16">
        <v>11.293968840917364</v>
      </c>
      <c r="AB7" s="16">
        <v>13.382744600820805</v>
      </c>
      <c r="AC7" s="16">
        <v>15.798212317426403</v>
      </c>
      <c r="AD7" s="16">
        <v>21.423277560148286</v>
      </c>
      <c r="AE7" s="27" t="str">
        <f t="shared" si="2"/>
        <v/>
      </c>
      <c r="AF7" s="60">
        <v>82.375585024401744</v>
      </c>
      <c r="AG7" s="60">
        <v>79.10973165644458</v>
      </c>
      <c r="AH7" s="60">
        <v>77.389124531952888</v>
      </c>
      <c r="AI7" s="60">
        <v>77.346046932528708</v>
      </c>
      <c r="AJ7" s="60">
        <v>79.861180651761174</v>
      </c>
      <c r="AK7" s="60">
        <v>74.509268037471742</v>
      </c>
      <c r="AL7" s="60">
        <v>73.989673907961532</v>
      </c>
      <c r="AM7" s="60">
        <v>73.839534131636512</v>
      </c>
      <c r="AN7" s="60">
        <v>76.841209651022041</v>
      </c>
      <c r="AO7" s="27" t="str">
        <f t="shared" si="3"/>
        <v/>
      </c>
      <c r="AP7" s="60">
        <v>75.974510607979695</v>
      </c>
      <c r="AQ7" s="60">
        <v>73.012050475602905</v>
      </c>
      <c r="AR7" s="60">
        <v>71.525481638913007</v>
      </c>
      <c r="AS7" s="60">
        <v>71.668429551341632</v>
      </c>
      <c r="AT7" s="60">
        <v>74.379374889290077</v>
      </c>
      <c r="AU7" s="60">
        <v>68.83165065628468</v>
      </c>
      <c r="AV7" s="60">
        <v>68.507868145490434</v>
      </c>
      <c r="AW7" s="60">
        <v>68.544896724802797</v>
      </c>
      <c r="AX7" s="60">
        <v>71.690461678871415</v>
      </c>
      <c r="AY7" s="27" t="str">
        <f t="shared" si="4"/>
        <v/>
      </c>
    </row>
    <row r="8" spans="1:51" x14ac:dyDescent="0.25">
      <c r="A8" s="9">
        <v>6</v>
      </c>
      <c r="B8" s="11">
        <v>0.33528033517845496</v>
      </c>
      <c r="C8" s="12">
        <v>0.30654202073458753</v>
      </c>
      <c r="D8" s="12">
        <v>0.28234133488711999</v>
      </c>
      <c r="E8" s="12">
        <v>0.26168221282220883</v>
      </c>
      <c r="F8" s="12">
        <v>0.23842157168245692</v>
      </c>
      <c r="G8" s="12">
        <v>0.26168221282220883</v>
      </c>
      <c r="H8" s="12">
        <v>0.23842157168245692</v>
      </c>
      <c r="I8" s="12">
        <v>0.2145794145142112</v>
      </c>
      <c r="J8" s="12">
        <v>0.19507219501291934</v>
      </c>
      <c r="K8" s="27" t="str">
        <f t="shared" si="0"/>
        <v/>
      </c>
      <c r="L8" s="16">
        <v>5.9706000000000001</v>
      </c>
      <c r="M8" s="16">
        <v>6.42</v>
      </c>
      <c r="N8" s="16">
        <v>7.383</v>
      </c>
      <c r="O8" s="16">
        <v>9.2062799999999996</v>
      </c>
      <c r="P8" s="16">
        <v>13.263719999999999</v>
      </c>
      <c r="Q8" s="16">
        <v>7.0620000000000003</v>
      </c>
      <c r="R8" s="16">
        <v>8.6669999999999998</v>
      </c>
      <c r="S8" s="16">
        <v>10.593</v>
      </c>
      <c r="T8" s="16">
        <v>14.766</v>
      </c>
      <c r="U8" s="27" t="str">
        <f t="shared" si="1"/>
        <v/>
      </c>
      <c r="V8" s="16">
        <v>12.29637381158866</v>
      </c>
      <c r="W8" s="16">
        <v>12.673964490556404</v>
      </c>
      <c r="X8" s="16">
        <v>14.08356307388626</v>
      </c>
      <c r="Y8" s="16">
        <v>17.07019395592015</v>
      </c>
      <c r="Z8" s="16">
        <v>23.842309358791741</v>
      </c>
      <c r="AA8" s="16">
        <v>13.094291040106112</v>
      </c>
      <c r="AB8" s="16">
        <v>15.579437383528001</v>
      </c>
      <c r="AC8" s="16">
        <v>18.463511456247758</v>
      </c>
      <c r="AD8" s="16">
        <v>25.11328596929382</v>
      </c>
      <c r="AE8" s="27" t="str">
        <f t="shared" si="2"/>
        <v/>
      </c>
      <c r="AF8" s="60">
        <v>80.105184575613279</v>
      </c>
      <c r="AG8" s="60">
        <v>77.519360084136238</v>
      </c>
      <c r="AH8" s="60">
        <v>76.42488007855242</v>
      </c>
      <c r="AI8" s="60">
        <v>77.083024945995291</v>
      </c>
      <c r="AJ8" s="60">
        <v>80.76207664061036</v>
      </c>
      <c r="AK8" s="60">
        <v>73.794047528798046</v>
      </c>
      <c r="AL8" s="60">
        <v>73.926799244942316</v>
      </c>
      <c r="AM8" s="60">
        <v>74.459689371044121</v>
      </c>
      <c r="AN8" s="60">
        <v>78.526206266302808</v>
      </c>
      <c r="AO8" s="27" t="str">
        <f t="shared" si="3"/>
        <v/>
      </c>
      <c r="AP8" s="60">
        <v>74.012270067905519</v>
      </c>
      <c r="AQ8" s="60">
        <v>71.678948393091716</v>
      </c>
      <c r="AR8" s="60">
        <v>70.781417125711471</v>
      </c>
      <c r="AS8" s="60">
        <v>71.59747365671754</v>
      </c>
      <c r="AT8" s="60">
        <v>75.444068752312958</v>
      </c>
      <c r="AU8" s="60">
        <v>68.308496239520309</v>
      </c>
      <c r="AV8" s="60">
        <v>68.608791356644915</v>
      </c>
      <c r="AW8" s="60">
        <v>69.303114455395814</v>
      </c>
      <c r="AX8" s="60">
        <v>73.494599624990641</v>
      </c>
      <c r="AY8" s="27">
        <f t="shared" si="4"/>
        <v>6</v>
      </c>
    </row>
    <row r="9" spans="1:51" x14ac:dyDescent="0.25">
      <c r="A9" s="9">
        <v>7</v>
      </c>
      <c r="B9" s="11">
        <v>0.31040927336669183</v>
      </c>
      <c r="C9" s="12">
        <v>0.28380276422097539</v>
      </c>
      <c r="D9" s="12">
        <v>0.26139728283510894</v>
      </c>
      <c r="E9" s="12">
        <v>0.24227065238375947</v>
      </c>
      <c r="F9" s="12">
        <v>0.22073548328298082</v>
      </c>
      <c r="G9" s="12">
        <v>0.24227065238375947</v>
      </c>
      <c r="H9" s="12">
        <v>0.22073548328298082</v>
      </c>
      <c r="I9" s="12">
        <v>0.19866193495468265</v>
      </c>
      <c r="J9" s="12">
        <v>0.18060175904971154</v>
      </c>
      <c r="K9" s="27" t="str">
        <f t="shared" si="0"/>
        <v/>
      </c>
      <c r="L9" s="16">
        <v>6.9657</v>
      </c>
      <c r="M9" s="16">
        <v>7.49</v>
      </c>
      <c r="N9" s="16">
        <v>8.6135000000000002</v>
      </c>
      <c r="O9" s="16">
        <v>10.74066</v>
      </c>
      <c r="P9" s="16">
        <v>15.47434</v>
      </c>
      <c r="Q9" s="16">
        <v>8.2390000000000008</v>
      </c>
      <c r="R9" s="16">
        <v>10.111499999999999</v>
      </c>
      <c r="S9" s="16">
        <v>12.358499999999999</v>
      </c>
      <c r="T9" s="16">
        <v>17.227</v>
      </c>
      <c r="U9" s="27" t="str">
        <f t="shared" si="1"/>
        <v/>
      </c>
      <c r="V9" s="16">
        <v>13.828369045615558</v>
      </c>
      <c r="W9" s="16">
        <v>14.316827255786343</v>
      </c>
      <c r="X9" s="16">
        <v>15.964905960324952</v>
      </c>
      <c r="Y9" s="16">
        <v>19.40503670058364</v>
      </c>
      <c r="Z9" s="16">
        <v>27.184718559577668</v>
      </c>
      <c r="AA9" s="16">
        <v>14.885314065998609</v>
      </c>
      <c r="AB9" s="16">
        <v>17.763489862260332</v>
      </c>
      <c r="AC9" s="16">
        <v>21.112885700096104</v>
      </c>
      <c r="AD9" s="16">
        <v>28.78142112656392</v>
      </c>
      <c r="AE9" s="27" t="str">
        <f t="shared" si="2"/>
        <v/>
      </c>
      <c r="AF9" s="60">
        <v>78.850251194284638</v>
      </c>
      <c r="AG9" s="60">
        <v>76.750017806020594</v>
      </c>
      <c r="AH9" s="60">
        <v>76.144411173233834</v>
      </c>
      <c r="AI9" s="60">
        <v>77.401504896053254</v>
      </c>
      <c r="AJ9" s="60">
        <v>82.141675801789447</v>
      </c>
      <c r="AK9" s="60">
        <v>73.662664689965922</v>
      </c>
      <c r="AL9" s="60">
        <v>74.348173524739238</v>
      </c>
      <c r="AM9" s="60">
        <v>75.475673664329591</v>
      </c>
      <c r="AN9" s="60">
        <v>80.540702539380163</v>
      </c>
      <c r="AO9" s="27">
        <f t="shared" si="3"/>
        <v>6</v>
      </c>
      <c r="AP9" s="60">
        <v>72.977086238713142</v>
      </c>
      <c r="AQ9" s="60">
        <v>71.095039139502191</v>
      </c>
      <c r="AR9" s="60">
        <v>70.660976039260916</v>
      </c>
      <c r="AS9" s="60">
        <v>72.056482821758422</v>
      </c>
      <c r="AT9" s="60">
        <v>76.944364744418976</v>
      </c>
      <c r="AU9" s="60">
        <v>68.317642615671105</v>
      </c>
      <c r="AV9" s="60">
        <v>69.150862467368768</v>
      </c>
      <c r="AW9" s="60">
        <v>70.421527023834258</v>
      </c>
      <c r="AX9" s="60">
        <v>75.597953230261822</v>
      </c>
      <c r="AY9" s="27" t="str">
        <f t="shared" si="4"/>
        <v/>
      </c>
    </row>
    <row r="10" spans="1:51" x14ac:dyDescent="0.25">
      <c r="A10" s="9">
        <v>8</v>
      </c>
      <c r="B10" s="11">
        <v>0.29036128765390351</v>
      </c>
      <c r="C10" s="12">
        <v>0.26547317728356895</v>
      </c>
      <c r="D10" s="12">
        <v>0.24451476855065543</v>
      </c>
      <c r="E10" s="12">
        <v>0.22662344402255896</v>
      </c>
      <c r="F10" s="12">
        <v>0.20647913788722019</v>
      </c>
      <c r="G10" s="12">
        <v>0.22662344402255896</v>
      </c>
      <c r="H10" s="12">
        <v>0.20647913788722019</v>
      </c>
      <c r="I10" s="12">
        <v>0.18583122409849814</v>
      </c>
      <c r="J10" s="12">
        <v>0.16893747645318019</v>
      </c>
      <c r="K10" s="27" t="str">
        <f t="shared" si="0"/>
        <v/>
      </c>
      <c r="L10" s="16">
        <v>7.9607999999999999</v>
      </c>
      <c r="M10" s="16">
        <v>8.56</v>
      </c>
      <c r="N10" s="16">
        <v>9.8439999999999994</v>
      </c>
      <c r="O10" s="16">
        <v>12.275040000000001</v>
      </c>
      <c r="P10" s="16">
        <v>17.68496</v>
      </c>
      <c r="Q10" s="16">
        <v>9.4160000000000004</v>
      </c>
      <c r="R10" s="16">
        <v>11.555999999999999</v>
      </c>
      <c r="S10" s="16">
        <v>14.124000000000001</v>
      </c>
      <c r="T10" s="16">
        <v>19.687999999999999</v>
      </c>
      <c r="U10" s="27" t="str">
        <f t="shared" si="1"/>
        <v/>
      </c>
      <c r="V10" s="16">
        <v>15.357376152788552</v>
      </c>
      <c r="W10" s="16">
        <v>15.9537841834009</v>
      </c>
      <c r="X10" s="16">
        <v>17.837879824155465</v>
      </c>
      <c r="Y10" s="16">
        <v>21.728488717550935</v>
      </c>
      <c r="Z10" s="16">
        <v>30.510079580572839</v>
      </c>
      <c r="AA10" s="16">
        <v>16.667599434662502</v>
      </c>
      <c r="AB10" s="16">
        <v>19.936402436482737</v>
      </c>
      <c r="AC10" s="16">
        <v>23.748756453324674</v>
      </c>
      <c r="AD10" s="16">
        <v>32.431386052648705</v>
      </c>
      <c r="AE10" s="27" t="str">
        <f t="shared" si="2"/>
        <v/>
      </c>
      <c r="AF10" s="60">
        <v>78.210660756530359</v>
      </c>
      <c r="AG10" s="60">
        <v>76.48445320440166</v>
      </c>
      <c r="AH10" s="60">
        <v>76.287342440552933</v>
      </c>
      <c r="AI10" s="60">
        <v>78.082293476539135</v>
      </c>
      <c r="AJ10" s="60">
        <v>83.820771919345901</v>
      </c>
      <c r="AK10" s="60">
        <v>73.895785175204637</v>
      </c>
      <c r="AL10" s="60">
        <v>75.073932250468644</v>
      </c>
      <c r="AM10" s="60">
        <v>76.741935594684236</v>
      </c>
      <c r="AN10" s="60">
        <v>82.763800771440074</v>
      </c>
      <c r="AO10" s="27" t="str">
        <f t="shared" si="3"/>
        <v/>
      </c>
      <c r="AP10" s="60">
        <v>72.503418438872558</v>
      </c>
      <c r="AQ10" s="60">
        <v>70.970590450728764</v>
      </c>
      <c r="AR10" s="60">
        <v>70.926443351129251</v>
      </c>
      <c r="AS10" s="60">
        <v>72.845413643491852</v>
      </c>
      <c r="AT10" s="60">
        <v>78.716835422243165</v>
      </c>
      <c r="AU10" s="60">
        <v>68.658905342157354</v>
      </c>
      <c r="AV10" s="60">
        <v>69.969995753365936</v>
      </c>
      <c r="AW10" s="60">
        <v>71.767438648562347</v>
      </c>
      <c r="AX10" s="60">
        <v>77.890424852544299</v>
      </c>
      <c r="AY10" s="27" t="str">
        <f t="shared" si="4"/>
        <v/>
      </c>
    </row>
    <row r="11" spans="1:51" x14ac:dyDescent="0.25">
      <c r="A11" s="9">
        <v>9</v>
      </c>
      <c r="B11" s="11">
        <v>0.27375524732551049</v>
      </c>
      <c r="C11" s="12">
        <v>0.2502905118404668</v>
      </c>
      <c r="D11" s="12">
        <v>0.23053073458990364</v>
      </c>
      <c r="E11" s="12">
        <v>0.21366263205893499</v>
      </c>
      <c r="F11" s="12">
        <v>0.19467039809814082</v>
      </c>
      <c r="G11" s="12">
        <v>0.21366263205893499</v>
      </c>
      <c r="H11" s="12">
        <v>0.19467039809814082</v>
      </c>
      <c r="I11" s="12">
        <v>0.17520335828832684</v>
      </c>
      <c r="J11" s="12">
        <v>0.15927578026211522</v>
      </c>
      <c r="K11" s="27" t="str">
        <f t="shared" si="0"/>
        <v/>
      </c>
      <c r="L11" s="16">
        <v>8.9558999999999997</v>
      </c>
      <c r="M11" s="16">
        <v>9.6300000000000008</v>
      </c>
      <c r="N11" s="16">
        <v>11.0745</v>
      </c>
      <c r="O11" s="16">
        <v>13.809419999999999</v>
      </c>
      <c r="P11" s="16">
        <v>19.895579999999999</v>
      </c>
      <c r="Q11" s="16">
        <v>10.593</v>
      </c>
      <c r="R11" s="16">
        <v>13.000500000000001</v>
      </c>
      <c r="S11" s="16">
        <v>15.8895</v>
      </c>
      <c r="T11" s="16">
        <v>22.149000000000001</v>
      </c>
      <c r="U11" s="27" t="str">
        <f t="shared" si="1"/>
        <v/>
      </c>
      <c r="V11" s="16">
        <v>16.881997663582052</v>
      </c>
      <c r="W11" s="16">
        <v>17.584534963960518</v>
      </c>
      <c r="X11" s="16">
        <v>19.702913806930678</v>
      </c>
      <c r="Y11" s="16">
        <v>24.041642319309052</v>
      </c>
      <c r="Z11" s="16">
        <v>33.82054089291141</v>
      </c>
      <c r="AA11" s="16">
        <v>18.441985042705689</v>
      </c>
      <c r="AB11" s="16">
        <v>22.099578995852081</v>
      </c>
      <c r="AC11" s="16">
        <v>26.373086245831963</v>
      </c>
      <c r="AD11" s="16">
        <v>36.06601607881386</v>
      </c>
      <c r="AE11" s="27" t="str">
        <f t="shared" si="2"/>
        <v/>
      </c>
      <c r="AF11" s="60">
        <v>77.974020407275717</v>
      </c>
      <c r="AG11" s="60">
        <v>76.551804541107799</v>
      </c>
      <c r="AH11" s="60">
        <v>76.711903625913635</v>
      </c>
      <c r="AI11" s="60">
        <v>79.00506976627085</v>
      </c>
      <c r="AJ11" s="60">
        <v>85.700275929009308</v>
      </c>
      <c r="AK11" s="60">
        <v>74.372877603444394</v>
      </c>
      <c r="AL11" s="60">
        <v>76.004370419363696</v>
      </c>
      <c r="AM11" s="60">
        <v>78.17714327848438</v>
      </c>
      <c r="AN11" s="60">
        <v>85.127648982829513</v>
      </c>
      <c r="AO11" s="27" t="str">
        <f t="shared" si="3"/>
        <v/>
      </c>
      <c r="AP11" s="60">
        <v>72.39727775345979</v>
      </c>
      <c r="AQ11" s="60">
        <v>71.149605218150853</v>
      </c>
      <c r="AR11" s="60">
        <v>71.448431423172309</v>
      </c>
      <c r="AS11" s="60">
        <v>73.85450684700568</v>
      </c>
      <c r="AT11" s="60">
        <v>80.671179668564918</v>
      </c>
      <c r="AU11" s="60">
        <v>69.222314684179224</v>
      </c>
      <c r="AV11" s="60">
        <v>70.975274158919277</v>
      </c>
      <c r="AW11" s="60">
        <v>73.266744903262065</v>
      </c>
      <c r="AX11" s="60">
        <v>80.310278441735164</v>
      </c>
      <c r="AY11" s="27" t="str">
        <f t="shared" si="4"/>
        <v/>
      </c>
    </row>
    <row r="12" spans="1:51" x14ac:dyDescent="0.25">
      <c r="A12" s="9">
        <v>10</v>
      </c>
      <c r="B12" s="11">
        <v>0.2597070308913994</v>
      </c>
      <c r="C12" s="12">
        <v>0.23744642824356527</v>
      </c>
      <c r="D12" s="12">
        <v>0.2187006575927575</v>
      </c>
      <c r="E12" s="12">
        <v>0.20269817045182401</v>
      </c>
      <c r="F12" s="12">
        <v>0.18468055530055075</v>
      </c>
      <c r="G12" s="12">
        <v>0.20269817045182401</v>
      </c>
      <c r="H12" s="12">
        <v>0.18468055530055075</v>
      </c>
      <c r="I12" s="12">
        <v>0.16621249977049565</v>
      </c>
      <c r="J12" s="12">
        <v>0.1511022725186324</v>
      </c>
      <c r="K12" s="27" t="str">
        <f t="shared" si="0"/>
        <v/>
      </c>
      <c r="L12" s="16">
        <v>9.9510000000000005</v>
      </c>
      <c r="M12" s="16">
        <v>10.7</v>
      </c>
      <c r="N12" s="16">
        <v>12.305</v>
      </c>
      <c r="O12" s="16">
        <v>15.3438</v>
      </c>
      <c r="P12" s="16">
        <v>22.106200000000001</v>
      </c>
      <c r="Q12" s="16">
        <v>11.77</v>
      </c>
      <c r="R12" s="16">
        <v>14.445</v>
      </c>
      <c r="S12" s="16">
        <v>17.655000000000001</v>
      </c>
      <c r="T12" s="16">
        <v>24.61</v>
      </c>
      <c r="U12" s="27" t="str">
        <f t="shared" si="1"/>
        <v/>
      </c>
      <c r="V12" s="16">
        <v>18.401817072506805</v>
      </c>
      <c r="W12" s="16">
        <v>19.209277289766742</v>
      </c>
      <c r="X12" s="16">
        <v>21.560645894690506</v>
      </c>
      <c r="Y12" s="16">
        <v>26.345580726462583</v>
      </c>
      <c r="Z12" s="16">
        <v>37.117943171388397</v>
      </c>
      <c r="AA12" s="16">
        <v>20.209301812488732</v>
      </c>
      <c r="AB12" s="16">
        <v>24.254222304634236</v>
      </c>
      <c r="AC12" s="16">
        <v>28.98744579024039</v>
      </c>
      <c r="AD12" s="16">
        <v>39.687509847331619</v>
      </c>
      <c r="AE12" s="27" t="str">
        <f t="shared" si="2"/>
        <v/>
      </c>
      <c r="AF12" s="60">
        <v>78.016590931530061</v>
      </c>
      <c r="AG12" s="60">
        <v>76.851447782203508</v>
      </c>
      <c r="AH12" s="60">
        <v>77.333923661020492</v>
      </c>
      <c r="AI12" s="60">
        <v>80.097975007161068</v>
      </c>
      <c r="AJ12" s="60">
        <v>87.720717888120035</v>
      </c>
      <c r="AK12" s="60">
        <v>75.021874508476884</v>
      </c>
      <c r="AL12" s="60">
        <v>77.079490391441865</v>
      </c>
      <c r="AM12" s="60">
        <v>79.732069247473291</v>
      </c>
      <c r="AN12" s="60">
        <v>87.591068987297504</v>
      </c>
      <c r="AO12" s="27" t="str">
        <f t="shared" si="3"/>
        <v/>
      </c>
      <c r="AP12" s="60">
        <v>72.545675688033185</v>
      </c>
      <c r="AQ12" s="60">
        <v>71.540240492175315</v>
      </c>
      <c r="AR12" s="60">
        <v>72.150148544979558</v>
      </c>
      <c r="AS12" s="60">
        <v>75.018242414994589</v>
      </c>
      <c r="AT12" s="60">
        <v>82.753241501189521</v>
      </c>
      <c r="AU12" s="60">
        <v>69.942141916310405</v>
      </c>
      <c r="AV12" s="60">
        <v>72.112014004511337</v>
      </c>
      <c r="AW12" s="60">
        <v>74.874620451185237</v>
      </c>
      <c r="AX12" s="60">
        <v>82.820081908128174</v>
      </c>
      <c r="AY12" s="27" t="str">
        <f t="shared" si="4"/>
        <v/>
      </c>
    </row>
    <row r="13" spans="1:51" x14ac:dyDescent="0.25">
      <c r="A13" s="9">
        <v>11</v>
      </c>
      <c r="B13" s="11">
        <v>0.24762093811899882</v>
      </c>
      <c r="C13" s="12">
        <v>0.22639628628022737</v>
      </c>
      <c r="D13" s="12">
        <v>0.20852289525810419</v>
      </c>
      <c r="E13" s="12">
        <v>0.19326512243434055</v>
      </c>
      <c r="F13" s="12">
        <v>0.17608600044017694</v>
      </c>
      <c r="G13" s="12">
        <v>0.19326512243434055</v>
      </c>
      <c r="H13" s="12">
        <v>0.17608600044017694</v>
      </c>
      <c r="I13" s="12">
        <v>0.15847740039615918</v>
      </c>
      <c r="J13" s="12">
        <v>0.14407036399650833</v>
      </c>
      <c r="K13" s="27" t="str">
        <f t="shared" si="0"/>
        <v/>
      </c>
      <c r="L13" s="16">
        <v>10.946099999999999</v>
      </c>
      <c r="M13" s="16">
        <v>11.77</v>
      </c>
      <c r="N13" s="16">
        <v>13.535500000000001</v>
      </c>
      <c r="O13" s="16">
        <v>16.87818</v>
      </c>
      <c r="P13" s="16">
        <v>24.31682</v>
      </c>
      <c r="Q13" s="16">
        <v>12.946999999999999</v>
      </c>
      <c r="R13" s="16">
        <v>15.8895</v>
      </c>
      <c r="S13" s="16">
        <v>19.420500000000001</v>
      </c>
      <c r="T13" s="16">
        <v>27.071000000000002</v>
      </c>
      <c r="U13" s="27" t="str">
        <f t="shared" si="1"/>
        <v/>
      </c>
      <c r="V13" s="16">
        <v>19.916834660305067</v>
      </c>
      <c r="W13" s="16">
        <v>20.828381538542121</v>
      </c>
      <c r="X13" s="16">
        <v>23.411732562219193</v>
      </c>
      <c r="Y13" s="16">
        <v>28.641277732793924</v>
      </c>
      <c r="Z13" s="16">
        <v>40.403827237011569</v>
      </c>
      <c r="AA13" s="16">
        <v>21.970296726689902</v>
      </c>
      <c r="AB13" s="16">
        <v>26.401339191658092</v>
      </c>
      <c r="AC13" s="16">
        <v>31.593099189905271</v>
      </c>
      <c r="AD13" s="16">
        <v>43.297601872640904</v>
      </c>
      <c r="AE13" s="27" t="str">
        <f t="shared" si="2"/>
        <v/>
      </c>
      <c r="AF13" s="60">
        <v>78.261141621804541</v>
      </c>
      <c r="AG13" s="60">
        <v>77.320049969937813</v>
      </c>
      <c r="AH13" s="60">
        <v>78.100092728734708</v>
      </c>
      <c r="AI13" s="60">
        <v>81.315296069220025</v>
      </c>
      <c r="AJ13" s="60">
        <v>89.844140210163843</v>
      </c>
      <c r="AK13" s="60">
        <v>75.796875135861896</v>
      </c>
      <c r="AL13" s="60">
        <v>78.260892847014205</v>
      </c>
      <c r="AM13" s="60">
        <v>81.375069676660175</v>
      </c>
      <c r="AN13" s="60">
        <v>90.127551737718449</v>
      </c>
      <c r="AO13" s="27" t="str">
        <f t="shared" si="3"/>
        <v/>
      </c>
      <c r="AP13" s="60">
        <v>72.878110255641431</v>
      </c>
      <c r="AQ13" s="60">
        <v>72.084707872269291</v>
      </c>
      <c r="AR13" s="60">
        <v>72.982976813334261</v>
      </c>
      <c r="AS13" s="60">
        <v>76.294960142290677</v>
      </c>
      <c r="AT13" s="60">
        <v>84.92848142597812</v>
      </c>
      <c r="AU13" s="60">
        <v>70.776539208932562</v>
      </c>
      <c r="AV13" s="60">
        <v>73.34523406282851</v>
      </c>
      <c r="AW13" s="60">
        <v>76.562269531712829</v>
      </c>
      <c r="AX13" s="60">
        <v>85.395760806561469</v>
      </c>
      <c r="AY13" s="27" t="str">
        <f t="shared" si="4"/>
        <v/>
      </c>
    </row>
    <row r="14" spans="1:51" x14ac:dyDescent="0.25">
      <c r="A14" s="9">
        <v>12</v>
      </c>
      <c r="B14" s="11">
        <v>0.2370789986031841</v>
      </c>
      <c r="C14" s="12">
        <v>0.21675794158005413</v>
      </c>
      <c r="D14" s="12">
        <v>0.19964547250794457</v>
      </c>
      <c r="E14" s="12">
        <v>0.1850372672024852</v>
      </c>
      <c r="F14" s="12">
        <v>0.16858951011781981</v>
      </c>
      <c r="G14" s="12">
        <v>0.1850372672024852</v>
      </c>
      <c r="H14" s="12">
        <v>0.16858951011781981</v>
      </c>
      <c r="I14" s="12">
        <v>0.1517305591060378</v>
      </c>
      <c r="J14" s="12">
        <v>0.13793687191457984</v>
      </c>
      <c r="K14" s="27" t="str">
        <f t="shared" si="0"/>
        <v/>
      </c>
      <c r="L14" s="16">
        <v>11.9412</v>
      </c>
      <c r="M14" s="16">
        <v>12.84</v>
      </c>
      <c r="N14" s="16">
        <v>14.766</v>
      </c>
      <c r="O14" s="16">
        <v>18.412559999999999</v>
      </c>
      <c r="P14" s="16">
        <v>26.527439999999999</v>
      </c>
      <c r="Q14" s="16">
        <v>14.124000000000001</v>
      </c>
      <c r="R14" s="16">
        <v>17.334</v>
      </c>
      <c r="S14" s="16">
        <v>21.186</v>
      </c>
      <c r="T14" s="16">
        <v>29.532</v>
      </c>
      <c r="U14" s="27" t="str">
        <f t="shared" si="1"/>
        <v/>
      </c>
      <c r="V14" s="16">
        <v>21.427228936140679</v>
      </c>
      <c r="W14" s="16">
        <v>22.442262160009211</v>
      </c>
      <c r="X14" s="16">
        <v>25.256784908331991</v>
      </c>
      <c r="Y14" s="16">
        <v>30.929580755104443</v>
      </c>
      <c r="Z14" s="16">
        <v>43.679478933450582</v>
      </c>
      <c r="AA14" s="16">
        <v>23.725619826091272</v>
      </c>
      <c r="AB14" s="16">
        <v>28.541769874229569</v>
      </c>
      <c r="AC14" s="16">
        <v>34.19107486132453</v>
      </c>
      <c r="AD14" s="16">
        <v>46.897684154920775</v>
      </c>
      <c r="AE14" s="27" t="str">
        <f t="shared" si="2"/>
        <v/>
      </c>
      <c r="AF14" s="60">
        <v>78.656839672779142</v>
      </c>
      <c r="AG14" s="60">
        <v>77.915644271737747</v>
      </c>
      <c r="AH14" s="60">
        <v>78.974910083863179</v>
      </c>
      <c r="AI14" s="60">
        <v>82.626488440486995</v>
      </c>
      <c r="AJ14" s="60">
        <v>92.045125397449425</v>
      </c>
      <c r="AK14" s="60">
        <v>76.667171698708742</v>
      </c>
      <c r="AL14" s="60">
        <v>79.522791653873512</v>
      </c>
      <c r="AM14" s="60">
        <v>83.08482452726615</v>
      </c>
      <c r="AN14" s="60">
        <v>92.719225646548935</v>
      </c>
      <c r="AO14" s="27" t="str">
        <f t="shared" si="3"/>
        <v/>
      </c>
      <c r="AP14" s="60">
        <v>73.34819030812065</v>
      </c>
      <c r="AQ14" s="60">
        <v>72.744726742717205</v>
      </c>
      <c r="AR14" s="60">
        <v>73.914552517022244</v>
      </c>
      <c r="AS14" s="60">
        <v>77.65683777260044</v>
      </c>
      <c r="AT14" s="60">
        <v>87.173789109734585</v>
      </c>
      <c r="AU14" s="60">
        <v>71.697521030822188</v>
      </c>
      <c r="AV14" s="60">
        <v>74.6514553661587</v>
      </c>
      <c r="AW14" s="60">
        <v>78.3103037275052</v>
      </c>
      <c r="AX14" s="60">
        <v>88.021100929923179</v>
      </c>
      <c r="AY14" s="27" t="str">
        <f t="shared" si="4"/>
        <v/>
      </c>
    </row>
    <row r="15" spans="1:51" x14ac:dyDescent="0.25">
      <c r="A15" s="9">
        <v>13</v>
      </c>
      <c r="B15" s="11">
        <v>0.22777813411372033</v>
      </c>
      <c r="C15" s="12">
        <v>0.20825429404682999</v>
      </c>
      <c r="D15" s="12">
        <v>0.19181316556944863</v>
      </c>
      <c r="E15" s="12">
        <v>0.17777805589363538</v>
      </c>
      <c r="F15" s="12">
        <v>0.16197556203642333</v>
      </c>
      <c r="G15" s="12">
        <v>0.17777805589363538</v>
      </c>
      <c r="H15" s="12">
        <v>0.16197556203642333</v>
      </c>
      <c r="I15" s="12">
        <v>0.14577800583278097</v>
      </c>
      <c r="J15" s="12">
        <v>0.1325254598479827</v>
      </c>
      <c r="K15" s="27" t="str">
        <f t="shared" si="0"/>
        <v/>
      </c>
      <c r="L15" s="16">
        <v>12.936299999999999</v>
      </c>
      <c r="M15" s="16">
        <v>13.91</v>
      </c>
      <c r="N15" s="16">
        <v>15.996499999999999</v>
      </c>
      <c r="O15" s="16">
        <v>19.946940000000001</v>
      </c>
      <c r="P15" s="16">
        <v>28.738060000000001</v>
      </c>
      <c r="Q15" s="16">
        <v>15.301</v>
      </c>
      <c r="R15" s="16">
        <v>18.778500000000001</v>
      </c>
      <c r="S15" s="16">
        <v>22.951499999999999</v>
      </c>
      <c r="T15" s="16">
        <v>31.992999999999999</v>
      </c>
      <c r="U15" s="27" t="str">
        <f t="shared" si="1"/>
        <v/>
      </c>
      <c r="V15" s="16">
        <v>22.933249263220418</v>
      </c>
      <c r="W15" s="16">
        <v>24.051325782307604</v>
      </c>
      <c r="X15" s="16">
        <v>27.096350824183141</v>
      </c>
      <c r="Y15" s="16">
        <v>33.211219699945907</v>
      </c>
      <c r="Z15" s="16">
        <v>46.945975889376932</v>
      </c>
      <c r="AA15" s="16">
        <v>25.475831011116107</v>
      </c>
      <c r="AB15" s="16">
        <v>30.676218514355693</v>
      </c>
      <c r="AC15" s="16">
        <v>36.78221957180952</v>
      </c>
      <c r="AD15" s="16">
        <v>50.488891566497486</v>
      </c>
      <c r="AE15" s="27" t="str">
        <f t="shared" si="2"/>
        <v/>
      </c>
      <c r="AF15" s="60">
        <v>79.168783176601394</v>
      </c>
      <c r="AG15" s="60">
        <v>78.609256653124518</v>
      </c>
      <c r="AH15" s="60">
        <v>79.933767369894582</v>
      </c>
      <c r="AI15" s="60">
        <v>84.01032436357572</v>
      </c>
      <c r="AJ15" s="60">
        <v>94.305985742369941</v>
      </c>
      <c r="AK15" s="60">
        <v>77.611395805835741</v>
      </c>
      <c r="AL15" s="60">
        <v>80.847190162406164</v>
      </c>
      <c r="AM15" s="60">
        <v>84.846416522493953</v>
      </c>
      <c r="AN15" s="60">
        <v>95.35358677131569</v>
      </c>
      <c r="AO15" s="27" t="str">
        <f t="shared" si="3"/>
        <v/>
      </c>
      <c r="AP15" s="60">
        <v>73.924072727096629</v>
      </c>
      <c r="AQ15" s="60">
        <v>73.49387672886715</v>
      </c>
      <c r="AR15" s="60">
        <v>74.922450782185635</v>
      </c>
      <c r="AS15" s="60">
        <v>79.084549615795581</v>
      </c>
      <c r="AT15" s="60">
        <v>89.47309554743525</v>
      </c>
      <c r="AU15" s="60">
        <v>72.685621058055588</v>
      </c>
      <c r="AV15" s="60">
        <v>76.014299967471473</v>
      </c>
      <c r="AW15" s="60">
        <v>80.105166452834666</v>
      </c>
      <c r="AX15" s="60">
        <v>90.684769530131788</v>
      </c>
      <c r="AY15" s="27" t="str">
        <f t="shared" si="4"/>
        <v/>
      </c>
    </row>
    <row r="16" spans="1:51" x14ac:dyDescent="0.25">
      <c r="A16" s="9">
        <v>14</v>
      </c>
      <c r="B16" s="11">
        <v>0.21949250214077656</v>
      </c>
      <c r="C16" s="12">
        <v>0.20067885910013847</v>
      </c>
      <c r="D16" s="12">
        <v>0.1848357912764434</v>
      </c>
      <c r="E16" s="12">
        <v>0.17131122118304509</v>
      </c>
      <c r="F16" s="12">
        <v>0.15608355707788554</v>
      </c>
      <c r="G16" s="12">
        <v>0.17131122118304509</v>
      </c>
      <c r="H16" s="12">
        <v>0.15608355707788554</v>
      </c>
      <c r="I16" s="12">
        <v>0.14047520137009692</v>
      </c>
      <c r="J16" s="12">
        <v>0.12770472851827</v>
      </c>
      <c r="K16" s="27" t="str">
        <f t="shared" si="0"/>
        <v/>
      </c>
      <c r="L16" s="16">
        <v>13.9314</v>
      </c>
      <c r="M16" s="16">
        <v>14.98</v>
      </c>
      <c r="N16" s="16">
        <v>17.227</v>
      </c>
      <c r="O16" s="16">
        <v>21.48132</v>
      </c>
      <c r="P16" s="16">
        <v>30.94868</v>
      </c>
      <c r="Q16" s="16">
        <v>16.478000000000002</v>
      </c>
      <c r="R16" s="16">
        <v>20.222999999999999</v>
      </c>
      <c r="S16" s="16">
        <v>24.716999999999999</v>
      </c>
      <c r="T16" s="16">
        <v>34.454000000000001</v>
      </c>
      <c r="U16" s="27" t="str">
        <f t="shared" si="1"/>
        <v/>
      </c>
      <c r="V16" s="16">
        <v>24.43516579782947</v>
      </c>
      <c r="W16" s="16">
        <v>25.655951234260051</v>
      </c>
      <c r="X16" s="16">
        <v>28.930914275645911</v>
      </c>
      <c r="Y16" s="16">
        <v>35.486822497086791</v>
      </c>
      <c r="Z16" s="16">
        <v>50.204227558515676</v>
      </c>
      <c r="AA16" s="16">
        <v>27.22141195731902</v>
      </c>
      <c r="AB16" s="16">
        <v>32.80527938237956</v>
      </c>
      <c r="AC16" s="16">
        <v>39.36723873797807</v>
      </c>
      <c r="AD16" s="16">
        <v>54.072162521518131</v>
      </c>
      <c r="AE16" s="27" t="str">
        <f t="shared" si="2"/>
        <v/>
      </c>
      <c r="AF16" s="60">
        <v>79.772169018326892</v>
      </c>
      <c r="AG16" s="60">
        <v>79.380201470238433</v>
      </c>
      <c r="AH16" s="60">
        <v>80.959037798050744</v>
      </c>
      <c r="AI16" s="60">
        <v>85.451568110554788</v>
      </c>
      <c r="AJ16" s="60">
        <v>96.614018227235803</v>
      </c>
      <c r="AK16" s="60">
        <v>78.61419074376002</v>
      </c>
      <c r="AL16" s="60">
        <v>82.221124626467272</v>
      </c>
      <c r="AM16" s="60">
        <v>86.649079479469563</v>
      </c>
      <c r="AN16" s="60">
        <v>98.021615814587236</v>
      </c>
      <c r="AO16" s="27" t="str">
        <f t="shared" si="3"/>
        <v/>
      </c>
      <c r="AP16" s="60">
        <v>74.583134831649119</v>
      </c>
      <c r="AQ16" s="60">
        <v>74.313301719794808</v>
      </c>
      <c r="AR16" s="60">
        <v>75.990615428658771</v>
      </c>
      <c r="AS16" s="60">
        <v>80.564232607916779</v>
      </c>
      <c r="AT16" s="60">
        <v>91.814870013786901</v>
      </c>
      <c r="AU16" s="60">
        <v>73.726855241122038</v>
      </c>
      <c r="AV16" s="60">
        <v>77.421976413018371</v>
      </c>
      <c r="AW16" s="60">
        <v>81.93708036576659</v>
      </c>
      <c r="AX16" s="60">
        <v>93.378600746455405</v>
      </c>
      <c r="AY16" s="27" t="str">
        <f t="shared" si="4"/>
        <v/>
      </c>
    </row>
    <row r="17" spans="1:51" x14ac:dyDescent="0.25">
      <c r="A17" s="9">
        <v>15</v>
      </c>
      <c r="B17" s="11">
        <v>0.21204990276571892</v>
      </c>
      <c r="C17" s="12">
        <v>0.19387419681437162</v>
      </c>
      <c r="D17" s="12">
        <v>0.1785683391711318</v>
      </c>
      <c r="E17" s="12">
        <v>0.16550236313421965</v>
      </c>
      <c r="F17" s="12">
        <v>0.15079104196673351</v>
      </c>
      <c r="G17" s="12">
        <v>0.16550236313421965</v>
      </c>
      <c r="H17" s="12">
        <v>0.15079104196673351</v>
      </c>
      <c r="I17" s="12">
        <v>0.13571193777006013</v>
      </c>
      <c r="J17" s="12">
        <v>0.12337448888187284</v>
      </c>
      <c r="K17" s="27" t="str">
        <f t="shared" si="0"/>
        <v/>
      </c>
      <c r="L17" s="16">
        <v>14.926500000000001</v>
      </c>
      <c r="M17" s="16">
        <v>16.05</v>
      </c>
      <c r="N17" s="16">
        <v>18.4575</v>
      </c>
      <c r="O17" s="16">
        <v>23.015699999999999</v>
      </c>
      <c r="P17" s="16">
        <v>33.159300000000002</v>
      </c>
      <c r="Q17" s="16">
        <v>17.655000000000001</v>
      </c>
      <c r="R17" s="16">
        <v>21.6675</v>
      </c>
      <c r="S17" s="16">
        <v>26.482500000000002</v>
      </c>
      <c r="T17" s="16">
        <v>36.914999999999999</v>
      </c>
      <c r="U17" s="27" t="str">
        <f t="shared" si="1"/>
        <v/>
      </c>
      <c r="V17" s="16">
        <v>25.933245986164817</v>
      </c>
      <c r="W17" s="16">
        <v>27.25648332484591</v>
      </c>
      <c r="X17" s="16">
        <v>30.760900625134077</v>
      </c>
      <c r="Y17" s="16">
        <v>37.756930851134804</v>
      </c>
      <c r="Z17" s="16">
        <v>53.455007501869623</v>
      </c>
      <c r="AA17" s="16">
        <v>28.962778198220558</v>
      </c>
      <c r="AB17" s="16">
        <v>34.929457951366892</v>
      </c>
      <c r="AC17" s="16">
        <v>41.946726478768575</v>
      </c>
      <c r="AD17" s="16">
        <v>57.64828280405986</v>
      </c>
      <c r="AE17" s="27" t="str">
        <f t="shared" si="2"/>
        <v/>
      </c>
      <c r="AF17" s="60">
        <v>80.448859434769147</v>
      </c>
      <c r="AG17" s="60">
        <v>80.21329270107961</v>
      </c>
      <c r="AH17" s="60">
        <v>82.037745524144256</v>
      </c>
      <c r="AI17" s="60">
        <v>86.938986790087682</v>
      </c>
      <c r="AJ17" s="60">
        <v>98.959856351208728</v>
      </c>
      <c r="AK17" s="60">
        <v>79.664219248914407</v>
      </c>
      <c r="AL17" s="60">
        <v>83.635006775424529</v>
      </c>
      <c r="AM17" s="60">
        <v>88.484839030417618</v>
      </c>
      <c r="AN17" s="60">
        <v>100.71663897531329</v>
      </c>
      <c r="AO17" s="27" t="str">
        <f t="shared" si="3"/>
        <v/>
      </c>
      <c r="AP17" s="60">
        <v>75.308838380687561</v>
      </c>
      <c r="AQ17" s="60">
        <v>75.189163621790968</v>
      </c>
      <c r="AR17" s="60">
        <v>77.107231785164345</v>
      </c>
      <c r="AS17" s="60">
        <v>82.085671561345762</v>
      </c>
      <c r="AT17" s="60">
        <v>94.190617813346819</v>
      </c>
      <c r="AU17" s="60">
        <v>74.810904020172501</v>
      </c>
      <c r="AV17" s="60">
        <v>78.865768237562605</v>
      </c>
      <c r="AW17" s="60">
        <v>83.798808682040189</v>
      </c>
      <c r="AX17" s="60">
        <v>96.096558863585784</v>
      </c>
      <c r="AY17" s="27" t="str">
        <f t="shared" si="4"/>
        <v/>
      </c>
    </row>
    <row r="18" spans="1:51" x14ac:dyDescent="0.25">
      <c r="A18" s="9">
        <v>16</v>
      </c>
      <c r="B18" s="11">
        <v>0.20531643549413292</v>
      </c>
      <c r="C18" s="12">
        <v>0.18771788388035013</v>
      </c>
      <c r="D18" s="12">
        <v>0.17289805094242766</v>
      </c>
      <c r="E18" s="12">
        <v>0.16024697404420132</v>
      </c>
      <c r="F18" s="12">
        <v>0.14600279857360562</v>
      </c>
      <c r="G18" s="12">
        <v>0.16024697404420132</v>
      </c>
      <c r="H18" s="12">
        <v>0.14600279857360562</v>
      </c>
      <c r="I18" s="12">
        <v>0.13140251871624509</v>
      </c>
      <c r="J18" s="12">
        <v>0.11945683519658644</v>
      </c>
      <c r="K18" s="27" t="str">
        <f t="shared" si="0"/>
        <v/>
      </c>
      <c r="L18" s="16">
        <v>15.9216</v>
      </c>
      <c r="M18" s="16">
        <v>17.12</v>
      </c>
      <c r="N18" s="16">
        <v>19.687999999999999</v>
      </c>
      <c r="O18" s="16">
        <v>24.550080000000001</v>
      </c>
      <c r="P18" s="16">
        <v>35.36992</v>
      </c>
      <c r="Q18" s="16">
        <v>18.832000000000001</v>
      </c>
      <c r="R18" s="16">
        <v>23.111999999999998</v>
      </c>
      <c r="S18" s="16">
        <v>28.248000000000001</v>
      </c>
      <c r="T18" s="16">
        <v>39.375999999999998</v>
      </c>
      <c r="U18" s="27" t="str">
        <f t="shared" si="1"/>
        <v/>
      </c>
      <c r="V18" s="16">
        <v>27.427743884085466</v>
      </c>
      <c r="W18" s="16">
        <v>28.853232575197985</v>
      </c>
      <c r="X18" s="16">
        <v>32.586683619529559</v>
      </c>
      <c r="Y18" s="16">
        <v>40.022014215066932</v>
      </c>
      <c r="Z18" s="16">
        <v>56.698978899387797</v>
      </c>
      <c r="AA18" s="16">
        <v>30.700289844193605</v>
      </c>
      <c r="AB18" s="16">
        <v>37.049187567363759</v>
      </c>
      <c r="AC18" s="16">
        <v>44.521188208395664</v>
      </c>
      <c r="AD18" s="16">
        <v>61.217917786126186</v>
      </c>
      <c r="AE18" s="27" t="str">
        <f t="shared" si="2"/>
        <v/>
      </c>
      <c r="AF18" s="60">
        <v>81.185266778287556</v>
      </c>
      <c r="AG18" s="60">
        <v>81.097115765981371</v>
      </c>
      <c r="AH18" s="60">
        <v>83.160114911845639</v>
      </c>
      <c r="AI18" s="60">
        <v>88.464108057941871</v>
      </c>
      <c r="AJ18" s="60">
        <v>101.33643793560034</v>
      </c>
      <c r="AK18" s="60">
        <v>80.752918525824654</v>
      </c>
      <c r="AL18" s="60">
        <v>85.081584305595925</v>
      </c>
      <c r="AM18" s="60">
        <v>90.347657257322254</v>
      </c>
      <c r="AN18" s="60">
        <v>103.43360996043641</v>
      </c>
      <c r="AO18" s="27" t="str">
        <f t="shared" si="3"/>
        <v/>
      </c>
      <c r="AP18" s="60">
        <v>76.088797856260527</v>
      </c>
      <c r="AQ18" s="60">
        <v>76.111064726599324</v>
      </c>
      <c r="AR18" s="60">
        <v>78.263402851180544</v>
      </c>
      <c r="AS18" s="60">
        <v>83.641166116482282</v>
      </c>
      <c r="AT18" s="60">
        <v>96.593939854125225</v>
      </c>
      <c r="AU18" s="60">
        <v>75.929976584365065</v>
      </c>
      <c r="AV18" s="60">
        <v>80.339086224120763</v>
      </c>
      <c r="AW18" s="60">
        <v>85.684875961475115</v>
      </c>
      <c r="AX18" s="60">
        <v>98.834085199768893</v>
      </c>
      <c r="AY18" s="27" t="str">
        <f t="shared" si="4"/>
        <v/>
      </c>
    </row>
    <row r="19" spans="1:51" x14ac:dyDescent="0.25">
      <c r="A19" s="9">
        <v>17</v>
      </c>
      <c r="B19" s="11">
        <v>0.19918620005120588</v>
      </c>
      <c r="C19" s="12">
        <v>0.18211309718967386</v>
      </c>
      <c r="D19" s="12">
        <v>0.16773574741154179</v>
      </c>
      <c r="E19" s="12">
        <v>0.15546240003996553</v>
      </c>
      <c r="F19" s="12">
        <v>0.14164352003641309</v>
      </c>
      <c r="G19" s="12">
        <v>0.15546240003996553</v>
      </c>
      <c r="H19" s="12">
        <v>0.14164352003641309</v>
      </c>
      <c r="I19" s="12">
        <v>0.12747916803277176</v>
      </c>
      <c r="J19" s="12">
        <v>0.11589015275706527</v>
      </c>
      <c r="K19" s="27" t="str">
        <f t="shared" si="0"/>
        <v/>
      </c>
      <c r="L19" s="16">
        <v>16.916699999999999</v>
      </c>
      <c r="M19" s="16">
        <v>18.190000000000001</v>
      </c>
      <c r="N19" s="16">
        <v>20.918500000000002</v>
      </c>
      <c r="O19" s="16">
        <v>26.08446</v>
      </c>
      <c r="P19" s="16">
        <v>37.580539999999999</v>
      </c>
      <c r="Q19" s="16">
        <v>20.009</v>
      </c>
      <c r="R19" s="16">
        <v>24.5565</v>
      </c>
      <c r="S19" s="16">
        <v>30.013500000000001</v>
      </c>
      <c r="T19" s="16">
        <v>41.837000000000003</v>
      </c>
      <c r="U19" s="27" t="str">
        <f t="shared" si="1"/>
        <v/>
      </c>
      <c r="V19" s="16">
        <v>28.918895824971788</v>
      </c>
      <c r="W19" s="16">
        <v>30.446477414330563</v>
      </c>
      <c r="X19" s="16">
        <v>34.408592333396356</v>
      </c>
      <c r="Y19" s="16">
        <v>42.282481579280855</v>
      </c>
      <c r="Z19" s="16">
        <v>59.936714624070937</v>
      </c>
      <c r="AA19" s="16">
        <v>32.43426062566872</v>
      </c>
      <c r="AB19" s="16">
        <v>39.164842566551677</v>
      </c>
      <c r="AC19" s="16">
        <v>47.09105780922377</v>
      </c>
      <c r="AD19" s="16">
        <v>64.781636513332998</v>
      </c>
      <c r="AE19" s="27" t="str">
        <f t="shared" si="2"/>
        <v/>
      </c>
      <c r="AF19" s="60">
        <v>81.970999710098255</v>
      </c>
      <c r="AG19" s="60">
        <v>82.02291585285235</v>
      </c>
      <c r="AH19" s="60">
        <v>84.318633751322707</v>
      </c>
      <c r="AI19" s="60">
        <v>90.020415711555202</v>
      </c>
      <c r="AJ19" s="60">
        <v>103.7383352703182</v>
      </c>
      <c r="AK19" s="60">
        <v>81.873693570235702</v>
      </c>
      <c r="AL19" s="60">
        <v>86.555265271712983</v>
      </c>
      <c r="AM19" s="60">
        <v>92.232875200727534</v>
      </c>
      <c r="AN19" s="60">
        <v>106.16864148283055</v>
      </c>
      <c r="AO19" s="27" t="str">
        <f t="shared" si="3"/>
        <v/>
      </c>
      <c r="AP19" s="60">
        <v>76.91354429460867</v>
      </c>
      <c r="AQ19" s="60">
        <v>77.071033049211152</v>
      </c>
      <c r="AR19" s="60">
        <v>79.452294632763298</v>
      </c>
      <c r="AS19" s="60">
        <v>85.224797269532615</v>
      </c>
      <c r="AT19" s="60">
        <v>99.01992260158454</v>
      </c>
      <c r="AU19" s="60">
        <v>77.078075128213129</v>
      </c>
      <c r="AV19" s="60">
        <v>81.83685260297932</v>
      </c>
      <c r="AW19" s="60">
        <v>87.591060425694238</v>
      </c>
      <c r="AX19" s="60">
        <v>101.58767215873598</v>
      </c>
      <c r="AY19" s="27" t="str">
        <f t="shared" si="4"/>
        <v/>
      </c>
    </row>
    <row r="20" spans="1:51" x14ac:dyDescent="0.25">
      <c r="A20" s="9">
        <v>18</v>
      </c>
      <c r="B20" s="11">
        <v>0.19357419176926902</v>
      </c>
      <c r="C20" s="12">
        <v>0.17698211818904588</v>
      </c>
      <c r="D20" s="12">
        <v>0.16300984570043706</v>
      </c>
      <c r="E20" s="12">
        <v>0.15108229601503922</v>
      </c>
      <c r="F20" s="12">
        <v>0.13765275859148016</v>
      </c>
      <c r="G20" s="12">
        <v>0.15108229601503922</v>
      </c>
      <c r="H20" s="12">
        <v>0.13765275859148016</v>
      </c>
      <c r="I20" s="12">
        <v>0.12388748273233216</v>
      </c>
      <c r="J20" s="12">
        <v>0.11262498430212015</v>
      </c>
      <c r="K20" s="27" t="str">
        <f t="shared" si="0"/>
        <v/>
      </c>
      <c r="L20" s="16">
        <v>17.911799999999999</v>
      </c>
      <c r="M20" s="16">
        <v>19.260000000000002</v>
      </c>
      <c r="N20" s="16">
        <v>22.149000000000001</v>
      </c>
      <c r="O20" s="16">
        <v>27.618839999999999</v>
      </c>
      <c r="P20" s="16">
        <v>39.791159999999998</v>
      </c>
      <c r="Q20" s="16">
        <v>21.186</v>
      </c>
      <c r="R20" s="16">
        <v>26.001000000000001</v>
      </c>
      <c r="S20" s="16">
        <v>31.779</v>
      </c>
      <c r="T20" s="16">
        <v>44.298000000000002</v>
      </c>
      <c r="U20" s="27" t="str">
        <f t="shared" si="1"/>
        <v/>
      </c>
      <c r="V20" s="16">
        <v>30.406919254577101</v>
      </c>
      <c r="W20" s="16">
        <v>32.036467247457537</v>
      </c>
      <c r="X20" s="16">
        <v>36.226917450766749</v>
      </c>
      <c r="Y20" s="16">
        <v>44.538691214951783</v>
      </c>
      <c r="Z20" s="16">
        <v>63.168713078751665</v>
      </c>
      <c r="AA20" s="16">
        <v>34.164965367117823</v>
      </c>
      <c r="AB20" s="16">
        <v>41.276748623579259</v>
      </c>
      <c r="AC20" s="16">
        <v>49.656710841145923</v>
      </c>
      <c r="AD20" s="16">
        <v>68.339929996943312</v>
      </c>
      <c r="AE20" s="27" t="str">
        <f t="shared" si="2"/>
        <v/>
      </c>
      <c r="AF20" s="60">
        <v>82.797968091637756</v>
      </c>
      <c r="AG20" s="60">
        <v>82.983859666391822</v>
      </c>
      <c r="AH20" s="60">
        <v>85.507429091686816</v>
      </c>
      <c r="AI20" s="60">
        <v>91.602812463106588</v>
      </c>
      <c r="AJ20" s="60">
        <v>106.16130695886839</v>
      </c>
      <c r="AK20" s="60">
        <v>83.021378064893781</v>
      </c>
      <c r="AL20" s="60">
        <v>88.051665391726473</v>
      </c>
      <c r="AM20" s="60">
        <v>94.136838420425377</v>
      </c>
      <c r="AN20" s="60">
        <v>108.91869033424807</v>
      </c>
      <c r="AO20" s="27" t="str">
        <f t="shared" si="3"/>
        <v/>
      </c>
      <c r="AP20" s="60">
        <v>77.77570807960322</v>
      </c>
      <c r="AQ20" s="60">
        <v>78.062848618080096</v>
      </c>
      <c r="AR20" s="60">
        <v>80.668566808128489</v>
      </c>
      <c r="AS20" s="60">
        <v>86.831937653524832</v>
      </c>
      <c r="AT20" s="60">
        <v>101.46473011038843</v>
      </c>
      <c r="AU20" s="60">
        <v>78.25050325531204</v>
      </c>
      <c r="AV20" s="60">
        <v>83.355088543246509</v>
      </c>
      <c r="AW20" s="60">
        <v>89.514053093740628</v>
      </c>
      <c r="AX20" s="60">
        <v>104.35457705891022</v>
      </c>
      <c r="AY20" s="27" t="str">
        <f t="shared" si="4"/>
        <v/>
      </c>
    </row>
    <row r="21" spans="1:51" x14ac:dyDescent="0.25">
      <c r="A21" s="9">
        <v>19</v>
      </c>
      <c r="B21" s="11">
        <v>0.18841128289829742</v>
      </c>
      <c r="C21" s="12">
        <v>0.17226174436415767</v>
      </c>
      <c r="D21" s="12">
        <v>0.15866213296698731</v>
      </c>
      <c r="E21" s="12">
        <v>0.14705270860354924</v>
      </c>
      <c r="F21" s="12">
        <v>0.13398135672767819</v>
      </c>
      <c r="G21" s="12">
        <v>0.14705270860354924</v>
      </c>
      <c r="H21" s="12">
        <v>0.13398135672767819</v>
      </c>
      <c r="I21" s="12">
        <v>0.12058322105491033</v>
      </c>
      <c r="J21" s="12">
        <v>0.10962111004991849</v>
      </c>
      <c r="K21" s="27" t="str">
        <f t="shared" si="0"/>
        <v/>
      </c>
      <c r="L21" s="16">
        <v>18.9069</v>
      </c>
      <c r="M21" s="16">
        <v>20.329999999999998</v>
      </c>
      <c r="N21" s="16">
        <v>23.3795</v>
      </c>
      <c r="O21" s="16">
        <v>29.153220000000001</v>
      </c>
      <c r="P21" s="16">
        <v>42.001779999999997</v>
      </c>
      <c r="Q21" s="16">
        <v>22.363</v>
      </c>
      <c r="R21" s="16">
        <v>27.445499999999999</v>
      </c>
      <c r="S21" s="16">
        <v>33.544499999999999</v>
      </c>
      <c r="T21" s="16">
        <v>46.759</v>
      </c>
      <c r="U21" s="27" t="str">
        <f t="shared" si="1"/>
        <v/>
      </c>
      <c r="V21" s="16">
        <v>31.892013121955902</v>
      </c>
      <c r="W21" s="16">
        <v>33.623425673549974</v>
      </c>
      <c r="X21" s="16">
        <v>38.041916722142062</v>
      </c>
      <c r="Y21" s="16">
        <v>46.790958666065414</v>
      </c>
      <c r="Z21" s="16">
        <v>66.395410762762396</v>
      </c>
      <c r="AA21" s="16">
        <v>35.8926461176234</v>
      </c>
      <c r="AB21" s="16">
        <v>43.385190963082884</v>
      </c>
      <c r="AC21" s="16">
        <v>52.218474823397308</v>
      </c>
      <c r="AD21" s="16">
        <v>71.893225309168997</v>
      </c>
      <c r="AE21" s="27" t="str">
        <f t="shared" si="2"/>
        <v/>
      </c>
      <c r="AF21" s="60">
        <v>83.659774319372147</v>
      </c>
      <c r="AG21" s="60">
        <v>83.974531483393335</v>
      </c>
      <c r="AH21" s="60">
        <v>86.721839939759064</v>
      </c>
      <c r="AI21" s="60">
        <v>93.207251419826903</v>
      </c>
      <c r="AJ21" s="60">
        <v>108.60199007415491</v>
      </c>
      <c r="AK21" s="60">
        <v>84.191864320002779</v>
      </c>
      <c r="AL21" s="60">
        <v>89.567296599906498</v>
      </c>
      <c r="AM21" s="60">
        <v>96.056638865521748</v>
      </c>
      <c r="AN21" s="60">
        <v>111.6813401679947</v>
      </c>
      <c r="AO21" s="27" t="str">
        <f t="shared" si="3"/>
        <v/>
      </c>
      <c r="AP21" s="60">
        <v>78.669463335487066</v>
      </c>
      <c r="AQ21" s="60">
        <v>79.081583668339562</v>
      </c>
      <c r="AR21" s="60">
        <v>81.907983048196016</v>
      </c>
      <c r="AS21" s="60">
        <v>88.458915701779205</v>
      </c>
      <c r="AT21" s="60">
        <v>103.92532390673124</v>
      </c>
      <c r="AU21" s="60">
        <v>79.443528601955052</v>
      </c>
      <c r="AV21" s="60">
        <v>84.890630432482837</v>
      </c>
      <c r="AW21" s="60">
        <v>91.451222882660772</v>
      </c>
      <c r="AX21" s="60">
        <v>107.13262485694672</v>
      </c>
      <c r="AY21" s="27" t="str">
        <f t="shared" si="4"/>
        <v/>
      </c>
    </row>
    <row r="22" spans="1:51" x14ac:dyDescent="0.25">
      <c r="A22" s="9">
        <v>20</v>
      </c>
      <c r="B22" s="11">
        <v>0.1836406026651328</v>
      </c>
      <c r="C22" s="12">
        <v>0.16789997957954994</v>
      </c>
      <c r="D22" s="12">
        <v>0.15464471803379598</v>
      </c>
      <c r="E22" s="12">
        <v>0.14332925086059145</v>
      </c>
      <c r="F22" s="12">
        <v>0.13058887300631664</v>
      </c>
      <c r="G22" s="12">
        <v>0.14332925086059145</v>
      </c>
      <c r="H22" s="12">
        <v>0.13058887300631664</v>
      </c>
      <c r="I22" s="12">
        <v>0.11752998570568493</v>
      </c>
      <c r="J22" s="12">
        <v>0.10684544155062267</v>
      </c>
      <c r="K22" s="27" t="str">
        <f t="shared" si="0"/>
        <v/>
      </c>
      <c r="L22" s="16">
        <v>19.902000000000001</v>
      </c>
      <c r="M22" s="16">
        <v>21.4</v>
      </c>
      <c r="N22" s="16">
        <v>24.61</v>
      </c>
      <c r="O22" s="16">
        <v>30.6876</v>
      </c>
      <c r="P22" s="16">
        <v>44.212400000000002</v>
      </c>
      <c r="Q22" s="16">
        <v>23.54</v>
      </c>
      <c r="R22" s="16">
        <v>28.89</v>
      </c>
      <c r="S22" s="16">
        <v>35.31</v>
      </c>
      <c r="T22" s="16">
        <v>49.22</v>
      </c>
      <c r="U22" s="27" t="str">
        <f t="shared" si="1"/>
        <v/>
      </c>
      <c r="V22" s="16">
        <v>33.374358994513805</v>
      </c>
      <c r="W22" s="16">
        <v>35.207553536099873</v>
      </c>
      <c r="X22" s="16">
        <v>39.853819615858399</v>
      </c>
      <c r="Y22" s="16">
        <v>49.039563297379523</v>
      </c>
      <c r="Z22" s="16">
        <v>69.617192316200871</v>
      </c>
      <c r="AA22" s="16">
        <v>37.617517173722085</v>
      </c>
      <c r="AB22" s="16">
        <v>45.490420922977336</v>
      </c>
      <c r="AC22" s="16">
        <v>54.776637329281556</v>
      </c>
      <c r="AD22" s="16">
        <v>75.441896590182935</v>
      </c>
      <c r="AE22" s="27" t="str">
        <f t="shared" si="2"/>
        <v/>
      </c>
      <c r="AF22" s="60">
        <v>84.5512891906844</v>
      </c>
      <c r="AG22" s="60">
        <v>84.990580787315309</v>
      </c>
      <c r="AH22" s="60">
        <v>87.958117725410006</v>
      </c>
      <c r="AI22" s="60">
        <v>94.830477311106534</v>
      </c>
      <c r="AJ22" s="60">
        <v>111.0576837622942</v>
      </c>
      <c r="AK22" s="60">
        <v>85.381843238711696</v>
      </c>
      <c r="AL22" s="60">
        <v>91.099347771098195</v>
      </c>
      <c r="AM22" s="60">
        <v>97.989932822623032</v>
      </c>
      <c r="AN22" s="60">
        <v>114.45464825949409</v>
      </c>
      <c r="AO22" s="27" t="str">
        <f t="shared" si="3"/>
        <v/>
      </c>
      <c r="AP22" s="60">
        <v>79.590140825672677</v>
      </c>
      <c r="AQ22" s="60">
        <v>80.123281195971273</v>
      </c>
      <c r="AR22" s="60">
        <v>83.167137914022575</v>
      </c>
      <c r="AS22" s="60">
        <v>90.102779892444303</v>
      </c>
      <c r="AT22" s="60">
        <v>106.3992661695099</v>
      </c>
      <c r="AU22" s="60">
        <v>80.654145820049465</v>
      </c>
      <c r="AV22" s="60">
        <v>86.440930178313863</v>
      </c>
      <c r="AW22" s="60">
        <v>93.400451000298958</v>
      </c>
      <c r="AX22" s="60">
        <v>109.92006905252993</v>
      </c>
      <c r="AY22" s="27" t="str">
        <f t="shared" si="4"/>
        <v/>
      </c>
    </row>
    <row r="23" spans="1:51" x14ac:dyDescent="0.25">
      <c r="A23" s="9">
        <v>21</v>
      </c>
      <c r="B23" s="11">
        <v>0.17921487753721557</v>
      </c>
      <c r="C23" s="12">
        <v>0.16385360231973997</v>
      </c>
      <c r="D23" s="12">
        <v>0.15091779161028679</v>
      </c>
      <c r="E23" s="12">
        <v>0.13987502637050975</v>
      </c>
      <c r="F23" s="12">
        <v>0.1274416906931311</v>
      </c>
      <c r="G23" s="12">
        <v>0.13987502637050975</v>
      </c>
      <c r="H23" s="12">
        <v>0.1274416906931311</v>
      </c>
      <c r="I23" s="12">
        <v>0.11469752162381799</v>
      </c>
      <c r="J23" s="12">
        <v>0.10427047420347085</v>
      </c>
      <c r="K23" s="27" t="str">
        <f t="shared" si="0"/>
        <v/>
      </c>
      <c r="L23" s="16">
        <v>20.897099999999998</v>
      </c>
      <c r="M23" s="16">
        <v>22.47</v>
      </c>
      <c r="N23" s="16">
        <v>25.840499999999999</v>
      </c>
      <c r="O23" s="16">
        <v>32.221980000000002</v>
      </c>
      <c r="P23" s="16">
        <v>46.423020000000001</v>
      </c>
      <c r="Q23" s="16">
        <v>24.716999999999999</v>
      </c>
      <c r="R23" s="16">
        <v>30.334499999999998</v>
      </c>
      <c r="S23" s="16">
        <v>37.075499999999998</v>
      </c>
      <c r="T23" s="16">
        <v>51.680999999999997</v>
      </c>
      <c r="U23" s="27" t="str">
        <f t="shared" si="1"/>
        <v/>
      </c>
      <c r="V23" s="16">
        <v>34.854122464014139</v>
      </c>
      <c r="W23" s="16">
        <v>36.789031684524289</v>
      </c>
      <c r="X23" s="16">
        <v>41.662831249076604</v>
      </c>
      <c r="Y23" s="16">
        <v>51.284753670934393</v>
      </c>
      <c r="Z23" s="16">
        <v>72.834398610834626</v>
      </c>
      <c r="AA23" s="16">
        <v>39.339769203645623</v>
      </c>
      <c r="AB23" s="16">
        <v>47.592661241348857</v>
      </c>
      <c r="AC23" s="16">
        <v>57.331452427886255</v>
      </c>
      <c r="AD23" s="16">
        <v>78.986273748822754</v>
      </c>
      <c r="AE23" s="27" t="str">
        <f t="shared" si="2"/>
        <v/>
      </c>
      <c r="AF23" s="60">
        <v>85.4683499279556</v>
      </c>
      <c r="AG23" s="60">
        <v>86.02847062309246</v>
      </c>
      <c r="AH23" s="60">
        <v>89.213211905034186</v>
      </c>
      <c r="AI23" s="60">
        <v>96.469840994757973</v>
      </c>
      <c r="AJ23" s="60">
        <v>113.5261940031989</v>
      </c>
      <c r="AK23" s="60">
        <v>86.588617787465239</v>
      </c>
      <c r="AL23" s="60">
        <v>92.645527161748973</v>
      </c>
      <c r="AM23" s="60">
        <v>99.934809910648056</v>
      </c>
      <c r="AN23" s="60">
        <v>117.23703522787774</v>
      </c>
      <c r="AO23" s="27" t="str">
        <f t="shared" si="3"/>
        <v/>
      </c>
      <c r="AP23" s="60">
        <v>80.533952387710855</v>
      </c>
      <c r="AQ23" s="60">
        <v>81.184725436141875</v>
      </c>
      <c r="AR23" s="60">
        <v>84.443261422817855</v>
      </c>
      <c r="AS23" s="60">
        <v>91.761129803337028</v>
      </c>
      <c r="AT23" s="60">
        <v>108.88457859921854</v>
      </c>
      <c r="AU23" s="60">
        <v>81.879906596044293</v>
      </c>
      <c r="AV23" s="60">
        <v>88.003911757768606</v>
      </c>
      <c r="AW23" s="60">
        <v>95.360011818160558</v>
      </c>
      <c r="AX23" s="60">
        <v>112.71549164501073</v>
      </c>
      <c r="AY23" s="27" t="str">
        <f t="shared" si="4"/>
        <v/>
      </c>
    </row>
    <row r="24" spans="1:51" x14ac:dyDescent="0.25">
      <c r="A24" s="9">
        <v>22</v>
      </c>
      <c r="B24" s="11">
        <v>0.17509444450771852</v>
      </c>
      <c r="C24" s="12">
        <v>0.16008634926419971</v>
      </c>
      <c r="D24" s="12">
        <v>0.14744795326965757</v>
      </c>
      <c r="E24" s="12">
        <v>0.13665907864017052</v>
      </c>
      <c r="F24" s="12">
        <v>0.12451160498326654</v>
      </c>
      <c r="G24" s="12">
        <v>0.13665907864017052</v>
      </c>
      <c r="H24" s="12">
        <v>0.12451160498326654</v>
      </c>
      <c r="I24" s="12">
        <v>0.11206044448493986</v>
      </c>
      <c r="J24" s="12">
        <v>0.10187313134994529</v>
      </c>
      <c r="K24" s="27" t="str">
        <f t="shared" si="0"/>
        <v/>
      </c>
      <c r="L24" s="16">
        <v>21.892199999999999</v>
      </c>
      <c r="M24" s="16">
        <v>23.54</v>
      </c>
      <c r="N24" s="16">
        <v>27.071000000000002</v>
      </c>
      <c r="O24" s="16">
        <v>33.756360000000001</v>
      </c>
      <c r="P24" s="16">
        <v>48.63364</v>
      </c>
      <c r="Q24" s="16">
        <v>25.893999999999998</v>
      </c>
      <c r="R24" s="16">
        <v>31.779</v>
      </c>
      <c r="S24" s="16">
        <v>38.841000000000001</v>
      </c>
      <c r="T24" s="16">
        <v>54.142000000000003</v>
      </c>
      <c r="U24" s="27" t="str">
        <f t="shared" si="1"/>
        <v/>
      </c>
      <c r="V24" s="16">
        <v>36.331454619472616</v>
      </c>
      <c r="W24" s="16">
        <v>38.368023414961606</v>
      </c>
      <c r="X24" s="16">
        <v>43.469135700046493</v>
      </c>
      <c r="Y24" s="16">
        <v>53.526751978108329</v>
      </c>
      <c r="Z24" s="16">
        <v>76.047333318984869</v>
      </c>
      <c r="AA24" s="16">
        <v>41.059572647084494</v>
      </c>
      <c r="AB24" s="16">
        <v>49.692110348804249</v>
      </c>
      <c r="AC24" s="16">
        <v>59.883145862128806</v>
      </c>
      <c r="AD24" s="16">
        <v>82.52664941730751</v>
      </c>
      <c r="AE24" s="27" t="str">
        <f t="shared" si="2"/>
        <v/>
      </c>
      <c r="AF24" s="60">
        <v>86.407541036001717</v>
      </c>
      <c r="AG24" s="60">
        <v>87.085294477751745</v>
      </c>
      <c r="AH24" s="60">
        <v>90.484613635736281</v>
      </c>
      <c r="AI24" s="60">
        <v>98.123164034122837</v>
      </c>
      <c r="AJ24" s="60">
        <v>116.00572021280097</v>
      </c>
      <c r="AK24" s="60">
        <v>87.80996671917022</v>
      </c>
      <c r="AL24" s="60">
        <v>94.203947128919083</v>
      </c>
      <c r="AM24" s="60">
        <v>101.88969710752473</v>
      </c>
      <c r="AN24" s="60">
        <v>120.02720425707643</v>
      </c>
      <c r="AO24" s="27" t="str">
        <f t="shared" si="3"/>
        <v/>
      </c>
      <c r="AP24" s="60">
        <v>81.4977909896066</v>
      </c>
      <c r="AQ24" s="60">
        <v>82.263274873948689</v>
      </c>
      <c r="AR24" s="60">
        <v>85.734076580687912</v>
      </c>
      <c r="AS24" s="60">
        <v>93.431992807151886</v>
      </c>
      <c r="AT24" s="60">
        <v>111.3796393733486</v>
      </c>
      <c r="AU24" s="60">
        <v>83.118795492199283</v>
      </c>
      <c r="AV24" s="60">
        <v>89.577866289466712</v>
      </c>
      <c r="AW24" s="60">
        <v>97.328485632943526</v>
      </c>
      <c r="AX24" s="60">
        <v>115.51772989357436</v>
      </c>
      <c r="AY24" s="27" t="str">
        <f t="shared" si="4"/>
        <v/>
      </c>
    </row>
    <row r="25" spans="1:51" x14ac:dyDescent="0.25">
      <c r="A25" s="9">
        <v>23</v>
      </c>
      <c r="B25" s="11">
        <v>0.17124574497338521</v>
      </c>
      <c r="C25" s="12">
        <v>0.15656753826138076</v>
      </c>
      <c r="D25" s="12">
        <v>0.1442069431354823</v>
      </c>
      <c r="E25" s="12">
        <v>0.13365521558898363</v>
      </c>
      <c r="F25" s="12">
        <v>0.12177475198107396</v>
      </c>
      <c r="G25" s="12">
        <v>0.13365521558898363</v>
      </c>
      <c r="H25" s="12">
        <v>0.12177475198107396</v>
      </c>
      <c r="I25" s="12">
        <v>0.10959727678296653</v>
      </c>
      <c r="J25" s="12">
        <v>9.9633887984515029E-2</v>
      </c>
      <c r="K25" s="27" t="str">
        <f t="shared" si="0"/>
        <v/>
      </c>
      <c r="L25" s="16">
        <v>22.8873</v>
      </c>
      <c r="M25" s="16">
        <v>24.61</v>
      </c>
      <c r="N25" s="16">
        <v>28.301500000000001</v>
      </c>
      <c r="O25" s="16">
        <v>35.29074</v>
      </c>
      <c r="P25" s="16">
        <v>50.844259999999998</v>
      </c>
      <c r="Q25" s="16">
        <v>27.071000000000002</v>
      </c>
      <c r="R25" s="16">
        <v>33.223500000000001</v>
      </c>
      <c r="S25" s="16">
        <v>40.606499999999997</v>
      </c>
      <c r="T25" s="16">
        <v>56.603000000000002</v>
      </c>
      <c r="U25" s="27" t="str">
        <f t="shared" si="1"/>
        <v/>
      </c>
      <c r="V25" s="16">
        <v>37.806493474319964</v>
      </c>
      <c r="W25" s="16">
        <v>39.944676600833716</v>
      </c>
      <c r="X25" s="16">
        <v>45.272898799349591</v>
      </c>
      <c r="Y25" s="16">
        <v>55.765757710881829</v>
      </c>
      <c r="Z25" s="16">
        <v>79.256268287937942</v>
      </c>
      <c r="AA25" s="16">
        <v>42.777080531359843</v>
      </c>
      <c r="AB25" s="16">
        <v>51.788945880307949</v>
      </c>
      <c r="AC25" s="16">
        <v>62.431919250162295</v>
      </c>
      <c r="AD25" s="16">
        <v>86.063284567393836</v>
      </c>
      <c r="AE25" s="27" t="str">
        <f t="shared" si="2"/>
        <v/>
      </c>
      <c r="AF25" s="60">
        <v>87.366032539303049</v>
      </c>
      <c r="AG25" s="60">
        <v>88.158640773330248</v>
      </c>
      <c r="AH25" s="60">
        <v>91.770239888812029</v>
      </c>
      <c r="AI25" s="60">
        <v>99.788638197942305</v>
      </c>
      <c r="AJ25" s="60">
        <v>118.49477105902248</v>
      </c>
      <c r="AK25" s="60">
        <v>89.044043365709996</v>
      </c>
      <c r="AL25" s="60">
        <v>95.773038405478971</v>
      </c>
      <c r="AM25" s="60">
        <v>103.85328730620948</v>
      </c>
      <c r="AN25" s="60">
        <v>122.82408098017946</v>
      </c>
      <c r="AO25" s="27" t="str">
        <f t="shared" si="3"/>
        <v/>
      </c>
      <c r="AP25" s="60">
        <v>82.479083163435575</v>
      </c>
      <c r="AQ25" s="60">
        <v>83.356738696901814</v>
      </c>
      <c r="AR25" s="60">
        <v>87.037693793861649</v>
      </c>
      <c r="AS25" s="60">
        <v>95.113732591967818</v>
      </c>
      <c r="AT25" s="60">
        <v>113.88310668420989</v>
      </c>
      <c r="AU25" s="60">
        <v>84.369137759735509</v>
      </c>
      <c r="AV25" s="60">
        <v>91.16137403066638</v>
      </c>
      <c r="AW25" s="60">
        <v>99.304693749895051</v>
      </c>
      <c r="AX25" s="60">
        <v>118.3258218439225</v>
      </c>
      <c r="AY25" s="27" t="str">
        <f t="shared" si="4"/>
        <v/>
      </c>
    </row>
    <row r="26" spans="1:51" x14ac:dyDescent="0.25">
      <c r="A26" s="9">
        <v>24</v>
      </c>
      <c r="B26" s="11">
        <v>0.16764016758922748</v>
      </c>
      <c r="C26" s="12">
        <v>0.15327101036729376</v>
      </c>
      <c r="D26" s="12">
        <v>0.14117066744355999</v>
      </c>
      <c r="E26" s="12">
        <v>0.13084110641110441</v>
      </c>
      <c r="F26" s="12">
        <v>0.11921078584122846</v>
      </c>
      <c r="G26" s="12">
        <v>0.13084110641110441</v>
      </c>
      <c r="H26" s="12">
        <v>0.11921078584122846</v>
      </c>
      <c r="I26" s="12">
        <v>0.1072897072571056</v>
      </c>
      <c r="J26" s="12">
        <v>9.7536097506459668E-2</v>
      </c>
      <c r="K26" s="27" t="str">
        <f t="shared" si="0"/>
        <v/>
      </c>
      <c r="L26" s="16">
        <v>23.882400000000001</v>
      </c>
      <c r="M26" s="16">
        <v>25.68</v>
      </c>
      <c r="N26" s="16">
        <v>29.532</v>
      </c>
      <c r="O26" s="16">
        <v>36.825119999999998</v>
      </c>
      <c r="P26" s="16">
        <v>53.054879999999997</v>
      </c>
      <c r="Q26" s="16">
        <v>28.248000000000001</v>
      </c>
      <c r="R26" s="16">
        <v>34.667999999999999</v>
      </c>
      <c r="S26" s="16">
        <v>42.372</v>
      </c>
      <c r="T26" s="16">
        <v>59.064</v>
      </c>
      <c r="U26" s="27" t="str">
        <f t="shared" si="1"/>
        <v/>
      </c>
      <c r="V26" s="16">
        <v>39.279365295109137</v>
      </c>
      <c r="W26" s="16">
        <v>41.519125540819225</v>
      </c>
      <c r="X26" s="16">
        <v>47.074270486559307</v>
      </c>
      <c r="Y26" s="16">
        <v>58.001950718998842</v>
      </c>
      <c r="Z26" s="16">
        <v>82.461447969802819</v>
      </c>
      <c r="AA26" s="16">
        <v>44.492430816526308</v>
      </c>
      <c r="AB26" s="16">
        <v>53.883327569813069</v>
      </c>
      <c r="AC26" s="16">
        <v>64.977953524128253</v>
      </c>
      <c r="AD26" s="16">
        <v>89.596413088317263</v>
      </c>
      <c r="AE26" s="27" t="str">
        <f t="shared" si="2"/>
        <v/>
      </c>
      <c r="AF26" s="60">
        <v>88.341458733641559</v>
      </c>
      <c r="AG26" s="60">
        <v>89.246491069746057</v>
      </c>
      <c r="AH26" s="60">
        <v>93.068346252914125</v>
      </c>
      <c r="AI26" s="60">
        <v>101.46474977023229</v>
      </c>
      <c r="AJ26" s="60">
        <v>120.99210104931679</v>
      </c>
      <c r="AK26" s="60">
        <v>90.289299358784902</v>
      </c>
      <c r="AL26" s="60">
        <v>97.351485417668343</v>
      </c>
      <c r="AM26" s="60">
        <v>105.82448535850837</v>
      </c>
      <c r="AN26" s="60">
        <v>125.62676809844083</v>
      </c>
      <c r="AO26" s="27" t="str">
        <f t="shared" si="3"/>
        <v/>
      </c>
      <c r="AP26" s="60">
        <v>83.475678416468469</v>
      </c>
      <c r="AQ26" s="60">
        <v>84.463284000023933</v>
      </c>
      <c r="AR26" s="60">
        <v>88.352531438701703</v>
      </c>
      <c r="AS26" s="60">
        <v>96.804980285936495</v>
      </c>
      <c r="AT26" s="60">
        <v>116.39386117053034</v>
      </c>
      <c r="AU26" s="60">
        <v>85.629529874489108</v>
      </c>
      <c r="AV26" s="60">
        <v>92.753245538881899</v>
      </c>
      <c r="AW26" s="60">
        <v>101.28764947538467</v>
      </c>
      <c r="AX26" s="60">
        <v>121.13896523102498</v>
      </c>
      <c r="AY26" s="27" t="str">
        <f t="shared" si="4"/>
        <v/>
      </c>
    </row>
    <row r="27" spans="1:51" x14ac:dyDescent="0.25">
      <c r="A27" s="9">
        <v>25</v>
      </c>
      <c r="B27" s="11">
        <v>0.16425314839530639</v>
      </c>
      <c r="C27" s="12">
        <v>0.15017430710428006</v>
      </c>
      <c r="D27" s="12">
        <v>0.13831844075394217</v>
      </c>
      <c r="E27" s="12">
        <v>0.12819757923536101</v>
      </c>
      <c r="F27" s="12">
        <v>0.11680223885888448</v>
      </c>
      <c r="G27" s="12">
        <v>0.12819757923536101</v>
      </c>
      <c r="H27" s="12">
        <v>0.11680223885888448</v>
      </c>
      <c r="I27" s="12">
        <v>0.10512201497299609</v>
      </c>
      <c r="J27" s="12">
        <v>9.5565468157269129E-2</v>
      </c>
      <c r="K27" s="27" t="str">
        <f t="shared" si="0"/>
        <v/>
      </c>
      <c r="L27" s="16">
        <v>24.877500000000001</v>
      </c>
      <c r="M27" s="16">
        <v>26.75</v>
      </c>
      <c r="N27" s="16">
        <v>30.762499999999999</v>
      </c>
      <c r="O27" s="16">
        <v>38.359499999999997</v>
      </c>
      <c r="P27" s="16">
        <v>55.265500000000003</v>
      </c>
      <c r="Q27" s="16">
        <v>29.425000000000001</v>
      </c>
      <c r="R27" s="16">
        <v>36.112499999999997</v>
      </c>
      <c r="S27" s="16">
        <v>44.137500000000003</v>
      </c>
      <c r="T27" s="16">
        <v>61.524999999999999</v>
      </c>
      <c r="U27" s="27" t="str">
        <f t="shared" si="1"/>
        <v/>
      </c>
      <c r="V27" s="16">
        <v>40.750185811178262</v>
      </c>
      <c r="W27" s="16">
        <v>43.091492557312066</v>
      </c>
      <c r="X27" s="16">
        <v>48.873386805840973</v>
      </c>
      <c r="Y27" s="16">
        <v>60.235493769604403</v>
      </c>
      <c r="Z27" s="16">
        <v>85.663093098711869</v>
      </c>
      <c r="AA27" s="16">
        <v>46.205748358831833</v>
      </c>
      <c r="AB27" s="16">
        <v>55.975399653078902</v>
      </c>
      <c r="AC27" s="16">
        <v>67.521411767531262</v>
      </c>
      <c r="AD27" s="16">
        <v>93.126245550774044</v>
      </c>
      <c r="AE27" s="27" t="str">
        <f t="shared" si="2"/>
        <v/>
      </c>
      <c r="AF27" s="60">
        <v>89.331826040173297</v>
      </c>
      <c r="AG27" s="60">
        <v>90.34714254272572</v>
      </c>
      <c r="AH27" s="60">
        <v>94.377460435108276</v>
      </c>
      <c r="AI27" s="60">
        <v>103.15022178075685</v>
      </c>
      <c r="AJ27" s="60">
        <v>123.49666213160796</v>
      </c>
      <c r="AK27" s="60">
        <v>91.54442636721113</v>
      </c>
      <c r="AL27" s="60">
        <v>98.938176831830503</v>
      </c>
      <c r="AM27" s="60">
        <v>107.80236679095343</v>
      </c>
      <c r="AN27" s="60">
        <v>128.43451067803696</v>
      </c>
      <c r="AO27" s="27" t="str">
        <f t="shared" si="3"/>
        <v/>
      </c>
      <c r="AP27" s="60">
        <v>84.485765200610004</v>
      </c>
      <c r="AQ27" s="60">
        <v>85.581365133067209</v>
      </c>
      <c r="AR27" s="60">
        <v>89.677255300286191</v>
      </c>
      <c r="AS27" s="60">
        <v>98.504581905385109</v>
      </c>
      <c r="AT27" s="60">
        <v>118.91096200017078</v>
      </c>
      <c r="AU27" s="60">
        <v>86.898786491839388</v>
      </c>
      <c r="AV27" s="60">
        <v>94.352476700393368</v>
      </c>
      <c r="AW27" s="60">
        <v>103.27652063414176</v>
      </c>
      <c r="AX27" s="60">
        <v>123.95648607066374</v>
      </c>
      <c r="AY27" s="27" t="str">
        <f t="shared" si="4"/>
        <v/>
      </c>
    </row>
    <row r="28" spans="1:51" x14ac:dyDescent="0.25">
      <c r="A28" s="9">
        <v>26</v>
      </c>
      <c r="B28" s="11">
        <v>0.16106346323783044</v>
      </c>
      <c r="C28" s="12">
        <v>0.14725802353173073</v>
      </c>
      <c r="D28" s="12">
        <v>0.13563239009501515</v>
      </c>
      <c r="E28" s="12">
        <v>0.12570806886855063</v>
      </c>
      <c r="F28" s="12">
        <v>0.11453401830245723</v>
      </c>
      <c r="G28" s="12">
        <v>0.12570806886855063</v>
      </c>
      <c r="H28" s="12">
        <v>0.11453401830245723</v>
      </c>
      <c r="I28" s="12">
        <v>0.10308061647221146</v>
      </c>
      <c r="J28" s="12">
        <v>9.3709651338374125E-2</v>
      </c>
      <c r="K28" s="27" t="str">
        <f t="shared" si="0"/>
        <v/>
      </c>
      <c r="L28" s="16">
        <v>25.872599999999998</v>
      </c>
      <c r="M28" s="16">
        <v>27.82</v>
      </c>
      <c r="N28" s="16">
        <v>31.992999999999999</v>
      </c>
      <c r="O28" s="16">
        <v>39.893880000000003</v>
      </c>
      <c r="P28" s="16">
        <v>57.476120000000002</v>
      </c>
      <c r="Q28" s="16">
        <v>30.602</v>
      </c>
      <c r="R28" s="16">
        <v>37.557000000000002</v>
      </c>
      <c r="S28" s="16">
        <v>45.902999999999999</v>
      </c>
      <c r="T28" s="16">
        <v>63.985999999999997</v>
      </c>
      <c r="U28" s="27" t="str">
        <f t="shared" si="1"/>
        <v/>
      </c>
      <c r="V28" s="16">
        <v>42.219061301652914</v>
      </c>
      <c r="W28" s="16">
        <v>44.66188937828462</v>
      </c>
      <c r="X28" s="16">
        <v>50.67037160178517</v>
      </c>
      <c r="Y28" s="16">
        <v>62.466534701959922</v>
      </c>
      <c r="Z28" s="16">
        <v>88.861403763753216</v>
      </c>
      <c r="AA28" s="16">
        <v>47.917146563567584</v>
      </c>
      <c r="AB28" s="16">
        <v>58.06529287563739</v>
      </c>
      <c r="AC28" s="16">
        <v>70.062441574057431</v>
      </c>
      <c r="AD28" s="16">
        <v>96.652972326388308</v>
      </c>
      <c r="AE28" s="27" t="str">
        <f t="shared" si="2"/>
        <v/>
      </c>
      <c r="AF28" s="60">
        <v>90.335442092413587</v>
      </c>
      <c r="AG28" s="60">
        <v>91.459148213037665</v>
      </c>
      <c r="AH28" s="60">
        <v>95.696330922655875</v>
      </c>
      <c r="AI28" s="60">
        <v>104.84396937594009</v>
      </c>
      <c r="AJ28" s="60">
        <v>126.00756630935071</v>
      </c>
      <c r="AK28" s="60">
        <v>92.808311052675336</v>
      </c>
      <c r="AL28" s="60">
        <v>100.53216728850289</v>
      </c>
      <c r="AM28" s="60">
        <v>109.78614583954956</v>
      </c>
      <c r="AN28" s="60">
        <v>131.24666929860658</v>
      </c>
      <c r="AO28" s="27" t="str">
        <f t="shared" si="3"/>
        <v/>
      </c>
      <c r="AP28" s="60">
        <v>85.50780625599991</v>
      </c>
      <c r="AQ28" s="60">
        <v>86.709669236848768</v>
      </c>
      <c r="AR28" s="60">
        <v>91.010731829238878</v>
      </c>
      <c r="AS28" s="60">
        <v>100.21155776931744</v>
      </c>
      <c r="AT28" s="60">
        <v>121.4336129638079</v>
      </c>
      <c r="AU28" s="60">
        <v>88.175899446052711</v>
      </c>
      <c r="AV28" s="60">
        <v>95.958213942960072</v>
      </c>
      <c r="AW28" s="60">
        <v>105.27060055896935</v>
      </c>
      <c r="AX28" s="60">
        <v>126.77781437222363</v>
      </c>
      <c r="AY28" s="27" t="str">
        <f t="shared" si="4"/>
        <v/>
      </c>
    </row>
    <row r="29" spans="1:51" x14ac:dyDescent="0.25">
      <c r="A29" s="9">
        <v>27</v>
      </c>
      <c r="B29" s="11">
        <v>0.15805266573545604</v>
      </c>
      <c r="C29" s="12">
        <v>0.14450529438670273</v>
      </c>
      <c r="D29" s="12">
        <v>0.13309698167196299</v>
      </c>
      <c r="E29" s="12">
        <v>0.12335817813499016</v>
      </c>
      <c r="F29" s="12">
        <v>0.1123930067452132</v>
      </c>
      <c r="G29" s="12">
        <v>0.12335817813499016</v>
      </c>
      <c r="H29" s="12">
        <v>0.1123930067452132</v>
      </c>
      <c r="I29" s="12">
        <v>0.10115370607069188</v>
      </c>
      <c r="J29" s="12">
        <v>9.1957914609719915E-2</v>
      </c>
      <c r="K29" s="27" t="str">
        <f t="shared" si="0"/>
        <v/>
      </c>
      <c r="L29" s="16">
        <v>26.867699999999999</v>
      </c>
      <c r="M29" s="16">
        <v>28.89</v>
      </c>
      <c r="N29" s="16">
        <v>33.223500000000001</v>
      </c>
      <c r="O29" s="16">
        <v>41.428260000000002</v>
      </c>
      <c r="P29" s="16">
        <v>59.68674</v>
      </c>
      <c r="Q29" s="16">
        <v>31.779</v>
      </c>
      <c r="R29" s="16">
        <v>39.0015</v>
      </c>
      <c r="S29" s="16">
        <v>47.668500000000002</v>
      </c>
      <c r="T29" s="16">
        <v>66.447000000000003</v>
      </c>
      <c r="U29" s="27" t="str">
        <f t="shared" si="1"/>
        <v/>
      </c>
      <c r="V29" s="16">
        <v>43.686089564791573</v>
      </c>
      <c r="W29" s="16">
        <v>46.230418332875331</v>
      </c>
      <c r="X29" s="16">
        <v>52.465337966053319</v>
      </c>
      <c r="Y29" s="16">
        <v>64.695208250937426</v>
      </c>
      <c r="Z29" s="16">
        <v>92.056561993227646</v>
      </c>
      <c r="AA29" s="16">
        <v>49.626728783843213</v>
      </c>
      <c r="AB29" s="16">
        <v>60.153126181441102</v>
      </c>
      <c r="AC29" s="16">
        <v>72.601177022303972</v>
      </c>
      <c r="AD29" s="16">
        <v>100.17676619211693</v>
      </c>
      <c r="AE29" s="27" t="str">
        <f t="shared" si="2"/>
        <v/>
      </c>
      <c r="AF29" s="60">
        <v>91.350860535462701</v>
      </c>
      <c r="AG29" s="60">
        <v>92.581270339107633</v>
      </c>
      <c r="AH29" s="60">
        <v>97.023886904210158</v>
      </c>
      <c r="AI29" s="60">
        <v>106.54506495797058</v>
      </c>
      <c r="AJ29" s="60">
        <v>128.52405644698626</v>
      </c>
      <c r="AK29" s="60">
        <v>94.079999857499914</v>
      </c>
      <c r="AL29" s="60">
        <v>102.13264746700014</v>
      </c>
      <c r="AM29" s="60">
        <v>111.77515043019419</v>
      </c>
      <c r="AN29" s="60">
        <v>134.06269905294084</v>
      </c>
      <c r="AO29" s="27" t="str">
        <f t="shared" si="3"/>
        <v/>
      </c>
      <c r="AP29" s="60">
        <v>86.540488289450849</v>
      </c>
      <c r="AQ29" s="60">
        <v>87.847073782687858</v>
      </c>
      <c r="AR29" s="60">
        <v>92.351991659040678</v>
      </c>
      <c r="AS29" s="60">
        <v>101.92507080718562</v>
      </c>
      <c r="AT29" s="60">
        <v>123.9611360102077</v>
      </c>
      <c r="AU29" s="60">
        <v>89.460005706714952</v>
      </c>
      <c r="AV29" s="60">
        <v>97.569727030221586</v>
      </c>
      <c r="AW29" s="60">
        <v>107.26928539330908</v>
      </c>
      <c r="AX29" s="60">
        <v>129.60246515573212</v>
      </c>
      <c r="AY29" s="27" t="str">
        <f t="shared" si="4"/>
        <v/>
      </c>
    </row>
    <row r="30" spans="1:51" x14ac:dyDescent="0.25">
      <c r="A30" s="9">
        <v>28</v>
      </c>
      <c r="B30" s="11">
        <v>0.15520463668334591</v>
      </c>
      <c r="C30" s="12">
        <v>0.14190138211048769</v>
      </c>
      <c r="D30" s="12">
        <v>0.13069864141755447</v>
      </c>
      <c r="E30" s="12">
        <v>0.12113532619187974</v>
      </c>
      <c r="F30" s="12">
        <v>0.11036774164149041</v>
      </c>
      <c r="G30" s="12">
        <v>0.12113532619187974</v>
      </c>
      <c r="H30" s="12">
        <v>0.11036774164149041</v>
      </c>
      <c r="I30" s="12">
        <v>9.9330967477341325E-2</v>
      </c>
      <c r="J30" s="12">
        <v>9.0300879524855771E-2</v>
      </c>
      <c r="K30" s="27" t="str">
        <f t="shared" si="0"/>
        <v/>
      </c>
      <c r="L30" s="16">
        <v>27.8628</v>
      </c>
      <c r="M30" s="16">
        <v>29.96</v>
      </c>
      <c r="N30" s="16">
        <v>34.454000000000001</v>
      </c>
      <c r="O30" s="16">
        <v>42.96264</v>
      </c>
      <c r="P30" s="16">
        <v>61.897359999999999</v>
      </c>
      <c r="Q30" s="16">
        <v>32.956000000000003</v>
      </c>
      <c r="R30" s="16">
        <v>40.445999999999998</v>
      </c>
      <c r="S30" s="16">
        <v>49.433999999999997</v>
      </c>
      <c r="T30" s="16">
        <v>68.908000000000001</v>
      </c>
      <c r="U30" s="27" t="str">
        <f t="shared" si="1"/>
        <v/>
      </c>
      <c r="V30" s="16">
        <v>45.151360778694219</v>
      </c>
      <c r="W30" s="16">
        <v>47.797173387547517</v>
      </c>
      <c r="X30" s="16">
        <v>54.258389476379186</v>
      </c>
      <c r="Y30" s="16">
        <v>66.921637598157332</v>
      </c>
      <c r="Z30" s="16">
        <v>95.248733940942941</v>
      </c>
      <c r="AA30" s="16">
        <v>51.334589510441475</v>
      </c>
      <c r="AB30" s="16">
        <v>62.239008141468041</v>
      </c>
      <c r="AC30" s="16">
        <v>75.137740339761621</v>
      </c>
      <c r="AD30" s="16">
        <v>103.69778451951495</v>
      </c>
      <c r="AE30" s="27" t="str">
        <f t="shared" si="2"/>
        <v/>
      </c>
      <c r="AF30" s="60">
        <v>92.376837603533829</v>
      </c>
      <c r="AG30" s="60">
        <v>93.712443696283742</v>
      </c>
      <c r="AH30" s="60">
        <v>98.359206659348544</v>
      </c>
      <c r="AI30" s="60">
        <v>108.25271067677095</v>
      </c>
      <c r="AJ30" s="60">
        <v>131.04548324193911</v>
      </c>
      <c r="AK30" s="60">
        <v>95.358671197748961</v>
      </c>
      <c r="AL30" s="60">
        <v>103.73892043062925</v>
      </c>
      <c r="AM30" s="60">
        <v>113.76880239996856</v>
      </c>
      <c r="AN30" s="60">
        <v>136.88213296041644</v>
      </c>
      <c r="AO30" s="27" t="str">
        <f t="shared" si="3"/>
        <v/>
      </c>
      <c r="AP30" s="60">
        <v>87.582682397177962</v>
      </c>
      <c r="AQ30" s="60">
        <v>88.992613125630982</v>
      </c>
      <c r="AR30" s="60">
        <v>93.700200838911059</v>
      </c>
      <c r="AS30" s="60">
        <v>103.64440155928096</v>
      </c>
      <c r="AT30" s="60">
        <v>126.49295038210016</v>
      </c>
      <c r="AU30" s="60">
        <v>90.750362080258967</v>
      </c>
      <c r="AV30" s="60">
        <v>99.186387570790316</v>
      </c>
      <c r="AW30" s="60">
        <v>109.27205615567273</v>
      </c>
      <c r="AX30" s="60">
        <v>132.43002346817639</v>
      </c>
      <c r="AY30" s="27" t="str">
        <f t="shared" si="4"/>
        <v/>
      </c>
    </row>
    <row r="31" spans="1:51" x14ac:dyDescent="0.25">
      <c r="A31" s="9">
        <v>29</v>
      </c>
      <c r="B31" s="11">
        <v>0.15250521968955946</v>
      </c>
      <c r="C31" s="12">
        <v>0.1394333437161687</v>
      </c>
      <c r="D31" s="12">
        <v>0.12842544815962903</v>
      </c>
      <c r="E31" s="12">
        <v>0.11902846414794885</v>
      </c>
      <c r="F31" s="12">
        <v>0.1084481562236867</v>
      </c>
      <c r="G31" s="12">
        <v>0.11902846414794885</v>
      </c>
      <c r="H31" s="12">
        <v>0.1084481562236867</v>
      </c>
      <c r="I31" s="12">
        <v>9.7603340601318006E-2</v>
      </c>
      <c r="J31" s="12">
        <v>8.8730309637561872E-2</v>
      </c>
      <c r="K31" s="27" t="str">
        <f t="shared" si="0"/>
        <v/>
      </c>
      <c r="L31" s="16">
        <v>28.857900000000001</v>
      </c>
      <c r="M31" s="16">
        <v>31.03</v>
      </c>
      <c r="N31" s="16">
        <v>35.6845</v>
      </c>
      <c r="O31" s="16">
        <v>44.497019999999999</v>
      </c>
      <c r="P31" s="16">
        <v>64.107979999999998</v>
      </c>
      <c r="Q31" s="16">
        <v>34.133000000000003</v>
      </c>
      <c r="R31" s="16">
        <v>41.890500000000003</v>
      </c>
      <c r="S31" s="16">
        <v>51.1995</v>
      </c>
      <c r="T31" s="16">
        <v>71.369</v>
      </c>
      <c r="U31" s="27" t="str">
        <f t="shared" si="1"/>
        <v/>
      </c>
      <c r="V31" s="16">
        <v>46.614958263892881</v>
      </c>
      <c r="W31" s="16">
        <v>49.362241046074757</v>
      </c>
      <c r="X31" s="16">
        <v>56.049621262001637</v>
      </c>
      <c r="Y31" s="16">
        <v>69.145935697985621</v>
      </c>
      <c r="Z31" s="16">
        <v>98.438071746254366</v>
      </c>
      <c r="AA31" s="16">
        <v>53.040815388970842</v>
      </c>
      <c r="AB31" s="16">
        <v>64.323038169140077</v>
      </c>
      <c r="AC31" s="16">
        <v>77.672243313495684</v>
      </c>
      <c r="AD31" s="16">
        <v>107.21617112673196</v>
      </c>
      <c r="AE31" s="27" t="str">
        <f t="shared" si="2"/>
        <v/>
      </c>
      <c r="AF31" s="60">
        <v>93.41229763213164</v>
      </c>
      <c r="AG31" s="60">
        <v>94.851746369171181</v>
      </c>
      <c r="AH31" s="60">
        <v>99.701492391512389</v>
      </c>
      <c r="AI31" s="60">
        <v>109.96621652071001</v>
      </c>
      <c r="AJ31" s="60">
        <v>133.57128689251766</v>
      </c>
      <c r="AK31" s="60">
        <v>96.643613298455762</v>
      </c>
      <c r="AL31" s="60">
        <v>105.3503827613408</v>
      </c>
      <c r="AM31" s="60">
        <v>115.76660171783438</v>
      </c>
      <c r="AN31" s="60">
        <v>139.70456874735845</v>
      </c>
      <c r="AO31" s="27" t="str">
        <f t="shared" si="3"/>
        <v/>
      </c>
      <c r="AP31" s="60">
        <v>88.633412636679182</v>
      </c>
      <c r="AQ31" s="60">
        <v>90.145451906358502</v>
      </c>
      <c r="AR31" s="60">
        <v>95.054637936207456</v>
      </c>
      <c r="AS31" s="60">
        <v>105.36892827185336</v>
      </c>
      <c r="AT31" s="60">
        <v>129.02855601531476</v>
      </c>
      <c r="AU31" s="60">
        <v>92.046325049599105</v>
      </c>
      <c r="AV31" s="60">
        <v>100.80765188413794</v>
      </c>
      <c r="AW31" s="60">
        <v>111.27846443677595</v>
      </c>
      <c r="AX31" s="60">
        <v>135.2601324490997</v>
      </c>
      <c r="AY31" s="27" t="str">
        <f t="shared" si="4"/>
        <v/>
      </c>
    </row>
    <row r="32" spans="1:51" x14ac:dyDescent="0.25">
      <c r="A32" s="9">
        <v>30</v>
      </c>
      <c r="B32" s="13">
        <v>0.14994192419558794</v>
      </c>
      <c r="C32" s="14">
        <v>0.13708975926453743</v>
      </c>
      <c r="D32" s="14">
        <v>0.12626688353312668</v>
      </c>
      <c r="E32" s="14">
        <v>0.11702784327460525</v>
      </c>
      <c r="F32" s="14">
        <v>0.10662536831686253</v>
      </c>
      <c r="G32" s="14">
        <v>0.11702784327460525</v>
      </c>
      <c r="H32" s="14">
        <v>0.10662536831686253</v>
      </c>
      <c r="I32" s="14">
        <v>9.59628314851763E-2</v>
      </c>
      <c r="J32" s="14">
        <v>8.723893771379658E-2</v>
      </c>
      <c r="K32" s="27">
        <f>IF(ISNA(MATCH($B$33,B32:J32,0)),"",MATCH($B$33,B32:J32,0))</f>
        <v>9</v>
      </c>
      <c r="L32" s="19">
        <v>29.853000000000002</v>
      </c>
      <c r="M32" s="19">
        <v>32.1</v>
      </c>
      <c r="N32" s="19">
        <v>36.914999999999999</v>
      </c>
      <c r="O32" s="19">
        <v>46.031399999999998</v>
      </c>
      <c r="P32" s="19">
        <v>66.318600000000004</v>
      </c>
      <c r="Q32" s="19">
        <v>35.31</v>
      </c>
      <c r="R32" s="19">
        <v>43.335000000000001</v>
      </c>
      <c r="S32" s="19">
        <v>52.965000000000003</v>
      </c>
      <c r="T32" s="19">
        <v>73.83</v>
      </c>
      <c r="U32" s="27" t="str">
        <f>IF(ISNA(MATCH($L$33,L32:T32,0)),"",MATCH($L$33,L32:T32,0))</f>
        <v/>
      </c>
      <c r="V32" s="19">
        <v>48.07695915849574</v>
      </c>
      <c r="W32" s="19">
        <v>50.925701133249092</v>
      </c>
      <c r="X32" s="19">
        <v>57.839120923496928</v>
      </c>
      <c r="Y32" s="19">
        <v>71.368206416446981</v>
      </c>
      <c r="Z32" s="19">
        <v>101.62471512493919</v>
      </c>
      <c r="AA32" s="19">
        <v>54.745486093508838</v>
      </c>
      <c r="AB32" s="19">
        <v>66.405307559858613</v>
      </c>
      <c r="AC32" s="19">
        <v>80.204788492896427</v>
      </c>
      <c r="AD32" s="19">
        <v>110.73205785446916</v>
      </c>
      <c r="AE32" s="27" t="str">
        <f t="shared" si="2"/>
        <v/>
      </c>
      <c r="AF32" s="61">
        <v>94.456305422157243</v>
      </c>
      <c r="AG32" s="61">
        <v>95.998376315207864</v>
      </c>
      <c r="AH32" s="61">
        <v>101.05005001625268</v>
      </c>
      <c r="AI32" s="61">
        <v>111.68498271578268</v>
      </c>
      <c r="AJ32" s="61">
        <v>136.10098237948944</v>
      </c>
      <c r="AK32" s="61">
        <v>97.93420637336402</v>
      </c>
      <c r="AL32" s="61">
        <v>106.9665093852214</v>
      </c>
      <c r="AM32" s="61">
        <v>117.76811378926836</v>
      </c>
      <c r="AN32" s="61">
        <v>142.52965822242913</v>
      </c>
      <c r="AO32" s="27" t="str">
        <f t="shared" si="3"/>
        <v/>
      </c>
      <c r="AP32" s="61">
        <v>89.691830847267482</v>
      </c>
      <c r="AQ32" s="61">
        <v>91.304863713134765</v>
      </c>
      <c r="AR32" s="61">
        <v>96.414675651907672</v>
      </c>
      <c r="AS32" s="61">
        <v>107.09811091184041</v>
      </c>
      <c r="AT32" s="61">
        <v>131.56752021735105</v>
      </c>
      <c r="AU32" s="61">
        <v>93.347334569421719</v>
      </c>
      <c r="AV32" s="61">
        <v>102.43304722308301</v>
      </c>
      <c r="AW32" s="61">
        <v>113.28812089693695</v>
      </c>
      <c r="AX32" s="61">
        <v>138.09248374523841</v>
      </c>
      <c r="AY32" s="27" t="str">
        <f t="shared" si="4"/>
        <v/>
      </c>
    </row>
    <row r="33" spans="1:51" ht="21" x14ac:dyDescent="0.35">
      <c r="A33" s="32" t="s">
        <v>18</v>
      </c>
      <c r="B33" s="71" cm="1">
        <f t="array" ref="B33">MIN(IF(ISNUMBER(B3:J32),B3:J32))</f>
        <v>8.723893771379658E-2</v>
      </c>
      <c r="C33" s="76"/>
      <c r="D33" s="76"/>
      <c r="E33" s="76"/>
      <c r="F33" s="76"/>
      <c r="G33" s="76"/>
      <c r="H33" s="76"/>
      <c r="I33" s="76"/>
      <c r="J33" s="76"/>
      <c r="K33" s="54"/>
      <c r="L33" s="72" cm="1">
        <f t="array" ref="L33">MIN(IF(ISNUMBER(L3:T32),L3:T32))</f>
        <v>3.0687600000000002</v>
      </c>
      <c r="M33" s="72"/>
      <c r="N33" s="72"/>
      <c r="O33" s="72"/>
      <c r="P33" s="72"/>
      <c r="Q33" s="72"/>
      <c r="R33" s="72"/>
      <c r="S33" s="72"/>
      <c r="T33" s="72"/>
      <c r="U33" s="56"/>
      <c r="V33" s="72" cm="1">
        <f t="array" ref="V33">MIN(IF(ISNUMBER(V3:AD32),V3:AD32))</f>
        <v>7.6737237287755429</v>
      </c>
      <c r="W33" s="72"/>
      <c r="X33" s="72"/>
      <c r="Y33" s="72"/>
      <c r="Z33" s="72"/>
      <c r="AA33" s="72"/>
      <c r="AB33" s="72"/>
      <c r="AC33" s="72"/>
      <c r="AD33" s="72"/>
      <c r="AE33" s="56"/>
      <c r="AF33" s="69" cm="1">
        <f t="array" ref="AF33">MIN(IF(ISNUMBER(AF3:AN32),AF3:AN32))</f>
        <v>73.662664689965922</v>
      </c>
      <c r="AG33" s="69"/>
      <c r="AH33" s="69"/>
      <c r="AI33" s="69"/>
      <c r="AJ33" s="69"/>
      <c r="AK33" s="69"/>
      <c r="AL33" s="69"/>
      <c r="AM33" s="69"/>
      <c r="AN33" s="69"/>
      <c r="AO33" s="56"/>
      <c r="AP33" s="69" cm="1">
        <f t="array" ref="AP33">MIN(IF(ISNUMBER(AP3:AX32),AP3:AX32))</f>
        <v>68.308496239520309</v>
      </c>
      <c r="AQ33" s="69"/>
      <c r="AR33" s="69"/>
      <c r="AS33" s="69"/>
      <c r="AT33" s="69"/>
      <c r="AU33" s="69"/>
      <c r="AV33" s="69"/>
      <c r="AW33" s="69"/>
      <c r="AX33" s="69"/>
      <c r="AY33" s="56"/>
    </row>
    <row r="34" spans="1:51" ht="21" hidden="1" x14ac:dyDescent="0.35">
      <c r="A34" s="25" t="s">
        <v>26</v>
      </c>
      <c r="B34" s="43" t="str">
        <f>IF(ISNA(MATCH($B$33,B3:B32,0)),"",INDEX($A$3:$A$32,MATCH($B$33,B3:B32,0)))</f>
        <v/>
      </c>
      <c r="C34" s="43" t="str">
        <f t="shared" ref="C34:J34" si="5">IF(ISNA(MATCH($B$33,C3:C32,0)),"",INDEX($A$3:$A$32,MATCH($B$33,C3:C32,0)))</f>
        <v/>
      </c>
      <c r="D34" s="43" t="str">
        <f t="shared" si="5"/>
        <v/>
      </c>
      <c r="E34" s="43" t="str">
        <f t="shared" si="5"/>
        <v/>
      </c>
      <c r="F34" s="43" t="str">
        <f t="shared" si="5"/>
        <v/>
      </c>
      <c r="G34" s="43" t="str">
        <f t="shared" si="5"/>
        <v/>
      </c>
      <c r="H34" s="43" t="str">
        <f t="shared" si="5"/>
        <v/>
      </c>
      <c r="I34" s="43" t="str">
        <f t="shared" si="5"/>
        <v/>
      </c>
      <c r="J34" s="48">
        <f t="shared" si="5"/>
        <v>30</v>
      </c>
      <c r="K34" s="54"/>
      <c r="L34" s="30" t="str">
        <f>IF(ISNA(MATCH($L$33,L3:L32,0)),"",INDEX($A$3:$A$32,MATCH($L$33,L3:L32,0)))</f>
        <v/>
      </c>
      <c r="M34" s="30" t="str">
        <f t="shared" ref="M34:T34" si="6">IF(ISNA(MATCH($L$33,M3:M32,0)),"",INDEX($A$3:$A$32,MATCH($L$33,M3:M32,0)))</f>
        <v/>
      </c>
      <c r="N34" s="30" t="str">
        <f t="shared" si="6"/>
        <v/>
      </c>
      <c r="O34" s="30">
        <f t="shared" si="6"/>
        <v>2</v>
      </c>
      <c r="P34" s="30" t="str">
        <f t="shared" si="6"/>
        <v/>
      </c>
      <c r="Q34" s="30" t="str">
        <f t="shared" si="6"/>
        <v/>
      </c>
      <c r="R34" s="30" t="str">
        <f t="shared" si="6"/>
        <v/>
      </c>
      <c r="S34" s="30" t="str">
        <f t="shared" si="6"/>
        <v/>
      </c>
      <c r="T34" s="30" t="str">
        <f t="shared" si="6"/>
        <v/>
      </c>
      <c r="U34" s="56"/>
      <c r="V34" s="30" t="str">
        <f>IF(ISNA(MATCH($V$33,V3:V32,0)),"",INDEX($A$3:$A$32,MATCH($V$33,V3:V32,0)))</f>
        <v/>
      </c>
      <c r="W34" s="30" t="str">
        <f t="shared" ref="W34:AD34" si="7">IF(ISNA(MATCH($V$33,W3:W32,0)),"",INDEX($A$3:$A$32,MATCH($V$33,W3:W32,0)))</f>
        <v/>
      </c>
      <c r="X34" s="30" t="str">
        <f t="shared" si="7"/>
        <v/>
      </c>
      <c r="Y34" s="30" t="str">
        <f t="shared" si="7"/>
        <v/>
      </c>
      <c r="Z34" s="30" t="str">
        <f t="shared" si="7"/>
        <v/>
      </c>
      <c r="AA34" s="30">
        <f t="shared" si="7"/>
        <v>3</v>
      </c>
      <c r="AB34" s="30" t="str">
        <f t="shared" si="7"/>
        <v/>
      </c>
      <c r="AC34" s="30" t="str">
        <f t="shared" si="7"/>
        <v/>
      </c>
      <c r="AD34" s="30" t="str">
        <f t="shared" si="7"/>
        <v/>
      </c>
      <c r="AE34" s="56"/>
      <c r="AF34" s="30" t="str">
        <f>IF(ISNA(MATCH($AF$33,AF3:AF32,0)),"",INDEX($A$3:$A$32,MATCH($AF$33,AF3:AF32,0)))</f>
        <v/>
      </c>
      <c r="AG34" s="30" t="str">
        <f t="shared" ref="AG34:AN34" si="8">IF(ISNA(MATCH($AF$33,AG3:AG32,0)),"",INDEX($A$3:$A$32,MATCH($AF$33,AG3:AG32,0)))</f>
        <v/>
      </c>
      <c r="AH34" s="30" t="str">
        <f t="shared" si="8"/>
        <v/>
      </c>
      <c r="AI34" s="30" t="str">
        <f t="shared" si="8"/>
        <v/>
      </c>
      <c r="AJ34" s="30" t="str">
        <f t="shared" si="8"/>
        <v/>
      </c>
      <c r="AK34" s="30">
        <f t="shared" si="8"/>
        <v>7</v>
      </c>
      <c r="AL34" s="30" t="str">
        <f t="shared" si="8"/>
        <v/>
      </c>
      <c r="AM34" s="30" t="str">
        <f t="shared" si="8"/>
        <v/>
      </c>
      <c r="AN34" s="30" t="str">
        <f t="shared" si="8"/>
        <v/>
      </c>
      <c r="AO34" s="56"/>
      <c r="AP34" s="30" t="str">
        <f>IF(ISNA(MATCH($AP$33,AP3:AP32,0)),"",INDEX($A$3:$A$32,MATCH($AP$33,AP3:AP32,0)))</f>
        <v/>
      </c>
      <c r="AQ34" s="30" t="str">
        <f t="shared" ref="AQ34:AX34" si="9">IF(ISNA(MATCH($AP$33,AQ3:AQ32,0)),"",INDEX($A$3:$A$32,MATCH($AP$33,AQ3:AQ32,0)))</f>
        <v/>
      </c>
      <c r="AR34" s="30" t="str">
        <f t="shared" si="9"/>
        <v/>
      </c>
      <c r="AS34" s="30" t="str">
        <f t="shared" si="9"/>
        <v/>
      </c>
      <c r="AT34" s="30" t="str">
        <f t="shared" si="9"/>
        <v/>
      </c>
      <c r="AU34" s="30">
        <f t="shared" si="9"/>
        <v>6</v>
      </c>
      <c r="AV34" s="30" t="str">
        <f t="shared" si="9"/>
        <v/>
      </c>
      <c r="AW34" s="30" t="str">
        <f t="shared" si="9"/>
        <v/>
      </c>
      <c r="AX34" s="30" t="str">
        <f t="shared" si="9"/>
        <v/>
      </c>
      <c r="AY34" s="56"/>
    </row>
    <row r="35" spans="1:51" ht="38.25" x14ac:dyDescent="0.35">
      <c r="A35" s="40" t="s">
        <v>25</v>
      </c>
      <c r="B35" s="35">
        <f>SUM(B34:J34)</f>
        <v>30</v>
      </c>
      <c r="C35" s="35" t="str" cm="1">
        <f t="array" ref="C35">INDEX(B2:J2,D35)</f>
        <v>I</v>
      </c>
      <c r="D35" s="50">
        <f>SUM(K3:K32)</f>
        <v>9</v>
      </c>
      <c r="E35" s="36">
        <f>VLOOKUP(C35,Thrusters[],MATCH("PropellerD_m",Thrusters[#Headers],0))</f>
        <v>5.5</v>
      </c>
      <c r="F35" s="37" t="s">
        <v>27</v>
      </c>
      <c r="G35" s="38">
        <f>VLOOKUP(C35,Thrusters[],MATCH("Power_kW",Thrusters[#Headers],0))</f>
        <v>5500</v>
      </c>
      <c r="H35" s="39" t="s">
        <v>28</v>
      </c>
      <c r="I35" s="50"/>
      <c r="J35" s="50"/>
      <c r="K35" s="54"/>
      <c r="L35" s="51">
        <f>SUM(L34:T34)</f>
        <v>2</v>
      </c>
      <c r="M35" s="35" t="str" cm="1">
        <f t="array" ref="M35">INDEX(L2:T2,N35)</f>
        <v>D</v>
      </c>
      <c r="N35" s="50">
        <f>SUM(U3:U32)</f>
        <v>4</v>
      </c>
      <c r="O35" s="36">
        <f>VLOOKUP(M35,Thrusters[],MATCH("PropellerD_m",Thrusters[#Headers],0))</f>
        <v>4.0999999999999996</v>
      </c>
      <c r="P35" s="37" t="s">
        <v>27</v>
      </c>
      <c r="Q35" s="38">
        <f>VLOOKUP(M35,Thrusters[],MATCH("Power_kW",Thrusters[#Headers],0))</f>
        <v>5500</v>
      </c>
      <c r="R35" s="39" t="s">
        <v>28</v>
      </c>
      <c r="S35" s="50"/>
      <c r="T35" s="50"/>
      <c r="U35" s="56"/>
      <c r="V35" s="51">
        <f>SUM(V34:AD34)</f>
        <v>3</v>
      </c>
      <c r="W35" s="35" t="str" cm="1">
        <f t="array" ref="W35">INDEX(V2:AD2,X35)</f>
        <v>F</v>
      </c>
      <c r="X35" s="50">
        <f>SUM(AE3:AE32)</f>
        <v>6</v>
      </c>
      <c r="Y35" s="36">
        <f>VLOOKUP(W35,Thrusters[],MATCH("PropellerD_m",Thrusters[#Headers],0))</f>
        <v>4.0999999999999996</v>
      </c>
      <c r="Z35" s="37" t="s">
        <v>27</v>
      </c>
      <c r="AA35" s="38">
        <f>VLOOKUP(W35,Thrusters[],MATCH("Power_kW",Thrusters[#Headers],0))</f>
        <v>3200</v>
      </c>
      <c r="AB35" s="39" t="s">
        <v>28</v>
      </c>
      <c r="AC35" s="50"/>
      <c r="AD35" s="50"/>
      <c r="AE35" s="56"/>
      <c r="AF35" s="51">
        <f>SUM(AF34:AN34)</f>
        <v>7</v>
      </c>
      <c r="AG35" s="35" t="str" cm="1">
        <f t="array" ref="AG35">INDEX(AF2:AN2,AH35)</f>
        <v>F</v>
      </c>
      <c r="AH35" s="50">
        <f>SUM(AO3:AO32)</f>
        <v>6</v>
      </c>
      <c r="AI35" s="36">
        <f>VLOOKUP(AG35,Thrusters[],MATCH("PropellerD_m",Thrusters[#Headers],0))</f>
        <v>4.0999999999999996</v>
      </c>
      <c r="AJ35" s="37" t="s">
        <v>27</v>
      </c>
      <c r="AK35" s="38">
        <f>VLOOKUP(AG35,Thrusters[],MATCH("Power_kW",Thrusters[#Headers],0))</f>
        <v>3200</v>
      </c>
      <c r="AL35" s="39" t="s">
        <v>28</v>
      </c>
      <c r="AM35" s="50"/>
      <c r="AN35" s="50"/>
      <c r="AO35" s="56"/>
      <c r="AP35" s="51">
        <f>SUM(AP34:AX34)</f>
        <v>6</v>
      </c>
      <c r="AQ35" s="35" t="str" cm="1">
        <f t="array" ref="AQ35">INDEX(AP2:AX2,AR35)</f>
        <v>F</v>
      </c>
      <c r="AR35" s="50">
        <f>SUM(AY3:AY32)</f>
        <v>6</v>
      </c>
      <c r="AS35" s="36">
        <f>VLOOKUP(AQ35,Thrusters[],MATCH("PropellerD_m",Thrusters[#Headers],0))</f>
        <v>4.0999999999999996</v>
      </c>
      <c r="AT35" s="37" t="s">
        <v>27</v>
      </c>
      <c r="AU35" s="38">
        <f>VLOOKUP(AQ35,Thrusters[],MATCH("Power_kW",Thrusters[#Headers],0))</f>
        <v>3200</v>
      </c>
      <c r="AV35" s="39" t="s">
        <v>28</v>
      </c>
      <c r="AW35" s="50"/>
      <c r="AX35" s="50"/>
      <c r="AY35" s="56"/>
    </row>
    <row r="36" spans="1:51" ht="38.25" x14ac:dyDescent="0.35">
      <c r="A36" s="31" t="s">
        <v>23</v>
      </c>
      <c r="B36" s="74" cm="1">
        <f t="array" ref="B36">INDEX(B3:J32,$L$35,$N$35)</f>
        <v>0.45324688804511792</v>
      </c>
      <c r="C36" s="74"/>
      <c r="D36" s="74"/>
      <c r="E36" s="74"/>
      <c r="F36" s="74"/>
      <c r="G36" s="74"/>
      <c r="H36" s="74"/>
      <c r="I36" s="74"/>
      <c r="J36" s="73"/>
      <c r="K36" s="54"/>
      <c r="L36" s="65" cm="1">
        <f t="array" ref="L36">INDEX(L3:T32,$L$35,$N$35)</f>
        <v>3.0687600000000002</v>
      </c>
      <c r="M36" s="66"/>
      <c r="N36" s="66"/>
      <c r="O36" s="66"/>
      <c r="P36" s="66"/>
      <c r="Q36" s="66"/>
      <c r="R36" s="66"/>
      <c r="S36" s="66"/>
      <c r="T36" s="67"/>
      <c r="U36" s="56"/>
      <c r="V36" s="65" cm="1">
        <f t="array" ref="V36">INDEX(V3:AD32,$L$35,$N$35)</f>
        <v>7.6836799844135646</v>
      </c>
      <c r="W36" s="66"/>
      <c r="X36" s="66"/>
      <c r="Y36" s="66"/>
      <c r="Z36" s="66"/>
      <c r="AA36" s="66"/>
      <c r="AB36" s="66"/>
      <c r="AC36" s="66"/>
      <c r="AD36" s="67"/>
      <c r="AE36" s="56"/>
      <c r="AF36" s="72" cm="1">
        <f t="array" ref="AF36">INDEX(AF3:AN32,$L$35,$N$35)</f>
        <v>91.378126078237301</v>
      </c>
      <c r="AG36" s="72"/>
      <c r="AH36" s="72"/>
      <c r="AI36" s="72"/>
      <c r="AJ36" s="72"/>
      <c r="AK36" s="72"/>
      <c r="AL36" s="72"/>
      <c r="AM36" s="72"/>
      <c r="AN36" s="72"/>
      <c r="AO36" s="56"/>
      <c r="AP36" s="72" cm="1">
        <f t="array" ref="AP36">INDEX(AP3:AX32,$L$35,$N$35)</f>
        <v>83.970614349828438</v>
      </c>
      <c r="AQ36" s="72"/>
      <c r="AR36" s="72"/>
      <c r="AS36" s="72"/>
      <c r="AT36" s="72"/>
      <c r="AU36" s="72"/>
      <c r="AV36" s="72"/>
      <c r="AW36" s="72"/>
      <c r="AX36" s="72"/>
      <c r="AY36" s="56"/>
    </row>
    <row r="37" spans="1:51" ht="38.25" x14ac:dyDescent="0.35">
      <c r="A37" s="31" t="s">
        <v>24</v>
      </c>
      <c r="B37" s="74" cm="1">
        <f t="array" ref="B37">INDEX(B3:J32,$V$35,$X$35)</f>
        <v>0.3700745344049704</v>
      </c>
      <c r="C37" s="74"/>
      <c r="D37" s="74"/>
      <c r="E37" s="74"/>
      <c r="F37" s="74"/>
      <c r="G37" s="74"/>
      <c r="H37" s="74"/>
      <c r="I37" s="74"/>
      <c r="J37" s="73"/>
      <c r="K37" s="54"/>
      <c r="L37" s="65" cm="1">
        <f t="array" ref="L37">INDEX(L3:T32,$V$35,$X$35)</f>
        <v>3.5310000000000001</v>
      </c>
      <c r="M37" s="66"/>
      <c r="N37" s="66"/>
      <c r="O37" s="66"/>
      <c r="P37" s="66"/>
      <c r="Q37" s="66"/>
      <c r="R37" s="66"/>
      <c r="S37" s="66"/>
      <c r="T37" s="67"/>
      <c r="U37" s="56"/>
      <c r="V37" s="65" cm="1">
        <f t="array" ref="V37">INDEX(V3:AD32,$V$35,$X$35)</f>
        <v>7.6737237287755429</v>
      </c>
      <c r="W37" s="66"/>
      <c r="X37" s="66"/>
      <c r="Y37" s="66"/>
      <c r="Z37" s="66"/>
      <c r="AA37" s="66"/>
      <c r="AB37" s="66"/>
      <c r="AC37" s="66"/>
      <c r="AD37" s="67"/>
      <c r="AE37" s="56"/>
      <c r="AF37" s="72" cm="1">
        <f t="array" ref="AF37">INDEX(AF3:AN32,$V$35,$X$35)</f>
        <v>80.1439943186395</v>
      </c>
      <c r="AG37" s="72"/>
      <c r="AH37" s="72"/>
      <c r="AI37" s="72"/>
      <c r="AJ37" s="72"/>
      <c r="AK37" s="72"/>
      <c r="AL37" s="72"/>
      <c r="AM37" s="72"/>
      <c r="AN37" s="72"/>
      <c r="AO37" s="56"/>
      <c r="AP37" s="72" cm="1">
        <f t="array" ref="AP37">INDEX(AP3:AX32,$V$35,$X$35)</f>
        <v>73.714535103930487</v>
      </c>
      <c r="AQ37" s="72"/>
      <c r="AR37" s="72"/>
      <c r="AS37" s="72"/>
      <c r="AT37" s="72"/>
      <c r="AU37" s="72"/>
      <c r="AV37" s="72"/>
      <c r="AW37" s="72"/>
      <c r="AX37" s="72"/>
      <c r="AY37" s="56"/>
    </row>
    <row r="38" spans="1:51" ht="38.25" x14ac:dyDescent="0.35">
      <c r="A38" s="31" t="s">
        <v>51</v>
      </c>
      <c r="B38" s="74" cm="1">
        <f t="array" ref="B38">INDEX(B3:J32,$AF$35,$AH$35)</f>
        <v>0.24227065238375947</v>
      </c>
      <c r="C38" s="74"/>
      <c r="D38" s="74"/>
      <c r="E38" s="74"/>
      <c r="F38" s="74"/>
      <c r="G38" s="74"/>
      <c r="H38" s="74"/>
      <c r="I38" s="74"/>
      <c r="J38" s="73"/>
      <c r="K38" s="54"/>
      <c r="L38" s="65" cm="1">
        <f t="array" ref="L38">INDEX(L3:T32,$AF$35,$AH$35)</f>
        <v>8.2390000000000008</v>
      </c>
      <c r="M38" s="66"/>
      <c r="N38" s="66"/>
      <c r="O38" s="66"/>
      <c r="P38" s="66"/>
      <c r="Q38" s="66"/>
      <c r="R38" s="66"/>
      <c r="S38" s="66"/>
      <c r="T38" s="67"/>
      <c r="U38" s="56"/>
      <c r="V38" s="65" cm="1">
        <f t="array" ref="V38">INDEX(V3:AD32,$AF$35,$AH$35)</f>
        <v>14.885314065998609</v>
      </c>
      <c r="W38" s="66"/>
      <c r="X38" s="66"/>
      <c r="Y38" s="66"/>
      <c r="Z38" s="66"/>
      <c r="AA38" s="66"/>
      <c r="AB38" s="66"/>
      <c r="AC38" s="66"/>
      <c r="AD38" s="67"/>
      <c r="AE38" s="56"/>
      <c r="AF38" s="65" cm="1">
        <f t="array" ref="AF38">INDEX(AF3:AN32,$AF$35,$AH$35)</f>
        <v>73.662664689965922</v>
      </c>
      <c r="AG38" s="66"/>
      <c r="AH38" s="66"/>
      <c r="AI38" s="66"/>
      <c r="AJ38" s="66"/>
      <c r="AK38" s="66"/>
      <c r="AL38" s="66"/>
      <c r="AM38" s="66"/>
      <c r="AN38" s="67"/>
      <c r="AO38" s="56"/>
      <c r="AP38" s="65" cm="1">
        <f t="array" ref="AP38">INDEX(AP3:AX32,$AP$35,$AR$35)</f>
        <v>68.308496239520309</v>
      </c>
      <c r="AQ38" s="66"/>
      <c r="AR38" s="66"/>
      <c r="AS38" s="66"/>
      <c r="AT38" s="66"/>
      <c r="AU38" s="66"/>
      <c r="AV38" s="66"/>
      <c r="AW38" s="66"/>
      <c r="AX38" s="67"/>
      <c r="AY38" s="56"/>
    </row>
  </sheetData>
  <mergeCells count="26">
    <mergeCell ref="A1:A2"/>
    <mergeCell ref="B36:J36"/>
    <mergeCell ref="L36:T36"/>
    <mergeCell ref="V36:AD36"/>
    <mergeCell ref="B1:J1"/>
    <mergeCell ref="L1:T1"/>
    <mergeCell ref="V1:AD1"/>
    <mergeCell ref="B33:J33"/>
    <mergeCell ref="L33:T33"/>
    <mergeCell ref="V33:AD33"/>
    <mergeCell ref="AF1:AN1"/>
    <mergeCell ref="AP1:AX1"/>
    <mergeCell ref="AF33:AN33"/>
    <mergeCell ref="AP33:AX33"/>
    <mergeCell ref="AF36:AN36"/>
    <mergeCell ref="AP36:AX36"/>
    <mergeCell ref="AF37:AN37"/>
    <mergeCell ref="AP37:AX37"/>
    <mergeCell ref="B38:J38"/>
    <mergeCell ref="L38:T38"/>
    <mergeCell ref="V38:AD38"/>
    <mergeCell ref="AF38:AN38"/>
    <mergeCell ref="AP38:AX38"/>
    <mergeCell ref="B37:J37"/>
    <mergeCell ref="L37:T37"/>
    <mergeCell ref="V37:AD37"/>
  </mergeCells>
  <conditionalFormatting sqref="L3:T32">
    <cfRule type="cellIs" dxfId="50" priority="13" operator="equal">
      <formula>$L$33</formula>
    </cfRule>
    <cfRule type="colorScale" priority="1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V3:AD32">
    <cfRule type="colorScale" priority="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3:J32">
    <cfRule type="cellIs" dxfId="49" priority="5" operator="greaterThan">
      <formula>1</formula>
    </cfRule>
    <cfRule type="cellIs" dxfId="48" priority="6" operator="equal">
      <formula>$B$33</formula>
    </cfRule>
    <cfRule type="colorScale" priority="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F3:AN32">
    <cfRule type="cellIs" dxfId="47" priority="3" operator="between">
      <formula>$AF$33*0.975</formula>
      <formula>$AF$33*1.025</formula>
    </cfRule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P3:AX32">
    <cfRule type="cellIs" dxfId="46" priority="1" operator="between">
      <formula>$AP$33*0.975</formula>
      <formula>$AP$33*1.025</formula>
    </cfRule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  <ignoredErrors>
    <ignoredError sqref="K6:K32" formulaRange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Y38"/>
  <sheetViews>
    <sheetView zoomScale="80" zoomScaleNormal="80" workbookViewId="0">
      <pane xSplit="1" ySplit="2" topLeftCell="O3" activePane="bottomRight" state="frozen"/>
      <selection pane="topRight" activeCell="B1" sqref="B1"/>
      <selection pane="bottomLeft" activeCell="A3" sqref="A3"/>
      <selection pane="bottomRight" activeCell="V36" sqref="V36:AD36"/>
    </sheetView>
  </sheetViews>
  <sheetFormatPr defaultRowHeight="15" x14ac:dyDescent="0.25"/>
  <cols>
    <col min="1" max="1" width="24.7109375" customWidth="1"/>
    <col min="11" max="11" width="2.7109375" style="29" customWidth="1"/>
    <col min="21" max="21" width="2.7109375" customWidth="1"/>
    <col min="31" max="31" width="2.7109375" customWidth="1"/>
    <col min="41" max="41" width="2.7109375" customWidth="1"/>
    <col min="51" max="51" width="2.7109375" customWidth="1"/>
  </cols>
  <sheetData>
    <row r="1" spans="1:51" s="42" customFormat="1" ht="18.75" x14ac:dyDescent="0.3">
      <c r="A1" s="75" t="s">
        <v>16</v>
      </c>
      <c r="B1" s="70" t="s">
        <v>42</v>
      </c>
      <c r="C1" s="70"/>
      <c r="D1" s="70"/>
      <c r="E1" s="70"/>
      <c r="F1" s="70"/>
      <c r="G1" s="70"/>
      <c r="H1" s="70"/>
      <c r="I1" s="70"/>
      <c r="J1" s="70"/>
      <c r="K1" s="52"/>
      <c r="L1" s="70" t="s">
        <v>17</v>
      </c>
      <c r="M1" s="70"/>
      <c r="N1" s="70"/>
      <c r="O1" s="70"/>
      <c r="P1" s="70"/>
      <c r="Q1" s="70"/>
      <c r="R1" s="70"/>
      <c r="S1" s="70"/>
      <c r="T1" s="70"/>
      <c r="U1" s="55"/>
      <c r="V1" s="70" t="s">
        <v>29</v>
      </c>
      <c r="W1" s="70"/>
      <c r="X1" s="70"/>
      <c r="Y1" s="70"/>
      <c r="Z1" s="70"/>
      <c r="AA1" s="70"/>
      <c r="AB1" s="70"/>
      <c r="AC1" s="70"/>
      <c r="AD1" s="70"/>
      <c r="AE1" s="55"/>
      <c r="AF1" s="68" t="s">
        <v>43</v>
      </c>
      <c r="AG1" s="68"/>
      <c r="AH1" s="68"/>
      <c r="AI1" s="68"/>
      <c r="AJ1" s="68"/>
      <c r="AK1" s="68"/>
      <c r="AL1" s="68"/>
      <c r="AM1" s="68"/>
      <c r="AN1" s="68"/>
      <c r="AO1" s="24"/>
      <c r="AP1" s="68" t="s">
        <v>44</v>
      </c>
      <c r="AQ1" s="68"/>
      <c r="AR1" s="68"/>
      <c r="AS1" s="68"/>
      <c r="AT1" s="68"/>
      <c r="AU1" s="68"/>
      <c r="AV1" s="68"/>
      <c r="AW1" s="68"/>
      <c r="AX1" s="68"/>
      <c r="AY1" s="24"/>
    </row>
    <row r="2" spans="1:51" x14ac:dyDescent="0.25">
      <c r="A2" s="75"/>
      <c r="B2" s="21" t="s">
        <v>7</v>
      </c>
      <c r="C2" s="7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7" t="s">
        <v>13</v>
      </c>
      <c r="I2" s="7" t="s">
        <v>14</v>
      </c>
      <c r="J2" s="21" t="s">
        <v>15</v>
      </c>
      <c r="K2" s="53"/>
      <c r="L2" s="21" t="s">
        <v>7</v>
      </c>
      <c r="M2" s="7" t="s">
        <v>8</v>
      </c>
      <c r="N2" s="7" t="s">
        <v>9</v>
      </c>
      <c r="O2" s="7" t="s">
        <v>10</v>
      </c>
      <c r="P2" s="7" t="s">
        <v>11</v>
      </c>
      <c r="Q2" s="7" t="s">
        <v>12</v>
      </c>
      <c r="R2" s="7" t="s">
        <v>13</v>
      </c>
      <c r="S2" s="7" t="s">
        <v>14</v>
      </c>
      <c r="T2" s="21" t="s">
        <v>15</v>
      </c>
      <c r="U2" s="24"/>
      <c r="V2" s="21" t="s">
        <v>7</v>
      </c>
      <c r="W2" s="7" t="s">
        <v>8</v>
      </c>
      <c r="X2" s="7" t="s">
        <v>9</v>
      </c>
      <c r="Y2" s="7" t="s">
        <v>10</v>
      </c>
      <c r="Z2" s="7" t="s">
        <v>11</v>
      </c>
      <c r="AA2" s="7" t="s">
        <v>12</v>
      </c>
      <c r="AB2" s="7" t="s">
        <v>13</v>
      </c>
      <c r="AC2" s="7" t="s">
        <v>14</v>
      </c>
      <c r="AD2" s="21" t="s">
        <v>15</v>
      </c>
      <c r="AE2" s="24"/>
      <c r="AF2" s="21" t="s">
        <v>7</v>
      </c>
      <c r="AG2" s="21" t="s">
        <v>8</v>
      </c>
      <c r="AH2" s="21" t="s">
        <v>9</v>
      </c>
      <c r="AI2" s="21" t="s">
        <v>10</v>
      </c>
      <c r="AJ2" s="21" t="s">
        <v>11</v>
      </c>
      <c r="AK2" s="21" t="s">
        <v>12</v>
      </c>
      <c r="AL2" s="21" t="s">
        <v>13</v>
      </c>
      <c r="AM2" s="21" t="s">
        <v>14</v>
      </c>
      <c r="AN2" s="21" t="s">
        <v>15</v>
      </c>
      <c r="AO2" s="24"/>
      <c r="AP2" s="21" t="s">
        <v>7</v>
      </c>
      <c r="AQ2" s="21" t="s">
        <v>8</v>
      </c>
      <c r="AR2" s="21" t="s">
        <v>9</v>
      </c>
      <c r="AS2" s="21" t="s">
        <v>10</v>
      </c>
      <c r="AT2" s="21" t="s">
        <v>11</v>
      </c>
      <c r="AU2" s="21" t="s">
        <v>12</v>
      </c>
      <c r="AV2" s="21" t="s">
        <v>13</v>
      </c>
      <c r="AW2" s="21" t="s">
        <v>14</v>
      </c>
      <c r="AX2" s="21" t="s">
        <v>15</v>
      </c>
      <c r="AY2" s="24"/>
    </row>
    <row r="3" spans="1:51" x14ac:dyDescent="0.25">
      <c r="A3" s="9">
        <v>1</v>
      </c>
      <c r="B3" s="11" t="e">
        <v>#N/A</v>
      </c>
      <c r="C3" s="12" t="e">
        <v>#N/A</v>
      </c>
      <c r="D3" s="12" t="e">
        <v>#N/A</v>
      </c>
      <c r="E3" s="12" t="e">
        <v>#N/A</v>
      </c>
      <c r="F3" s="12" t="e">
        <v>#N/A</v>
      </c>
      <c r="G3" s="12" t="e">
        <v>#N/A</v>
      </c>
      <c r="H3" s="12" t="e">
        <v>#N/A</v>
      </c>
      <c r="I3" s="12" t="e">
        <v>#N/A</v>
      </c>
      <c r="J3" s="12" t="e">
        <v>#N/A</v>
      </c>
      <c r="K3" s="27" t="str">
        <f t="shared" ref="K3:K31" si="0">IF(ISNA(MATCH($B$33,B3:J3,0)),"",MATCH($B$33,B3:J3,0))</f>
        <v/>
      </c>
      <c r="L3" s="16" t="e">
        <v>#N/A</v>
      </c>
      <c r="M3" s="16" t="e">
        <v>#N/A</v>
      </c>
      <c r="N3" s="16" t="e">
        <v>#N/A</v>
      </c>
      <c r="O3" s="16" t="e">
        <v>#N/A</v>
      </c>
      <c r="P3" s="16" t="e">
        <v>#N/A</v>
      </c>
      <c r="Q3" s="16" t="e">
        <v>#N/A</v>
      </c>
      <c r="R3" s="16" t="e">
        <v>#N/A</v>
      </c>
      <c r="S3" s="16" t="e">
        <v>#N/A</v>
      </c>
      <c r="T3" s="16" t="e">
        <v>#N/A</v>
      </c>
      <c r="U3" s="27" t="str">
        <f t="shared" ref="U3:U31" si="1">IF(ISNA(MATCH($L$33,L3:T3,0)),"",MATCH($L$33,L3:T3,0))</f>
        <v/>
      </c>
      <c r="V3" s="16" t="e">
        <v>#N/A</v>
      </c>
      <c r="W3" s="16" t="e">
        <v>#N/A</v>
      </c>
      <c r="X3" s="16" t="e">
        <v>#N/A</v>
      </c>
      <c r="Y3" s="16" t="e">
        <v>#N/A</v>
      </c>
      <c r="Z3" s="16" t="e">
        <v>#N/A</v>
      </c>
      <c r="AA3" s="16" t="e">
        <v>#N/A</v>
      </c>
      <c r="AB3" s="16" t="e">
        <v>#N/A</v>
      </c>
      <c r="AC3" s="16" t="e">
        <v>#N/A</v>
      </c>
      <c r="AD3" s="16" t="e">
        <v>#N/A</v>
      </c>
      <c r="AE3" s="27" t="str">
        <f>IF(ISNA(MATCH($V$33,V3:AD3,0)),"",MATCH($V$33,V3:AD3,0))</f>
        <v/>
      </c>
      <c r="AF3" s="60" t="e">
        <v>#N/A</v>
      </c>
      <c r="AG3" s="60" t="e">
        <v>#N/A</v>
      </c>
      <c r="AH3" s="60" t="e">
        <v>#N/A</v>
      </c>
      <c r="AI3" s="60" t="e">
        <v>#N/A</v>
      </c>
      <c r="AJ3" s="60" t="e">
        <v>#N/A</v>
      </c>
      <c r="AK3" s="60" t="e">
        <v>#N/A</v>
      </c>
      <c r="AL3" s="60" t="e">
        <v>#N/A</v>
      </c>
      <c r="AM3" s="60" t="e">
        <v>#N/A</v>
      </c>
      <c r="AN3" s="60" t="e">
        <v>#N/A</v>
      </c>
      <c r="AO3" s="27" t="str">
        <f>IF(ISNA(MATCH($AF$33,AF3:AN3,0)),"",MATCH($AF$33,AF3:AN3,0))</f>
        <v/>
      </c>
      <c r="AP3" s="60" t="e">
        <v>#N/A</v>
      </c>
      <c r="AQ3" s="60" t="e">
        <v>#N/A</v>
      </c>
      <c r="AR3" s="60" t="e">
        <v>#N/A</v>
      </c>
      <c r="AS3" s="60" t="e">
        <v>#N/A</v>
      </c>
      <c r="AT3" s="60" t="e">
        <v>#N/A</v>
      </c>
      <c r="AU3" s="60" t="e">
        <v>#N/A</v>
      </c>
      <c r="AV3" s="60" t="e">
        <v>#N/A</v>
      </c>
      <c r="AW3" s="60" t="e">
        <v>#N/A</v>
      </c>
      <c r="AX3" s="60" t="e">
        <v>#N/A</v>
      </c>
      <c r="AY3" s="27" t="str">
        <f>IF(ISNA(MATCH($AP$33,AP3:AX3,0)),"",MATCH($AP$33,AP3:AX3,0))</f>
        <v/>
      </c>
    </row>
    <row r="4" spans="1:51" x14ac:dyDescent="0.25">
      <c r="A4" s="9">
        <v>2</v>
      </c>
      <c r="B4" s="11" t="e">
        <v>#N/A</v>
      </c>
      <c r="C4" s="12" t="e">
        <v>#N/A</v>
      </c>
      <c r="D4" s="12" t="e">
        <v>#N/A</v>
      </c>
      <c r="E4" s="12">
        <v>0.63226969807367306</v>
      </c>
      <c r="F4" s="12">
        <v>0.57606794713379073</v>
      </c>
      <c r="G4" s="12" t="e">
        <v>#N/A</v>
      </c>
      <c r="H4" s="12" t="e">
        <v>#N/A</v>
      </c>
      <c r="I4" s="12">
        <v>0.51846115242041169</v>
      </c>
      <c r="J4" s="12">
        <v>0.47132832038219247</v>
      </c>
      <c r="K4" s="27" t="str">
        <f t="shared" si="0"/>
        <v/>
      </c>
      <c r="L4" s="16" t="e">
        <v>#N/A</v>
      </c>
      <c r="M4" s="16" t="e">
        <v>#N/A</v>
      </c>
      <c r="N4" s="16" t="e">
        <v>#N/A</v>
      </c>
      <c r="O4" s="16">
        <v>3.0687600000000002</v>
      </c>
      <c r="P4" s="16">
        <v>4.4212400000000001</v>
      </c>
      <c r="Q4" s="16" t="e">
        <v>#N/A</v>
      </c>
      <c r="R4" s="16" t="e">
        <v>#N/A</v>
      </c>
      <c r="S4" s="16">
        <v>3.5310000000000001</v>
      </c>
      <c r="T4" s="16">
        <v>4.9219999999999997</v>
      </c>
      <c r="U4" s="27">
        <f t="shared" si="1"/>
        <v>4</v>
      </c>
      <c r="V4" s="16" t="e">
        <v>#N/A</v>
      </c>
      <c r="W4" s="16" t="e">
        <v>#N/A</v>
      </c>
      <c r="X4" s="16" t="e">
        <v>#N/A</v>
      </c>
      <c r="Y4" s="16">
        <v>21.095402119052135</v>
      </c>
      <c r="Z4" s="16">
        <v>26.363443661790608</v>
      </c>
      <c r="AA4" s="16" t="e">
        <v>#N/A</v>
      </c>
      <c r="AB4" s="16" t="e">
        <v>#N/A</v>
      </c>
      <c r="AC4" s="16">
        <v>18.536199304981398</v>
      </c>
      <c r="AD4" s="16">
        <v>23.534764936909763</v>
      </c>
      <c r="AE4" s="27" t="str">
        <f t="shared" ref="AE4:AE32" si="2">IF(ISNA(MATCH($V$33,V4:AD4,0)),"",MATCH($V$33,V4:AD4,0))</f>
        <v/>
      </c>
      <c r="AF4" s="60" t="e">
        <v>#N/A</v>
      </c>
      <c r="AG4" s="60" t="e">
        <v>#N/A</v>
      </c>
      <c r="AH4" s="60" t="e">
        <v>#N/A</v>
      </c>
      <c r="AI4" s="60">
        <v>289.42679410052278</v>
      </c>
      <c r="AJ4" s="60">
        <v>257.72810207965222</v>
      </c>
      <c r="AK4" s="60" t="e">
        <v>#N/A</v>
      </c>
      <c r="AL4" s="60" t="e">
        <v>#N/A</v>
      </c>
      <c r="AM4" s="60">
        <v>223.02998660885919</v>
      </c>
      <c r="AN4" s="60">
        <v>208.64812325823883</v>
      </c>
      <c r="AO4" s="27" t="str">
        <f t="shared" ref="AO4:AO32" si="3">IF(ISNA(MATCH($AF$33,AF4:AN4,0)),"",MATCH($AF$33,AF4:AN4,0))</f>
        <v/>
      </c>
      <c r="AP4" s="60" t="e">
        <v>#N/A</v>
      </c>
      <c r="AQ4" s="60" t="e">
        <v>#N/A</v>
      </c>
      <c r="AR4" s="60" t="e">
        <v>#N/A</v>
      </c>
      <c r="AS4" s="60">
        <v>266.49835293358234</v>
      </c>
      <c r="AT4" s="60">
        <v>237.83934269943148</v>
      </c>
      <c r="AU4" s="60" t="e">
        <v>#N/A</v>
      </c>
      <c r="AV4" s="60" t="e">
        <v>#N/A</v>
      </c>
      <c r="AW4" s="60">
        <v>205.52053200223892</v>
      </c>
      <c r="AX4" s="60">
        <v>192.69969454892262</v>
      </c>
      <c r="AY4" s="27" t="str">
        <f t="shared" ref="AY4:AY32" si="4">IF(ISNA(MATCH($AP$33,AP4:AX4,0)),"",MATCH($AP$33,AP4:AX4,0))</f>
        <v/>
      </c>
    </row>
    <row r="5" spans="1:51" x14ac:dyDescent="0.25">
      <c r="A5" s="9">
        <v>3</v>
      </c>
      <c r="B5" s="11" t="e">
        <v>#N/A</v>
      </c>
      <c r="C5" s="12">
        <v>0.60474536899302123</v>
      </c>
      <c r="D5" s="12">
        <v>0.557002313546204</v>
      </c>
      <c r="E5" s="12">
        <v>0.51624604670135965</v>
      </c>
      <c r="F5" s="12">
        <v>0.47035750921679442</v>
      </c>
      <c r="G5" s="12">
        <v>0.51624604670135965</v>
      </c>
      <c r="H5" s="12">
        <v>0.47035750921679442</v>
      </c>
      <c r="I5" s="12">
        <v>0.42332175829511487</v>
      </c>
      <c r="J5" s="12">
        <v>0.38483796208646803</v>
      </c>
      <c r="K5" s="27" t="str">
        <f t="shared" si="0"/>
        <v/>
      </c>
      <c r="L5" s="16" t="e">
        <v>#N/A</v>
      </c>
      <c r="M5" s="16">
        <v>3.21</v>
      </c>
      <c r="N5" s="16">
        <v>3.6915</v>
      </c>
      <c r="O5" s="16">
        <v>4.6031399999999998</v>
      </c>
      <c r="P5" s="16">
        <v>6.6318599999999996</v>
      </c>
      <c r="Q5" s="16">
        <v>3.5310000000000001</v>
      </c>
      <c r="R5" s="16">
        <v>4.3334999999999999</v>
      </c>
      <c r="S5" s="16">
        <v>5.2965</v>
      </c>
      <c r="T5" s="16">
        <v>7.383</v>
      </c>
      <c r="U5" s="27" t="str">
        <f t="shared" si="1"/>
        <v/>
      </c>
      <c r="V5" s="16" t="e">
        <v>#N/A</v>
      </c>
      <c r="W5" s="16">
        <v>20.52968885373059</v>
      </c>
      <c r="X5" s="16">
        <v>21.064721254313028</v>
      </c>
      <c r="Y5" s="16">
        <v>24.053814560893183</v>
      </c>
      <c r="Z5" s="16">
        <v>31.652413618586326</v>
      </c>
      <c r="AA5" s="16">
        <v>18.451322187574966</v>
      </c>
      <c r="AB5" s="16">
        <v>20.682845297720977</v>
      </c>
      <c r="AC5" s="16">
        <v>23.217193071402892</v>
      </c>
      <c r="AD5" s="16">
        <v>30.33874721237737</v>
      </c>
      <c r="AE5" s="27">
        <f t="shared" si="2"/>
        <v>6</v>
      </c>
      <c r="AF5" s="60" t="e">
        <v>#N/A</v>
      </c>
      <c r="AG5" s="60">
        <v>270.01923346053974</v>
      </c>
      <c r="AH5" s="60">
        <v>243.19140063748739</v>
      </c>
      <c r="AI5" s="60">
        <v>226.6432714088244</v>
      </c>
      <c r="AJ5" s="60">
        <v>215.01651026493474</v>
      </c>
      <c r="AK5" s="60">
        <v>222.00873397518322</v>
      </c>
      <c r="AL5" s="60">
        <v>205.94217840933871</v>
      </c>
      <c r="AM5" s="60">
        <v>192.63684845275637</v>
      </c>
      <c r="AN5" s="60">
        <v>187.67836521896564</v>
      </c>
      <c r="AO5" s="27" t="str">
        <f t="shared" si="3"/>
        <v/>
      </c>
      <c r="AP5" s="60" t="e">
        <v>#N/A</v>
      </c>
      <c r="AQ5" s="60">
        <v>248.68745912676809</v>
      </c>
      <c r="AR5" s="60">
        <v>224.15860915608437</v>
      </c>
      <c r="AS5" s="60">
        <v>209.21399246334789</v>
      </c>
      <c r="AT5" s="60">
        <v>199.09731431720962</v>
      </c>
      <c r="AU5" s="60">
        <v>204.57945502970665</v>
      </c>
      <c r="AV5" s="60">
        <v>190.02298246161362</v>
      </c>
      <c r="AW5" s="60">
        <v>178.01607384525204</v>
      </c>
      <c r="AX5" s="60">
        <v>173.97224866207208</v>
      </c>
      <c r="AY5" s="27" t="str">
        <f t="shared" si="4"/>
        <v/>
      </c>
    </row>
    <row r="6" spans="1:51" x14ac:dyDescent="0.25">
      <c r="A6" s="9">
        <v>4</v>
      </c>
      <c r="B6" s="11">
        <v>0.5728240572785398</v>
      </c>
      <c r="C6" s="12">
        <v>0.5237248523689505</v>
      </c>
      <c r="D6" s="12">
        <v>0.48237815349771745</v>
      </c>
      <c r="E6" s="12">
        <v>0.4470821910466653</v>
      </c>
      <c r="F6" s="12">
        <v>0.40734155184251702</v>
      </c>
      <c r="G6" s="12">
        <v>0.4470821910466653</v>
      </c>
      <c r="H6" s="12">
        <v>0.40734155184251702</v>
      </c>
      <c r="I6" s="12">
        <v>0.36660739665826553</v>
      </c>
      <c r="J6" s="12">
        <v>0.33327945150751409</v>
      </c>
      <c r="K6" s="27" t="str">
        <f t="shared" si="0"/>
        <v/>
      </c>
      <c r="L6" s="16">
        <v>3.9803999999999999</v>
      </c>
      <c r="M6" s="16">
        <v>4.28</v>
      </c>
      <c r="N6" s="16">
        <v>4.9219999999999997</v>
      </c>
      <c r="O6" s="16">
        <v>6.1375200000000003</v>
      </c>
      <c r="P6" s="16">
        <v>8.8424800000000001</v>
      </c>
      <c r="Q6" s="16">
        <v>4.7080000000000002</v>
      </c>
      <c r="R6" s="16">
        <v>5.7779999999999996</v>
      </c>
      <c r="S6" s="16">
        <v>7.0620000000000003</v>
      </c>
      <c r="T6" s="16">
        <v>9.8439999999999994</v>
      </c>
      <c r="U6" s="27" t="str">
        <f t="shared" si="1"/>
        <v/>
      </c>
      <c r="V6" s="16">
        <v>23.554518615171386</v>
      </c>
      <c r="W6" s="16">
        <v>22.716433649554464</v>
      </c>
      <c r="X6" s="16">
        <v>24.037168818668672</v>
      </c>
      <c r="Y6" s="16">
        <v>28.059933917415311</v>
      </c>
      <c r="Z6" s="16">
        <v>37.715850763324454</v>
      </c>
      <c r="AA6" s="16">
        <v>21.524356561476178</v>
      </c>
      <c r="AB6" s="16">
        <v>24.644917004108429</v>
      </c>
      <c r="AC6" s="16">
        <v>28.184415178623464</v>
      </c>
      <c r="AD6" s="16">
        <v>37.323474540387878</v>
      </c>
      <c r="AE6" s="27" t="str">
        <f t="shared" si="2"/>
        <v/>
      </c>
      <c r="AF6" s="60">
        <v>253.61295482757507</v>
      </c>
      <c r="AG6" s="60">
        <v>228.7834119244657</v>
      </c>
      <c r="AH6" s="60">
        <v>213.10219906174311</v>
      </c>
      <c r="AI6" s="60">
        <v>204.09571342723947</v>
      </c>
      <c r="AJ6" s="60">
        <v>199.95421829376701</v>
      </c>
      <c r="AK6" s="60">
        <v>198.68930215735352</v>
      </c>
      <c r="AL6" s="60">
        <v>189.14157853217952</v>
      </c>
      <c r="AM6" s="60">
        <v>181.21675999011126</v>
      </c>
      <c r="AN6" s="60">
        <v>180.88366668974928</v>
      </c>
      <c r="AO6" s="27" t="str">
        <f t="shared" si="3"/>
        <v/>
      </c>
      <c r="AP6" s="60">
        <v>233.87522676334092</v>
      </c>
      <c r="AQ6" s="60">
        <v>211.08044624389956</v>
      </c>
      <c r="AR6" s="60">
        <v>196.81331432862572</v>
      </c>
      <c r="AS6" s="60">
        <v>188.84664302927257</v>
      </c>
      <c r="AT6" s="60">
        <v>185.72767243209626</v>
      </c>
      <c r="AU6" s="60">
        <v>183.44023175938656</v>
      </c>
      <c r="AV6" s="60">
        <v>174.91503267050879</v>
      </c>
      <c r="AW6" s="60">
        <v>167.90513849574089</v>
      </c>
      <c r="AX6" s="60">
        <v>168.23746490088382</v>
      </c>
      <c r="AY6" s="27" t="str">
        <f t="shared" si="4"/>
        <v/>
      </c>
    </row>
    <row r="7" spans="1:51" x14ac:dyDescent="0.25">
      <c r="A7" s="9">
        <v>5</v>
      </c>
      <c r="B7" s="11">
        <v>0.51234941248881916</v>
      </c>
      <c r="C7" s="12">
        <v>0.46843374856120618</v>
      </c>
      <c r="D7" s="12">
        <v>0.4314521368326899</v>
      </c>
      <c r="E7" s="12">
        <v>0.39988246828395668</v>
      </c>
      <c r="F7" s="12">
        <v>0.36433735999204936</v>
      </c>
      <c r="G7" s="12">
        <v>0.39988246828395668</v>
      </c>
      <c r="H7" s="12">
        <v>0.36433735999204936</v>
      </c>
      <c r="I7" s="12">
        <v>0.32790362399284423</v>
      </c>
      <c r="J7" s="12">
        <v>0.29809420362985845</v>
      </c>
      <c r="K7" s="27" t="str">
        <f t="shared" si="0"/>
        <v/>
      </c>
      <c r="L7" s="16">
        <v>4.9755000000000003</v>
      </c>
      <c r="M7" s="16">
        <v>5.35</v>
      </c>
      <c r="N7" s="16">
        <v>6.1524999999999999</v>
      </c>
      <c r="O7" s="16">
        <v>7.6718999999999999</v>
      </c>
      <c r="P7" s="16">
        <v>11.053100000000001</v>
      </c>
      <c r="Q7" s="16">
        <v>5.8849999999999998</v>
      </c>
      <c r="R7" s="16">
        <v>7.2225000000000001</v>
      </c>
      <c r="S7" s="16">
        <v>8.8275000000000006</v>
      </c>
      <c r="T7" s="16">
        <v>12.305</v>
      </c>
      <c r="U7" s="27" t="str">
        <f t="shared" si="1"/>
        <v/>
      </c>
      <c r="V7" s="16">
        <v>25.791837312600695</v>
      </c>
      <c r="W7" s="16">
        <v>25.441966925119626</v>
      </c>
      <c r="X7" s="16">
        <v>27.355136908114929</v>
      </c>
      <c r="Y7" s="16">
        <v>32.316247153761218</v>
      </c>
      <c r="Z7" s="16">
        <v>43.955347100569554</v>
      </c>
      <c r="AA7" s="16">
        <v>24.78931092687402</v>
      </c>
      <c r="AB7" s="16">
        <v>28.722032229316987</v>
      </c>
      <c r="AC7" s="16">
        <v>33.201711727914727</v>
      </c>
      <c r="AD7" s="16">
        <v>44.315646675630042</v>
      </c>
      <c r="AE7" s="27" t="str">
        <f t="shared" si="2"/>
        <v/>
      </c>
      <c r="AF7" s="60">
        <v>226.42898755799433</v>
      </c>
      <c r="AG7" s="60">
        <v>209.19566242683371</v>
      </c>
      <c r="AH7" s="60">
        <v>198.53997703442249</v>
      </c>
      <c r="AI7" s="60">
        <v>193.39000229753788</v>
      </c>
      <c r="AJ7" s="60">
        <v>193.69902465131554</v>
      </c>
      <c r="AK7" s="60">
        <v>187.16351141104016</v>
      </c>
      <c r="AL7" s="60">
        <v>181.09760312230256</v>
      </c>
      <c r="AM7" s="60">
        <v>176.27417128643228</v>
      </c>
      <c r="AN7" s="60">
        <v>179.14812780767244</v>
      </c>
      <c r="AO7" s="27" t="str">
        <f t="shared" si="3"/>
        <v/>
      </c>
      <c r="AP7" s="60">
        <v>209.13897948879313</v>
      </c>
      <c r="AQ7" s="60">
        <v>193.33407871982163</v>
      </c>
      <c r="AR7" s="60">
        <v>183.71012164450283</v>
      </c>
      <c r="AS7" s="60">
        <v>179.34028345511527</v>
      </c>
      <c r="AT7" s="60">
        <v>180.43494074524614</v>
      </c>
      <c r="AU7" s="60">
        <v>173.11379256861755</v>
      </c>
      <c r="AV7" s="60">
        <v>167.83351921623316</v>
      </c>
      <c r="AW7" s="60">
        <v>163.72912135905509</v>
      </c>
      <c r="AX7" s="60">
        <v>167.13585687812335</v>
      </c>
      <c r="AY7" s="27" t="str">
        <f t="shared" si="4"/>
        <v/>
      </c>
    </row>
    <row r="8" spans="1:51" x14ac:dyDescent="0.25">
      <c r="A8" s="9">
        <v>6</v>
      </c>
      <c r="B8" s="11">
        <v>0.46770888424107554</v>
      </c>
      <c r="C8" s="12">
        <v>0.42761955130612639</v>
      </c>
      <c r="D8" s="12">
        <v>0.3938601130451162</v>
      </c>
      <c r="E8" s="12">
        <v>0.36504108038327832</v>
      </c>
      <c r="F8" s="12">
        <v>0.33259298434920931</v>
      </c>
      <c r="G8" s="12">
        <v>0.36504108038327832</v>
      </c>
      <c r="H8" s="12">
        <v>0.33259298434920931</v>
      </c>
      <c r="I8" s="12">
        <v>0.29933368591428827</v>
      </c>
      <c r="J8" s="12">
        <v>0.27212153264935302</v>
      </c>
      <c r="K8" s="27" t="str">
        <f t="shared" si="0"/>
        <v/>
      </c>
      <c r="L8" s="16">
        <v>5.9706000000000001</v>
      </c>
      <c r="M8" s="16">
        <v>6.42</v>
      </c>
      <c r="N8" s="16">
        <v>7.383</v>
      </c>
      <c r="O8" s="16">
        <v>9.2062799999999996</v>
      </c>
      <c r="P8" s="16">
        <v>13.263719999999999</v>
      </c>
      <c r="Q8" s="16">
        <v>7.0620000000000003</v>
      </c>
      <c r="R8" s="16">
        <v>8.6669999999999998</v>
      </c>
      <c r="S8" s="16">
        <v>10.593</v>
      </c>
      <c r="T8" s="16">
        <v>14.766</v>
      </c>
      <c r="U8" s="27" t="str">
        <f t="shared" si="1"/>
        <v/>
      </c>
      <c r="V8" s="16">
        <v>28.35456969943985</v>
      </c>
      <c r="W8" s="16">
        <v>28.353360465354491</v>
      </c>
      <c r="X8" s="16">
        <v>30.790327389061417</v>
      </c>
      <c r="Y8" s="16">
        <v>36.651592807825608</v>
      </c>
      <c r="Z8" s="16">
        <v>50.237599531078466</v>
      </c>
      <c r="AA8" s="16">
        <v>28.114889880479893</v>
      </c>
      <c r="AB8" s="16">
        <v>32.827085850414292</v>
      </c>
      <c r="AC8" s="16">
        <v>38.217479015557799</v>
      </c>
      <c r="AD8" s="16">
        <v>51.281213554346706</v>
      </c>
      <c r="AE8" s="27" t="str">
        <f t="shared" si="2"/>
        <v/>
      </c>
      <c r="AF8" s="60">
        <v>211.34883004611734</v>
      </c>
      <c r="AG8" s="60">
        <v>198.18785766699915</v>
      </c>
      <c r="AH8" s="60">
        <v>190.47188298461606</v>
      </c>
      <c r="AI8" s="60">
        <v>187.83153256867632</v>
      </c>
      <c r="AJ8" s="60">
        <v>191.41229720599335</v>
      </c>
      <c r="AK8" s="60">
        <v>180.76973459728066</v>
      </c>
      <c r="AL8" s="60">
        <v>177.00983629837236</v>
      </c>
      <c r="AM8" s="60">
        <v>174.35561775318394</v>
      </c>
      <c r="AN8" s="60">
        <v>179.82584598474105</v>
      </c>
      <c r="AO8" s="27" t="str">
        <f t="shared" si="3"/>
        <v/>
      </c>
      <c r="AP8" s="60">
        <v>195.50884635411509</v>
      </c>
      <c r="AQ8" s="60">
        <v>183.45730107258888</v>
      </c>
      <c r="AR8" s="60">
        <v>176.56175633814672</v>
      </c>
      <c r="AS8" s="60">
        <v>174.55274817407562</v>
      </c>
      <c r="AT8" s="60">
        <v>178.77910277545914</v>
      </c>
      <c r="AU8" s="60">
        <v>167.49095020267998</v>
      </c>
      <c r="AV8" s="60">
        <v>164.37664186783812</v>
      </c>
      <c r="AW8" s="60">
        <v>162.32209705507364</v>
      </c>
      <c r="AX8" s="60">
        <v>168.24220534798999</v>
      </c>
      <c r="AY8" s="27" t="str">
        <f t="shared" si="4"/>
        <v/>
      </c>
    </row>
    <row r="9" spans="1:51" x14ac:dyDescent="0.25">
      <c r="A9" s="9">
        <v>7</v>
      </c>
      <c r="B9" s="11">
        <v>0.43301428587258128</v>
      </c>
      <c r="C9" s="12">
        <v>0.39589877565493148</v>
      </c>
      <c r="D9" s="12">
        <v>0.36464360915585803</v>
      </c>
      <c r="E9" s="12">
        <v>0.33796236946152691</v>
      </c>
      <c r="F9" s="12">
        <v>0.30792126995383562</v>
      </c>
      <c r="G9" s="12">
        <v>0.33796236946152691</v>
      </c>
      <c r="H9" s="12">
        <v>0.30792126995383562</v>
      </c>
      <c r="I9" s="12">
        <v>0.27712914295845209</v>
      </c>
      <c r="J9" s="12">
        <v>0.25193558450768366</v>
      </c>
      <c r="K9" s="27" t="str">
        <f t="shared" si="0"/>
        <v/>
      </c>
      <c r="L9" s="16">
        <v>6.9657</v>
      </c>
      <c r="M9" s="16">
        <v>7.49</v>
      </c>
      <c r="N9" s="16">
        <v>8.6135000000000002</v>
      </c>
      <c r="O9" s="16">
        <v>10.74066</v>
      </c>
      <c r="P9" s="16">
        <v>15.47434</v>
      </c>
      <c r="Q9" s="16">
        <v>8.2390000000000008</v>
      </c>
      <c r="R9" s="16">
        <v>10.111499999999999</v>
      </c>
      <c r="S9" s="16">
        <v>12.358499999999999</v>
      </c>
      <c r="T9" s="16">
        <v>17.227</v>
      </c>
      <c r="U9" s="27" t="str">
        <f t="shared" si="1"/>
        <v/>
      </c>
      <c r="V9" s="16">
        <v>31.056102520985924</v>
      </c>
      <c r="W9" s="16">
        <v>31.341978164650655</v>
      </c>
      <c r="X9" s="16">
        <v>34.270193554096828</v>
      </c>
      <c r="Y9" s="16">
        <v>41.011211167337542</v>
      </c>
      <c r="Z9" s="16">
        <v>56.52114286183906</v>
      </c>
      <c r="AA9" s="16">
        <v>31.459088064205929</v>
      </c>
      <c r="AB9" s="16">
        <v>36.932982992973251</v>
      </c>
      <c r="AC9" s="16">
        <v>43.217470834623064</v>
      </c>
      <c r="AD9" s="16">
        <v>58.213667270167839</v>
      </c>
      <c r="AE9" s="27" t="str">
        <f t="shared" si="2"/>
        <v/>
      </c>
      <c r="AF9" s="60">
        <v>202.08618568688459</v>
      </c>
      <c r="AG9" s="60">
        <v>191.48505422439979</v>
      </c>
      <c r="AH9" s="60">
        <v>185.76303511756598</v>
      </c>
      <c r="AI9" s="60">
        <v>184.99534995094797</v>
      </c>
      <c r="AJ9" s="60">
        <v>191.26810426406001</v>
      </c>
      <c r="AK9" s="60">
        <v>177.09356818270388</v>
      </c>
      <c r="AL9" s="60">
        <v>175.06423389365929</v>
      </c>
      <c r="AM9" s="60">
        <v>174.10714947388144</v>
      </c>
      <c r="AN9" s="60">
        <v>181.85280598358671</v>
      </c>
      <c r="AO9" s="27" t="str">
        <f t="shared" si="3"/>
        <v/>
      </c>
      <c r="AP9" s="60">
        <v>187.21547134094214</v>
      </c>
      <c r="AQ9" s="60">
        <v>177.52798502269448</v>
      </c>
      <c r="AR9" s="60">
        <v>172.49255776891309</v>
      </c>
      <c r="AS9" s="60">
        <v>172.25969535354807</v>
      </c>
      <c r="AT9" s="60">
        <v>179.08526692638225</v>
      </c>
      <c r="AU9" s="60">
        <v>164.35791358530398</v>
      </c>
      <c r="AV9" s="60">
        <v>162.88139655598152</v>
      </c>
      <c r="AW9" s="60">
        <v>162.44326440936786</v>
      </c>
      <c r="AX9" s="60">
        <v>170.58174106136326</v>
      </c>
      <c r="AY9" s="27" t="str">
        <f t="shared" si="4"/>
        <v/>
      </c>
    </row>
    <row r="10" spans="1:51" x14ac:dyDescent="0.25">
      <c r="A10" s="9">
        <v>8</v>
      </c>
      <c r="B10" s="11">
        <v>0.40504777532844671</v>
      </c>
      <c r="C10" s="12">
        <v>0.37032939458600839</v>
      </c>
      <c r="D10" s="12">
        <v>0.34109286343448136</v>
      </c>
      <c r="E10" s="12">
        <v>0.31613484903683653</v>
      </c>
      <c r="F10" s="12">
        <v>0.28803397356689536</v>
      </c>
      <c r="G10" s="12">
        <v>0.31613484903683653</v>
      </c>
      <c r="H10" s="12">
        <v>0.28803397356689536</v>
      </c>
      <c r="I10" s="12">
        <v>0.25923057621020584</v>
      </c>
      <c r="J10" s="12">
        <v>0.23566416019109623</v>
      </c>
      <c r="K10" s="27" t="str">
        <f t="shared" si="0"/>
        <v/>
      </c>
      <c r="L10" s="16">
        <v>7.9607999999999999</v>
      </c>
      <c r="M10" s="16">
        <v>8.56</v>
      </c>
      <c r="N10" s="16">
        <v>9.8439999999999994</v>
      </c>
      <c r="O10" s="16">
        <v>12.275040000000001</v>
      </c>
      <c r="P10" s="16">
        <v>17.68496</v>
      </c>
      <c r="Q10" s="16">
        <v>9.4160000000000004</v>
      </c>
      <c r="R10" s="16">
        <v>11.555999999999999</v>
      </c>
      <c r="S10" s="16">
        <v>14.124000000000001</v>
      </c>
      <c r="T10" s="16">
        <v>19.687999999999999</v>
      </c>
      <c r="U10" s="27" t="str">
        <f t="shared" si="1"/>
        <v/>
      </c>
      <c r="V10" s="16">
        <v>33.824308163031951</v>
      </c>
      <c r="W10" s="16">
        <v>34.364865366326292</v>
      </c>
      <c r="X10" s="16">
        <v>37.766061461892136</v>
      </c>
      <c r="Y10" s="16">
        <v>45.373966370830153</v>
      </c>
      <c r="Z10" s="16">
        <v>62.791247768706029</v>
      </c>
      <c r="AA10" s="16">
        <v>34.805692474137494</v>
      </c>
      <c r="AB10" s="16">
        <v>41.030098977615268</v>
      </c>
      <c r="AC10" s="16">
        <v>48.197993951538592</v>
      </c>
      <c r="AD10" s="16">
        <v>65.113595676565993</v>
      </c>
      <c r="AE10" s="27" t="str">
        <f t="shared" si="2"/>
        <v/>
      </c>
      <c r="AF10" s="60">
        <v>196.08441017048219</v>
      </c>
      <c r="AG10" s="60">
        <v>187.26276165749192</v>
      </c>
      <c r="AH10" s="60">
        <v>183.02861021862648</v>
      </c>
      <c r="AI10" s="60">
        <v>183.7825178217519</v>
      </c>
      <c r="AJ10" s="60">
        <v>192.41825911839874</v>
      </c>
      <c r="AK10" s="60">
        <v>175.04014786932547</v>
      </c>
      <c r="AL10" s="60">
        <v>174.41683190510051</v>
      </c>
      <c r="AM10" s="60">
        <v>174.88419003642915</v>
      </c>
      <c r="AN10" s="60">
        <v>184.71443769716495</v>
      </c>
      <c r="AO10" s="27" t="str">
        <f t="shared" si="3"/>
        <v/>
      </c>
      <c r="AP10" s="60">
        <v>181.91271327889788</v>
      </c>
      <c r="AQ10" s="60">
        <v>173.87245485180014</v>
      </c>
      <c r="AR10" s="60">
        <v>170.23244802046423</v>
      </c>
      <c r="AS10" s="60">
        <v>171.45335821895003</v>
      </c>
      <c r="AT10" s="60">
        <v>180.57572410972685</v>
      </c>
      <c r="AU10" s="60">
        <v>162.7109882665236</v>
      </c>
      <c r="AV10" s="60">
        <v>162.57429689642865</v>
      </c>
      <c r="AW10" s="60">
        <v>163.50212927333314</v>
      </c>
      <c r="AX10" s="60">
        <v>173.68331478772888</v>
      </c>
      <c r="AY10" s="27" t="str">
        <f t="shared" si="4"/>
        <v/>
      </c>
    </row>
    <row r="11" spans="1:51" x14ac:dyDescent="0.25">
      <c r="A11" s="9">
        <v>9</v>
      </c>
      <c r="B11" s="11">
        <v>0.38188270485235981</v>
      </c>
      <c r="C11" s="12">
        <v>0.34914990157930048</v>
      </c>
      <c r="D11" s="12">
        <v>0.3215854356651453</v>
      </c>
      <c r="E11" s="12">
        <v>0.29805479403111007</v>
      </c>
      <c r="F11" s="12">
        <v>0.27156103456167813</v>
      </c>
      <c r="G11" s="12">
        <v>0.29805479403111007</v>
      </c>
      <c r="H11" s="12">
        <v>0.27156103456167813</v>
      </c>
      <c r="I11" s="12">
        <v>0.24440493110551037</v>
      </c>
      <c r="J11" s="12">
        <v>0.22218630100500941</v>
      </c>
      <c r="K11" s="27" t="str">
        <f t="shared" si="0"/>
        <v/>
      </c>
      <c r="L11" s="16">
        <v>8.9558999999999997</v>
      </c>
      <c r="M11" s="16">
        <v>9.6300000000000008</v>
      </c>
      <c r="N11" s="16">
        <v>11.0745</v>
      </c>
      <c r="O11" s="16">
        <v>13.809419999999999</v>
      </c>
      <c r="P11" s="16">
        <v>19.895579999999999</v>
      </c>
      <c r="Q11" s="16">
        <v>10.593</v>
      </c>
      <c r="R11" s="16">
        <v>13.000500000000001</v>
      </c>
      <c r="S11" s="16">
        <v>15.8895</v>
      </c>
      <c r="T11" s="16">
        <v>22.149000000000001</v>
      </c>
      <c r="U11" s="27" t="str">
        <f t="shared" si="1"/>
        <v/>
      </c>
      <c r="V11" s="16">
        <v>36.626265744369817</v>
      </c>
      <c r="W11" s="16">
        <v>37.402412378484321</v>
      </c>
      <c r="X11" s="16">
        <v>41.265134647885446</v>
      </c>
      <c r="Y11" s="16">
        <v>49.730923953030825</v>
      </c>
      <c r="Z11" s="16">
        <v>69.042695340277461</v>
      </c>
      <c r="AA11" s="16">
        <v>38.147849615295613</v>
      </c>
      <c r="AB11" s="16">
        <v>45.115023576657585</v>
      </c>
      <c r="AC11" s="16">
        <v>53.158830551906611</v>
      </c>
      <c r="AD11" s="16">
        <v>71.983479798662245</v>
      </c>
      <c r="AE11" s="27" t="str">
        <f t="shared" si="2"/>
        <v/>
      </c>
      <c r="AF11" s="60">
        <v>192.10226397782483</v>
      </c>
      <c r="AG11" s="60">
        <v>184.60680516073637</v>
      </c>
      <c r="AH11" s="60">
        <v>181.55857770190383</v>
      </c>
      <c r="AI11" s="60">
        <v>183.6197958914139</v>
      </c>
      <c r="AJ11" s="60">
        <v>194.4129113587166</v>
      </c>
      <c r="AK11" s="60">
        <v>174.0379548039466</v>
      </c>
      <c r="AL11" s="60">
        <v>174.61927611585475</v>
      </c>
      <c r="AM11" s="60">
        <v>176.33881227435717</v>
      </c>
      <c r="AN11" s="60">
        <v>188.13003280799379</v>
      </c>
      <c r="AO11" s="27" t="str">
        <f t="shared" si="3"/>
        <v/>
      </c>
      <c r="AP11" s="60">
        <v>178.46167721669053</v>
      </c>
      <c r="AQ11" s="60">
        <v>171.65223603110391</v>
      </c>
      <c r="AR11" s="60">
        <v>169.13036192312612</v>
      </c>
      <c r="AS11" s="60">
        <v>171.60819937173807</v>
      </c>
      <c r="AT11" s="60">
        <v>182.83818376579384</v>
      </c>
      <c r="AU11" s="60">
        <v>162.0263582842708</v>
      </c>
      <c r="AV11" s="60">
        <v>163.04454852293202</v>
      </c>
      <c r="AW11" s="60">
        <v>165.18008064664136</v>
      </c>
      <c r="AX11" s="60">
        <v>177.29005582647071</v>
      </c>
      <c r="AY11" s="27" t="str">
        <f t="shared" si="4"/>
        <v/>
      </c>
    </row>
    <row r="12" spans="1:51" x14ac:dyDescent="0.25">
      <c r="A12" s="9">
        <v>10</v>
      </c>
      <c r="B12" s="11">
        <v>0.36228574390778778</v>
      </c>
      <c r="C12" s="12">
        <v>0.3312326801442631</v>
      </c>
      <c r="D12" s="12">
        <v>0.30508273171182132</v>
      </c>
      <c r="E12" s="12">
        <v>0.28275960500120018</v>
      </c>
      <c r="F12" s="12">
        <v>0.25762541788998239</v>
      </c>
      <c r="G12" s="12">
        <v>0.28275960500120018</v>
      </c>
      <c r="H12" s="12">
        <v>0.25762541788998239</v>
      </c>
      <c r="I12" s="12">
        <v>0.23186287610098411</v>
      </c>
      <c r="J12" s="12">
        <v>0.21078443281907641</v>
      </c>
      <c r="K12" s="27" t="str">
        <f t="shared" si="0"/>
        <v/>
      </c>
      <c r="L12" s="16">
        <v>9.9510000000000005</v>
      </c>
      <c r="M12" s="16">
        <v>10.7</v>
      </c>
      <c r="N12" s="16">
        <v>12.305</v>
      </c>
      <c r="O12" s="16">
        <v>15.3438</v>
      </c>
      <c r="P12" s="16">
        <v>22.106200000000001</v>
      </c>
      <c r="Q12" s="16">
        <v>11.77</v>
      </c>
      <c r="R12" s="16">
        <v>14.445</v>
      </c>
      <c r="S12" s="16">
        <v>17.655000000000001</v>
      </c>
      <c r="T12" s="16">
        <v>24.61</v>
      </c>
      <c r="U12" s="27" t="str">
        <f t="shared" si="1"/>
        <v/>
      </c>
      <c r="V12" s="16">
        <v>39.445267212793361</v>
      </c>
      <c r="W12" s="16">
        <v>40.444832114502738</v>
      </c>
      <c r="X12" s="16">
        <v>44.761312879933591</v>
      </c>
      <c r="Y12" s="16">
        <v>54.078232658028824</v>
      </c>
      <c r="Z12" s="16">
        <v>75.274053432699901</v>
      </c>
      <c r="AA12" s="16">
        <v>41.482605246744562</v>
      </c>
      <c r="AB12" s="16">
        <v>49.186820974900712</v>
      </c>
      <c r="AC12" s="16">
        <v>58.100954726149659</v>
      </c>
      <c r="AD12" s="16">
        <v>78.826142222775403</v>
      </c>
      <c r="AE12" s="27" t="str">
        <f t="shared" si="2"/>
        <v/>
      </c>
      <c r="AF12" s="60">
        <v>189.46198300389514</v>
      </c>
      <c r="AG12" s="60">
        <v>183.00663695412698</v>
      </c>
      <c r="AH12" s="60">
        <v>180.94975482019302</v>
      </c>
      <c r="AI12" s="60">
        <v>184.17759585276363</v>
      </c>
      <c r="AJ12" s="60">
        <v>196.99033372429915</v>
      </c>
      <c r="AK12" s="60">
        <v>173.75814271512013</v>
      </c>
      <c r="AL12" s="60">
        <v>175.41024984206749</v>
      </c>
      <c r="AM12" s="60">
        <v>178.26584482746898</v>
      </c>
      <c r="AN12" s="60">
        <v>191.93281893798732</v>
      </c>
      <c r="AO12" s="27">
        <f t="shared" si="3"/>
        <v>6</v>
      </c>
      <c r="AP12" s="60">
        <v>176.24057151360557</v>
      </c>
      <c r="AQ12" s="60">
        <v>170.39913903566136</v>
      </c>
      <c r="AR12" s="60">
        <v>168.81668088782592</v>
      </c>
      <c r="AS12" s="60">
        <v>172.42214725866546</v>
      </c>
      <c r="AT12" s="60">
        <v>185.63288319163865</v>
      </c>
      <c r="AU12" s="60">
        <v>162.00269412102199</v>
      </c>
      <c r="AV12" s="60">
        <v>164.05279930940696</v>
      </c>
      <c r="AW12" s="60">
        <v>167.28931169205512</v>
      </c>
      <c r="AX12" s="60">
        <v>181.24944807755654</v>
      </c>
      <c r="AY12" s="27">
        <f t="shared" si="4"/>
        <v>6</v>
      </c>
    </row>
    <row r="13" spans="1:51" x14ac:dyDescent="0.25">
      <c r="A13" s="9">
        <v>11</v>
      </c>
      <c r="B13" s="11">
        <v>0.34542590343308471</v>
      </c>
      <c r="C13" s="12">
        <v>0.31581796885310609</v>
      </c>
      <c r="D13" s="12">
        <v>0.29088497131207147</v>
      </c>
      <c r="E13" s="12">
        <v>0.2696007051185052</v>
      </c>
      <c r="F13" s="12">
        <v>0.24563619799686034</v>
      </c>
      <c r="G13" s="12">
        <v>0.2696007051185052</v>
      </c>
      <c r="H13" s="12">
        <v>0.24563619799686034</v>
      </c>
      <c r="I13" s="12">
        <v>0.22107257819717424</v>
      </c>
      <c r="J13" s="12">
        <v>0.20097507108834034</v>
      </c>
      <c r="K13" s="27" t="str">
        <f t="shared" si="0"/>
        <v/>
      </c>
      <c r="L13" s="16">
        <v>10.946099999999999</v>
      </c>
      <c r="M13" s="16">
        <v>11.77</v>
      </c>
      <c r="N13" s="16">
        <v>13.535500000000001</v>
      </c>
      <c r="O13" s="16">
        <v>16.87818</v>
      </c>
      <c r="P13" s="16">
        <v>24.31682</v>
      </c>
      <c r="Q13" s="16">
        <v>12.946999999999999</v>
      </c>
      <c r="R13" s="16">
        <v>15.8895</v>
      </c>
      <c r="S13" s="16">
        <v>19.420500000000001</v>
      </c>
      <c r="T13" s="16">
        <v>27.071000000000002</v>
      </c>
      <c r="U13" s="27" t="str">
        <f t="shared" si="1"/>
        <v/>
      </c>
      <c r="V13" s="16">
        <v>42.272204637772269</v>
      </c>
      <c r="W13" s="16">
        <v>43.486965190944026</v>
      </c>
      <c r="X13" s="16">
        <v>48.251621830631741</v>
      </c>
      <c r="Y13" s="16">
        <v>58.414353007627362</v>
      </c>
      <c r="Z13" s="16">
        <v>81.485482460430504</v>
      </c>
      <c r="AA13" s="16">
        <v>44.808778457733681</v>
      </c>
      <c r="AB13" s="16">
        <v>53.245595993020899</v>
      </c>
      <c r="AC13" s="16">
        <v>63.025705490532509</v>
      </c>
      <c r="AD13" s="16">
        <v>85.644262051429521</v>
      </c>
      <c r="AE13" s="27" t="str">
        <f t="shared" si="2"/>
        <v/>
      </c>
      <c r="AF13" s="60">
        <v>187.76099442531725</v>
      </c>
      <c r="AG13" s="60">
        <v>182.15380299646208</v>
      </c>
      <c r="AH13" s="60">
        <v>180.95545863505671</v>
      </c>
      <c r="AI13" s="60">
        <v>185.25235265146344</v>
      </c>
      <c r="AJ13" s="60">
        <v>199.98745026998981</v>
      </c>
      <c r="AK13" s="60">
        <v>173.99744316546764</v>
      </c>
      <c r="AL13" s="60">
        <v>176.62663114986111</v>
      </c>
      <c r="AM13" s="60">
        <v>180.53606244303242</v>
      </c>
      <c r="AN13" s="60">
        <v>196.01718887601317</v>
      </c>
      <c r="AO13" s="27" t="str">
        <f t="shared" si="3"/>
        <v/>
      </c>
      <c r="AP13" s="60">
        <v>174.88012633530244</v>
      </c>
      <c r="AQ13" s="60">
        <v>169.83035366692422</v>
      </c>
      <c r="AR13" s="60">
        <v>169.06531070148412</v>
      </c>
      <c r="AS13" s="60">
        <v>173.70869064069026</v>
      </c>
      <c r="AT13" s="60">
        <v>188.8105054449199</v>
      </c>
      <c r="AU13" s="60">
        <v>162.45378115469447</v>
      </c>
      <c r="AV13" s="60">
        <v>165.4496863247912</v>
      </c>
      <c r="AW13" s="60">
        <v>169.71158463288626</v>
      </c>
      <c r="AX13" s="60">
        <v>185.46497418541088</v>
      </c>
      <c r="AY13" s="27" t="str">
        <f t="shared" si="4"/>
        <v/>
      </c>
    </row>
    <row r="14" spans="1:51" x14ac:dyDescent="0.25">
      <c r="A14" s="9">
        <v>12</v>
      </c>
      <c r="B14" s="11">
        <v>0.33072012366805853</v>
      </c>
      <c r="C14" s="12">
        <v>0.30237268449651061</v>
      </c>
      <c r="D14" s="12">
        <v>0.278501156773102</v>
      </c>
      <c r="E14" s="12">
        <v>0.25812302335067983</v>
      </c>
      <c r="F14" s="12">
        <v>0.23517875460839721</v>
      </c>
      <c r="G14" s="12">
        <v>0.25812302335067983</v>
      </c>
      <c r="H14" s="12">
        <v>0.23517875460839721</v>
      </c>
      <c r="I14" s="12">
        <v>0.21166087914755743</v>
      </c>
      <c r="J14" s="12">
        <v>0.19241898104323402</v>
      </c>
      <c r="K14" s="27" t="str">
        <f t="shared" si="0"/>
        <v/>
      </c>
      <c r="L14" s="16">
        <v>11.9412</v>
      </c>
      <c r="M14" s="16">
        <v>12.84</v>
      </c>
      <c r="N14" s="16">
        <v>14.766</v>
      </c>
      <c r="O14" s="16">
        <v>18.412559999999999</v>
      </c>
      <c r="P14" s="16">
        <v>26.527439999999999</v>
      </c>
      <c r="Q14" s="16">
        <v>14.124000000000001</v>
      </c>
      <c r="R14" s="16">
        <v>17.334</v>
      </c>
      <c r="S14" s="16">
        <v>21.186</v>
      </c>
      <c r="T14" s="16">
        <v>29.532</v>
      </c>
      <c r="U14" s="27" t="str">
        <f t="shared" si="1"/>
        <v/>
      </c>
      <c r="V14" s="16">
        <v>45.101865679563446</v>
      </c>
      <c r="W14" s="16">
        <v>46.526014175422766</v>
      </c>
      <c r="X14" s="16">
        <v>51.73465138055753</v>
      </c>
      <c r="Y14" s="16">
        <v>62.738854295217152</v>
      </c>
      <c r="Z14" s="16">
        <v>87.677811197122793</v>
      </c>
      <c r="AA14" s="16">
        <v>48.126038859650535</v>
      </c>
      <c r="AB14" s="16">
        <v>57.291890182050224</v>
      </c>
      <c r="AC14" s="16">
        <v>67.934469943655216</v>
      </c>
      <c r="AD14" s="16">
        <v>92.440238811054527</v>
      </c>
      <c r="AE14" s="27" t="str">
        <f t="shared" si="2"/>
        <v/>
      </c>
      <c r="AF14" s="60">
        <v>186.74453463149209</v>
      </c>
      <c r="AG14" s="60">
        <v>181.85047646438269</v>
      </c>
      <c r="AH14" s="60">
        <v>181.41589885299911</v>
      </c>
      <c r="AI14" s="60">
        <v>186.71123146290091</v>
      </c>
      <c r="AJ14" s="60">
        <v>203.29713764588928</v>
      </c>
      <c r="AK14" s="60">
        <v>174.62310431621236</v>
      </c>
      <c r="AL14" s="60">
        <v>178.16105909079937</v>
      </c>
      <c r="AM14" s="60">
        <v>183.06381374441838</v>
      </c>
      <c r="AN14" s="60">
        <v>200.31287073145376</v>
      </c>
      <c r="AO14" s="27" t="str">
        <f t="shared" si="3"/>
        <v/>
      </c>
      <c r="AP14" s="60">
        <v>174.14669194835528</v>
      </c>
      <c r="AQ14" s="60">
        <v>169.76453543878813</v>
      </c>
      <c r="AR14" s="60">
        <v>169.72983355688677</v>
      </c>
      <c r="AS14" s="60">
        <v>175.34616305075022</v>
      </c>
      <c r="AT14" s="60">
        <v>192.27301580850232</v>
      </c>
      <c r="AU14" s="60">
        <v>163.25803590406167</v>
      </c>
      <c r="AV14" s="60">
        <v>167.13693725341244</v>
      </c>
      <c r="AW14" s="60">
        <v>172.36856550670316</v>
      </c>
      <c r="AX14" s="60">
        <v>189.8724537390994</v>
      </c>
      <c r="AY14" s="27" t="str">
        <f t="shared" si="4"/>
        <v/>
      </c>
    </row>
    <row r="15" spans="1:51" x14ac:dyDescent="0.25">
      <c r="A15" s="9">
        <v>13</v>
      </c>
      <c r="B15" s="11">
        <v>0.31774561697493792</v>
      </c>
      <c r="C15" s="12">
        <v>0.29051027837708604</v>
      </c>
      <c r="D15" s="12">
        <v>0.26757525639994761</v>
      </c>
      <c r="E15" s="12">
        <v>0.24799657910239062</v>
      </c>
      <c r="F15" s="12">
        <v>0.22595243873773369</v>
      </c>
      <c r="G15" s="12">
        <v>0.24799657910239062</v>
      </c>
      <c r="H15" s="12">
        <v>0.22595243873773369</v>
      </c>
      <c r="I15" s="12">
        <v>0.2033571948639602</v>
      </c>
      <c r="J15" s="12">
        <v>0.18487017714905482</v>
      </c>
      <c r="K15" s="27" t="str">
        <f t="shared" si="0"/>
        <v/>
      </c>
      <c r="L15" s="16">
        <v>12.936299999999999</v>
      </c>
      <c r="M15" s="16">
        <v>13.91</v>
      </c>
      <c r="N15" s="16">
        <v>15.996499999999999</v>
      </c>
      <c r="O15" s="16">
        <v>19.946940000000001</v>
      </c>
      <c r="P15" s="16">
        <v>28.738060000000001</v>
      </c>
      <c r="Q15" s="16">
        <v>15.301</v>
      </c>
      <c r="R15" s="16">
        <v>18.778500000000001</v>
      </c>
      <c r="S15" s="16">
        <v>22.951499999999999</v>
      </c>
      <c r="T15" s="16">
        <v>31.992999999999999</v>
      </c>
      <c r="U15" s="27" t="str">
        <f t="shared" si="1"/>
        <v/>
      </c>
      <c r="V15" s="16">
        <v>47.931171747200494</v>
      </c>
      <c r="W15" s="16">
        <v>49.560459434659947</v>
      </c>
      <c r="X15" s="16">
        <v>55.209811528502556</v>
      </c>
      <c r="Y15" s="16">
        <v>67.051850346690841</v>
      </c>
      <c r="Z15" s="16">
        <v>93.852123286338724</v>
      </c>
      <c r="AA15" s="16">
        <v>51.434473766638718</v>
      </c>
      <c r="AB15" s="16">
        <v>61.326411634345249</v>
      </c>
      <c r="AC15" s="16">
        <v>72.828562516124677</v>
      </c>
      <c r="AD15" s="16">
        <v>99.216176170663843</v>
      </c>
      <c r="AE15" s="27" t="str">
        <f t="shared" si="2"/>
        <v/>
      </c>
      <c r="AF15" s="60">
        <v>186.2431930855571</v>
      </c>
      <c r="AG15" s="60">
        <v>181.9636797939703</v>
      </c>
      <c r="AH15" s="60">
        <v>182.22279934668308</v>
      </c>
      <c r="AI15" s="60">
        <v>188.46369061380463</v>
      </c>
      <c r="AJ15" s="60">
        <v>206.84600620416168</v>
      </c>
      <c r="AK15" s="60">
        <v>175.54456256282711</v>
      </c>
      <c r="AL15" s="60">
        <v>179.93983335064948</v>
      </c>
      <c r="AM15" s="60">
        <v>185.7899693048507</v>
      </c>
      <c r="AN15" s="60">
        <v>204.77121487226836</v>
      </c>
      <c r="AO15" s="27" t="str">
        <f t="shared" si="3"/>
        <v/>
      </c>
      <c r="AP15" s="60">
        <v>173.88492496328499</v>
      </c>
      <c r="AQ15" s="60">
        <v>170.07981123878878</v>
      </c>
      <c r="AR15" s="60">
        <v>170.7110601998375</v>
      </c>
      <c r="AS15" s="60">
        <v>177.251663701806</v>
      </c>
      <c r="AT15" s="60">
        <v>195.95328718406748</v>
      </c>
      <c r="AU15" s="60">
        <v>164.33253565082845</v>
      </c>
      <c r="AV15" s="60">
        <v>169.04711433055525</v>
      </c>
      <c r="AW15" s="60">
        <v>175.20620134929976</v>
      </c>
      <c r="AX15" s="60">
        <v>194.42748512928137</v>
      </c>
      <c r="AY15" s="27" t="str">
        <f t="shared" si="4"/>
        <v/>
      </c>
    </row>
    <row r="16" spans="1:51" x14ac:dyDescent="0.25">
      <c r="A16" s="9">
        <v>14</v>
      </c>
      <c r="B16" s="11">
        <v>0.30618733789115249</v>
      </c>
      <c r="C16" s="12">
        <v>0.27994270892905365</v>
      </c>
      <c r="D16" s="12">
        <v>0.25784196875044424</v>
      </c>
      <c r="E16" s="12">
        <v>0.23897548323211903</v>
      </c>
      <c r="F16" s="12">
        <v>0.2177332180559306</v>
      </c>
      <c r="G16" s="12">
        <v>0.23897548323211903</v>
      </c>
      <c r="H16" s="12">
        <v>0.2177332180559306</v>
      </c>
      <c r="I16" s="12">
        <v>0.19595989625033755</v>
      </c>
      <c r="J16" s="12">
        <v>0.17814536022757962</v>
      </c>
      <c r="K16" s="27" t="str">
        <f t="shared" si="0"/>
        <v/>
      </c>
      <c r="L16" s="16">
        <v>13.9314</v>
      </c>
      <c r="M16" s="16">
        <v>14.98</v>
      </c>
      <c r="N16" s="16">
        <v>17.227</v>
      </c>
      <c r="O16" s="16">
        <v>21.48132</v>
      </c>
      <c r="P16" s="16">
        <v>30.94868</v>
      </c>
      <c r="Q16" s="16">
        <v>16.478000000000002</v>
      </c>
      <c r="R16" s="16">
        <v>20.222999999999999</v>
      </c>
      <c r="S16" s="16">
        <v>24.716999999999999</v>
      </c>
      <c r="T16" s="16">
        <v>34.454000000000001</v>
      </c>
      <c r="U16" s="27" t="str">
        <f t="shared" si="1"/>
        <v/>
      </c>
      <c r="V16" s="16">
        <v>50.758273601853276</v>
      </c>
      <c r="W16" s="16">
        <v>52.589502578333999</v>
      </c>
      <c r="X16" s="16">
        <v>58.676954430853712</v>
      </c>
      <c r="Y16" s="16">
        <v>71.353719804058287</v>
      </c>
      <c r="Z16" s="16">
        <v>100.00956623868559</v>
      </c>
      <c r="AA16" s="16">
        <v>54.734373629333419</v>
      </c>
      <c r="AB16" s="16">
        <v>65.349910175326983</v>
      </c>
      <c r="AC16" s="16">
        <v>77.709183996421245</v>
      </c>
      <c r="AD16" s="16">
        <v>105.97390553682592</v>
      </c>
      <c r="AE16" s="27" t="str">
        <f t="shared" si="2"/>
        <v/>
      </c>
      <c r="AF16" s="60">
        <v>186.13974288972651</v>
      </c>
      <c r="AG16" s="60">
        <v>182.40057139174442</v>
      </c>
      <c r="AH16" s="60">
        <v>183.3000618274059</v>
      </c>
      <c r="AI16" s="60">
        <v>190.44579118753583</v>
      </c>
      <c r="AJ16" s="60">
        <v>210.58202536745674</v>
      </c>
      <c r="AK16" s="60">
        <v>176.69780603431639</v>
      </c>
      <c r="AL16" s="60">
        <v>181.91059437581993</v>
      </c>
      <c r="AM16" s="60">
        <v>188.67232857127692</v>
      </c>
      <c r="AN16" s="60">
        <v>209.35743089531383</v>
      </c>
      <c r="AO16" s="27" t="str">
        <f t="shared" si="3"/>
        <v/>
      </c>
      <c r="AP16" s="60">
        <v>173.98735211699037</v>
      </c>
      <c r="AQ16" s="60">
        <v>170.69111063414437</v>
      </c>
      <c r="AR16" s="60">
        <v>171.9392973567673</v>
      </c>
      <c r="AS16" s="60">
        <v>179.36667033499342</v>
      </c>
      <c r="AT16" s="60">
        <v>199.80375536081615</v>
      </c>
      <c r="AU16" s="60">
        <v>165.61868518177397</v>
      </c>
      <c r="AV16" s="60">
        <v>171.13232436917934</v>
      </c>
      <c r="AW16" s="60">
        <v>178.18593298765043</v>
      </c>
      <c r="AX16" s="60">
        <v>199.09833861184893</v>
      </c>
      <c r="AY16" s="27" t="str">
        <f t="shared" si="4"/>
        <v/>
      </c>
    </row>
    <row r="17" spans="1:51" x14ac:dyDescent="0.25">
      <c r="A17" s="9">
        <v>15</v>
      </c>
      <c r="B17" s="11">
        <v>0.2958050712195664</v>
      </c>
      <c r="C17" s="12">
        <v>0.27045035082931784</v>
      </c>
      <c r="D17" s="12">
        <v>0.24909900734279281</v>
      </c>
      <c r="E17" s="12">
        <v>0.23087225070795417</v>
      </c>
      <c r="F17" s="12">
        <v>0.21035027286724725</v>
      </c>
      <c r="G17" s="12">
        <v>0.23087225070795417</v>
      </c>
      <c r="H17" s="12">
        <v>0.21035027286724725</v>
      </c>
      <c r="I17" s="12">
        <v>0.18931524558052248</v>
      </c>
      <c r="J17" s="12">
        <v>0.17210476870956581</v>
      </c>
      <c r="K17" s="27" t="str">
        <f t="shared" si="0"/>
        <v/>
      </c>
      <c r="L17" s="16">
        <v>14.926500000000001</v>
      </c>
      <c r="M17" s="16">
        <v>16.05</v>
      </c>
      <c r="N17" s="16">
        <v>18.4575</v>
      </c>
      <c r="O17" s="16">
        <v>23.015699999999999</v>
      </c>
      <c r="P17" s="16">
        <v>33.159300000000002</v>
      </c>
      <c r="Q17" s="16">
        <v>17.655000000000001</v>
      </c>
      <c r="R17" s="16">
        <v>21.6675</v>
      </c>
      <c r="S17" s="16">
        <v>26.482500000000002</v>
      </c>
      <c r="T17" s="16">
        <v>36.914999999999999</v>
      </c>
      <c r="U17" s="27" t="str">
        <f t="shared" si="1"/>
        <v/>
      </c>
      <c r="V17" s="16">
        <v>53.582058480305236</v>
      </c>
      <c r="W17" s="16">
        <v>55.61276468156418</v>
      </c>
      <c r="X17" s="16">
        <v>62.136172895663911</v>
      </c>
      <c r="Y17" s="16">
        <v>75.644962078504591</v>
      </c>
      <c r="Z17" s="16">
        <v>106.15126309940425</v>
      </c>
      <c r="AA17" s="16">
        <v>58.026121538601842</v>
      </c>
      <c r="AB17" s="16">
        <v>69.363119643850794</v>
      </c>
      <c r="AC17" s="16">
        <v>82.577413752692735</v>
      </c>
      <c r="AD17" s="16">
        <v>112.71502031615334</v>
      </c>
      <c r="AE17" s="27" t="str">
        <f t="shared" si="2"/>
        <v/>
      </c>
      <c r="AF17" s="60">
        <v>186.35037107298902</v>
      </c>
      <c r="AG17" s="60">
        <v>183.09427231114813</v>
      </c>
      <c r="AH17" s="60">
        <v>184.59256319187972</v>
      </c>
      <c r="AI17" s="60">
        <v>192.61103568000559</v>
      </c>
      <c r="AJ17" s="60">
        <v>214.46724308344818</v>
      </c>
      <c r="AK17" s="60">
        <v>178.03624100319067</v>
      </c>
      <c r="AL17" s="60">
        <v>184.03506815164286</v>
      </c>
      <c r="AM17" s="60">
        <v>191.67992751559675</v>
      </c>
      <c r="AN17" s="60">
        <v>214.04595787353185</v>
      </c>
      <c r="AO17" s="27" t="str">
        <f t="shared" si="3"/>
        <v/>
      </c>
      <c r="AP17" s="60">
        <v>174.37714853413721</v>
      </c>
      <c r="AQ17" s="60">
        <v>171.53716635872453</v>
      </c>
      <c r="AR17" s="60">
        <v>173.36407544786618</v>
      </c>
      <c r="AS17" s="60">
        <v>181.64864016017168</v>
      </c>
      <c r="AT17" s="60">
        <v>203.78974608280456</v>
      </c>
      <c r="AU17" s="60">
        <v>167.07384548335676</v>
      </c>
      <c r="AV17" s="60">
        <v>173.35757115099921</v>
      </c>
      <c r="AW17" s="60">
        <v>181.27948203163456</v>
      </c>
      <c r="AX17" s="60">
        <v>203.8617192472542</v>
      </c>
      <c r="AY17" s="27" t="str">
        <f t="shared" si="4"/>
        <v/>
      </c>
    </row>
    <row r="18" spans="1:51" x14ac:dyDescent="0.25">
      <c r="A18" s="9">
        <v>16</v>
      </c>
      <c r="B18" s="11">
        <v>0.2864120286392699</v>
      </c>
      <c r="C18" s="12">
        <v>0.26186242618447525</v>
      </c>
      <c r="D18" s="12">
        <v>0.24118907674885873</v>
      </c>
      <c r="E18" s="12">
        <v>0.22354109552333265</v>
      </c>
      <c r="F18" s="12">
        <v>0.20367077592125851</v>
      </c>
      <c r="G18" s="12">
        <v>0.22354109552333265</v>
      </c>
      <c r="H18" s="12">
        <v>0.20367077592125851</v>
      </c>
      <c r="I18" s="12">
        <v>0.18330369832913276</v>
      </c>
      <c r="J18" s="12">
        <v>0.16663972575375705</v>
      </c>
      <c r="K18" s="27" t="str">
        <f t="shared" si="0"/>
        <v/>
      </c>
      <c r="L18" s="16">
        <v>15.9216</v>
      </c>
      <c r="M18" s="16">
        <v>17.12</v>
      </c>
      <c r="N18" s="16">
        <v>19.687999999999999</v>
      </c>
      <c r="O18" s="16">
        <v>24.550080000000001</v>
      </c>
      <c r="P18" s="16">
        <v>35.36992</v>
      </c>
      <c r="Q18" s="16">
        <v>18.832000000000001</v>
      </c>
      <c r="R18" s="16">
        <v>23.111999999999998</v>
      </c>
      <c r="S18" s="16">
        <v>28.248000000000001</v>
      </c>
      <c r="T18" s="16">
        <v>39.375999999999998</v>
      </c>
      <c r="U18" s="27" t="str">
        <f t="shared" si="1"/>
        <v/>
      </c>
      <c r="V18" s="16">
        <v>56.401868297186056</v>
      </c>
      <c r="W18" s="16">
        <v>58.630115435887276</v>
      </c>
      <c r="X18" s="16">
        <v>65.587688987383871</v>
      </c>
      <c r="Y18" s="16">
        <v>79.926121480696381</v>
      </c>
      <c r="Z18" s="16">
        <v>112.27827339975082</v>
      </c>
      <c r="AA18" s="16">
        <v>61.310135027033482</v>
      </c>
      <c r="AB18" s="16">
        <v>73.366732376410269</v>
      </c>
      <c r="AC18" s="16">
        <v>87.434215470940032</v>
      </c>
      <c r="AD18" s="16">
        <v>119.44091018603014</v>
      </c>
      <c r="AE18" s="27" t="str">
        <f t="shared" si="2"/>
        <v/>
      </c>
      <c r="AF18" s="60">
        <v>186.81349375763921</v>
      </c>
      <c r="AG18" s="60">
        <v>183.99532519574632</v>
      </c>
      <c r="AH18" s="60">
        <v>186.05934698091426</v>
      </c>
      <c r="AI18" s="60">
        <v>194.92476374623399</v>
      </c>
      <c r="AJ18" s="60">
        <v>218.47330397967352</v>
      </c>
      <c r="AK18" s="60">
        <v>179.52510225012045</v>
      </c>
      <c r="AL18" s="60">
        <v>186.28459555194067</v>
      </c>
      <c r="AM18" s="60">
        <v>194.78950861616767</v>
      </c>
      <c r="AN18" s="60">
        <v>218.81758140411483</v>
      </c>
      <c r="AO18" s="27" t="str">
        <f t="shared" si="3"/>
        <v/>
      </c>
      <c r="AP18" s="60">
        <v>174.99787615839472</v>
      </c>
      <c r="AQ18" s="60">
        <v>172.57268137958658</v>
      </c>
      <c r="AR18" s="60">
        <v>174.94790625877206</v>
      </c>
      <c r="AS18" s="60">
        <v>184.06587276770645</v>
      </c>
      <c r="AT18" s="60">
        <v>207.88536831427933</v>
      </c>
      <c r="AU18" s="60">
        <v>168.66621127159294</v>
      </c>
      <c r="AV18" s="60">
        <v>175.6966598865464</v>
      </c>
      <c r="AW18" s="60">
        <v>184.46561884738927</v>
      </c>
      <c r="AX18" s="60">
        <v>208.70012938056456</v>
      </c>
      <c r="AY18" s="27" t="str">
        <f t="shared" si="4"/>
        <v/>
      </c>
    </row>
    <row r="19" spans="1:51" x14ac:dyDescent="0.25">
      <c r="A19" s="9">
        <v>17</v>
      </c>
      <c r="B19" s="11">
        <v>0.27786048153579762</v>
      </c>
      <c r="C19" s="12">
        <v>0.25404386883272922</v>
      </c>
      <c r="D19" s="12">
        <v>0.23398777392488229</v>
      </c>
      <c r="E19" s="12">
        <v>0.2168667172962323</v>
      </c>
      <c r="F19" s="12">
        <v>0.19758967575878944</v>
      </c>
      <c r="G19" s="12">
        <v>0.2168667172962323</v>
      </c>
      <c r="H19" s="12">
        <v>0.19758967575878944</v>
      </c>
      <c r="I19" s="12">
        <v>0.17783070818291058</v>
      </c>
      <c r="J19" s="12">
        <v>0.16166428016628231</v>
      </c>
      <c r="K19" s="27" t="str">
        <f t="shared" si="0"/>
        <v/>
      </c>
      <c r="L19" s="16">
        <v>16.916699999999999</v>
      </c>
      <c r="M19" s="16">
        <v>18.190000000000001</v>
      </c>
      <c r="N19" s="16">
        <v>20.918500000000002</v>
      </c>
      <c r="O19" s="16">
        <v>26.08446</v>
      </c>
      <c r="P19" s="16">
        <v>37.580539999999999</v>
      </c>
      <c r="Q19" s="16">
        <v>20.009</v>
      </c>
      <c r="R19" s="16">
        <v>24.5565</v>
      </c>
      <c r="S19" s="16">
        <v>30.013500000000001</v>
      </c>
      <c r="T19" s="16">
        <v>41.837000000000003</v>
      </c>
      <c r="U19" s="27" t="str">
        <f t="shared" si="1"/>
        <v/>
      </c>
      <c r="V19" s="16">
        <v>59.21733212134189</v>
      </c>
      <c r="W19" s="16">
        <v>61.641573058647147</v>
      </c>
      <c r="X19" s="16">
        <v>69.031790827306665</v>
      </c>
      <c r="Y19" s="16">
        <v>84.197747018958964</v>
      </c>
      <c r="Z19" s="16">
        <v>118.3915783028358</v>
      </c>
      <c r="AA19" s="16">
        <v>64.586835230721661</v>
      </c>
      <c r="AB19" s="16">
        <v>77.361389500884954</v>
      </c>
      <c r="AC19" s="16">
        <v>92.280447829475349</v>
      </c>
      <c r="AD19" s="16">
        <v>126.15279180055825</v>
      </c>
      <c r="AE19" s="27" t="str">
        <f t="shared" si="2"/>
        <v/>
      </c>
      <c r="AF19" s="60">
        <v>187.48279843295813</v>
      </c>
      <c r="AG19" s="60">
        <v>185.06633026930334</v>
      </c>
      <c r="AH19" s="60">
        <v>187.669316353922</v>
      </c>
      <c r="AI19" s="60">
        <v>197.36058737352892</v>
      </c>
      <c r="AJ19" s="60">
        <v>222.57858343140902</v>
      </c>
      <c r="AK19" s="60">
        <v>181.13789598294858</v>
      </c>
      <c r="AL19" s="60">
        <v>188.637270665394</v>
      </c>
      <c r="AM19" s="60">
        <v>197.98324899406217</v>
      </c>
      <c r="AN19" s="60">
        <v>223.657571854824</v>
      </c>
      <c r="AO19" s="27" t="str">
        <f t="shared" si="3"/>
        <v/>
      </c>
      <c r="AP19" s="60">
        <v>175.80710090161332</v>
      </c>
      <c r="AQ19" s="60">
        <v>173.76341010987591</v>
      </c>
      <c r="AR19" s="60">
        <v>176.66233460348684</v>
      </c>
      <c r="AS19" s="60">
        <v>186.59424302418734</v>
      </c>
      <c r="AT19" s="60">
        <v>212.07088887875963</v>
      </c>
      <c r="AU19" s="60">
        <v>170.371551633607</v>
      </c>
      <c r="AV19" s="60">
        <v>178.12957611274456</v>
      </c>
      <c r="AW19" s="60">
        <v>187.72808296325061</v>
      </c>
      <c r="AX19" s="60">
        <v>213.60016598084857</v>
      </c>
      <c r="AY19" s="27" t="str">
        <f t="shared" si="4"/>
        <v/>
      </c>
    </row>
    <row r="20" spans="1:51" x14ac:dyDescent="0.25">
      <c r="A20" s="9">
        <v>18</v>
      </c>
      <c r="B20" s="11">
        <v>0.27003185021896453</v>
      </c>
      <c r="C20" s="12">
        <v>0.24688626305733885</v>
      </c>
      <c r="D20" s="12">
        <v>0.22739524228965435</v>
      </c>
      <c r="E20" s="12">
        <v>0.21075656602455767</v>
      </c>
      <c r="F20" s="12">
        <v>0.19202264904459698</v>
      </c>
      <c r="G20" s="12">
        <v>0.21075656602455767</v>
      </c>
      <c r="H20" s="12">
        <v>0.19202264904459698</v>
      </c>
      <c r="I20" s="12">
        <v>0.17282038414013734</v>
      </c>
      <c r="J20" s="12">
        <v>0.15710944012739755</v>
      </c>
      <c r="K20" s="27" t="str">
        <f t="shared" si="0"/>
        <v/>
      </c>
      <c r="L20" s="16">
        <v>17.911799999999999</v>
      </c>
      <c r="M20" s="16">
        <v>19.260000000000002</v>
      </c>
      <c r="N20" s="16">
        <v>22.149000000000001</v>
      </c>
      <c r="O20" s="16">
        <v>27.618839999999999</v>
      </c>
      <c r="P20" s="16">
        <v>39.791159999999998</v>
      </c>
      <c r="Q20" s="16">
        <v>21.186</v>
      </c>
      <c r="R20" s="16">
        <v>26.001000000000001</v>
      </c>
      <c r="S20" s="16">
        <v>31.779</v>
      </c>
      <c r="T20" s="16">
        <v>44.298000000000002</v>
      </c>
      <c r="U20" s="27" t="str">
        <f t="shared" si="1"/>
        <v/>
      </c>
      <c r="V20" s="16">
        <v>62.02826334288568</v>
      </c>
      <c r="W20" s="16">
        <v>64.647244057802951</v>
      </c>
      <c r="X20" s="16">
        <v>72.468796147019788</v>
      </c>
      <c r="Y20" s="16">
        <v>88.460371425325334</v>
      </c>
      <c r="Z20" s="16">
        <v>124.49207766845171</v>
      </c>
      <c r="AA20" s="16">
        <v>67.85663080045876</v>
      </c>
      <c r="AB20" s="16">
        <v>81.347679018591393</v>
      </c>
      <c r="AC20" s="16">
        <v>97.116876342424845</v>
      </c>
      <c r="AD20" s="16">
        <v>132.85173509877998</v>
      </c>
      <c r="AE20" s="27" t="str">
        <f t="shared" si="2"/>
        <v/>
      </c>
      <c r="AF20" s="60">
        <v>188.32275568366484</v>
      </c>
      <c r="AG20" s="60">
        <v>186.27845657172247</v>
      </c>
      <c r="AH20" s="60">
        <v>189.39841523121274</v>
      </c>
      <c r="AI20" s="60">
        <v>199.89804669504028</v>
      </c>
      <c r="AJ20" s="60">
        <v>226.76629455514674</v>
      </c>
      <c r="AK20" s="60">
        <v>182.85405969137346</v>
      </c>
      <c r="AL20" s="60">
        <v>191.07604863049428</v>
      </c>
      <c r="AM20" s="60">
        <v>201.24725120315554</v>
      </c>
      <c r="AN20" s="60">
        <v>228.55444409608197</v>
      </c>
      <c r="AO20" s="27" t="str">
        <f t="shared" si="3"/>
        <v/>
      </c>
      <c r="AP20" s="60">
        <v>176.7722755763503</v>
      </c>
      <c r="AQ20" s="60">
        <v>175.08295955788833</v>
      </c>
      <c r="AR20" s="60">
        <v>178.48535456354853</v>
      </c>
      <c r="AS20" s="60">
        <v>189.21505304560387</v>
      </c>
      <c r="AT20" s="60">
        <v>216.33099883423432</v>
      </c>
      <c r="AU20" s="60">
        <v>172.17106604193702</v>
      </c>
      <c r="AV20" s="60">
        <v>180.64075290958192</v>
      </c>
      <c r="AW20" s="60">
        <v>191.05420191693204</v>
      </c>
      <c r="AX20" s="60">
        <v>218.55138676644066</v>
      </c>
      <c r="AY20" s="27" t="str">
        <f t="shared" si="4"/>
        <v/>
      </c>
    </row>
    <row r="21" spans="1:51" x14ac:dyDescent="0.25">
      <c r="A21" s="9">
        <v>19</v>
      </c>
      <c r="B21" s="11">
        <v>0.2628297029585378</v>
      </c>
      <c r="C21" s="12">
        <v>0.24030144270494883</v>
      </c>
      <c r="D21" s="12">
        <v>0.22133027617561077</v>
      </c>
      <c r="E21" s="12">
        <v>0.20513537791885877</v>
      </c>
      <c r="F21" s="12">
        <v>0.18690112210384913</v>
      </c>
      <c r="G21" s="12">
        <v>0.20513537791885877</v>
      </c>
      <c r="H21" s="12">
        <v>0.18690112210384913</v>
      </c>
      <c r="I21" s="12">
        <v>0.16821100989346424</v>
      </c>
      <c r="J21" s="12">
        <v>0.15291909990314928</v>
      </c>
      <c r="K21" s="27" t="str">
        <f t="shared" si="0"/>
        <v/>
      </c>
      <c r="L21" s="16">
        <v>18.9069</v>
      </c>
      <c r="M21" s="16">
        <v>20.329999999999998</v>
      </c>
      <c r="N21" s="16">
        <v>23.3795</v>
      </c>
      <c r="O21" s="16">
        <v>29.153220000000001</v>
      </c>
      <c r="P21" s="16">
        <v>42.001779999999997</v>
      </c>
      <c r="Q21" s="16">
        <v>22.363</v>
      </c>
      <c r="R21" s="16">
        <v>27.445499999999999</v>
      </c>
      <c r="S21" s="16">
        <v>33.544499999999999</v>
      </c>
      <c r="T21" s="16">
        <v>46.759</v>
      </c>
      <c r="U21" s="27" t="str">
        <f t="shared" si="1"/>
        <v/>
      </c>
      <c r="V21" s="16">
        <v>64.834594858269782</v>
      </c>
      <c r="W21" s="16">
        <v>67.647286228792893</v>
      </c>
      <c r="X21" s="16">
        <v>75.899031139432012</v>
      </c>
      <c r="Y21" s="16">
        <v>92.714500762108457</v>
      </c>
      <c r="Z21" s="16">
        <v>130.58059285519437</v>
      </c>
      <c r="AA21" s="16">
        <v>71.119909929092969</v>
      </c>
      <c r="AB21" s="16">
        <v>85.326137635291573</v>
      </c>
      <c r="AC21" s="16">
        <v>101.94418476432251</v>
      </c>
      <c r="AD21" s="16">
        <v>139.53868540566322</v>
      </c>
      <c r="AE21" s="27" t="str">
        <f t="shared" si="2"/>
        <v/>
      </c>
      <c r="AF21" s="60">
        <v>189.30563241019343</v>
      </c>
      <c r="AG21" s="60">
        <v>187.60910360517377</v>
      </c>
      <c r="AH21" s="60">
        <v>191.2277286232173</v>
      </c>
      <c r="AI21" s="60">
        <v>202.52102370527379</v>
      </c>
      <c r="AJ21" s="60">
        <v>231.02320237727037</v>
      </c>
      <c r="AK21" s="60">
        <v>184.65737786500287</v>
      </c>
      <c r="AL21" s="60">
        <v>193.58745900088817</v>
      </c>
      <c r="AM21" s="60">
        <v>204.57051282593957</v>
      </c>
      <c r="AN21" s="60">
        <v>233.49910872886636</v>
      </c>
      <c r="AO21" s="27" t="str">
        <f t="shared" si="3"/>
        <v/>
      </c>
      <c r="AP21" s="60">
        <v>177.86800039102809</v>
      </c>
      <c r="AQ21" s="60">
        <v>176.51064552327378</v>
      </c>
      <c r="AR21" s="60">
        <v>180.39966849059994</v>
      </c>
      <c r="AS21" s="60">
        <v>191.91357891682236</v>
      </c>
      <c r="AT21" s="60">
        <v>220.65363623688276</v>
      </c>
      <c r="AU21" s="60">
        <v>174.04993307655141</v>
      </c>
      <c r="AV21" s="60">
        <v>183.21789286050063</v>
      </c>
      <c r="AW21" s="60">
        <v>194.43394851298908</v>
      </c>
      <c r="AX21" s="60">
        <v>223.54553452827338</v>
      </c>
      <c r="AY21" s="27" t="str">
        <f t="shared" si="4"/>
        <v/>
      </c>
    </row>
    <row r="22" spans="1:51" x14ac:dyDescent="0.25">
      <c r="A22" s="9">
        <v>20</v>
      </c>
      <c r="B22" s="11">
        <v>0.25617470624440958</v>
      </c>
      <c r="C22" s="12">
        <v>0.23421687428060309</v>
      </c>
      <c r="D22" s="12">
        <v>0.21572606841634495</v>
      </c>
      <c r="E22" s="12">
        <v>0.19994123414197834</v>
      </c>
      <c r="F22" s="12">
        <v>0.18216867999602468</v>
      </c>
      <c r="G22" s="12">
        <v>0.19994123414197834</v>
      </c>
      <c r="H22" s="12">
        <v>0.18216867999602468</v>
      </c>
      <c r="I22" s="12">
        <v>0.16395181199642211</v>
      </c>
      <c r="J22" s="12">
        <v>0.14904710181492922</v>
      </c>
      <c r="K22" s="27" t="str">
        <f t="shared" si="0"/>
        <v/>
      </c>
      <c r="L22" s="16">
        <v>19.902000000000001</v>
      </c>
      <c r="M22" s="16">
        <v>21.4</v>
      </c>
      <c r="N22" s="16">
        <v>24.61</v>
      </c>
      <c r="O22" s="16">
        <v>30.6876</v>
      </c>
      <c r="P22" s="16">
        <v>44.212400000000002</v>
      </c>
      <c r="Q22" s="16">
        <v>23.54</v>
      </c>
      <c r="R22" s="16">
        <v>28.89</v>
      </c>
      <c r="S22" s="16">
        <v>35.31</v>
      </c>
      <c r="T22" s="16">
        <v>49.22</v>
      </c>
      <c r="U22" s="27" t="str">
        <f t="shared" si="1"/>
        <v/>
      </c>
      <c r="V22" s="16">
        <v>67.636337317753359</v>
      </c>
      <c r="W22" s="16">
        <v>70.641885585612656</v>
      </c>
      <c r="X22" s="16">
        <v>79.322818262506644</v>
      </c>
      <c r="Y22" s="16">
        <v>96.960609914409076</v>
      </c>
      <c r="Z22" s="16">
        <v>136.65787209165845</v>
      </c>
      <c r="AA22" s="16">
        <v>74.377036893898179</v>
      </c>
      <c r="AB22" s="16">
        <v>89.297254270928804</v>
      </c>
      <c r="AC22" s="16">
        <v>106.76298543437676</v>
      </c>
      <c r="AD22" s="16">
        <v>146.21448184903372</v>
      </c>
      <c r="AE22" s="27" t="str">
        <f t="shared" si="2"/>
        <v/>
      </c>
      <c r="AF22" s="60">
        <v>190.40944992300211</v>
      </c>
      <c r="AG22" s="60">
        <v>189.04029259184907</v>
      </c>
      <c r="AH22" s="60">
        <v>193.14216941127523</v>
      </c>
      <c r="AI22" s="60">
        <v>205.21664173918452</v>
      </c>
      <c r="AJ22" s="60">
        <v>235.33872887173382</v>
      </c>
      <c r="AK22" s="60">
        <v>186.53488234092276</v>
      </c>
      <c r="AL22" s="60">
        <v>196.16070924320462</v>
      </c>
      <c r="AM22" s="60">
        <v>207.94420595563247</v>
      </c>
      <c r="AN22" s="60">
        <v>238.48427742009596</v>
      </c>
      <c r="AO22" s="27" t="str">
        <f t="shared" si="3"/>
        <v/>
      </c>
      <c r="AP22" s="60">
        <v>179.0741502715903</v>
      </c>
      <c r="AQ22" s="60">
        <v>178.0300178680514</v>
      </c>
      <c r="AR22" s="60">
        <v>182.39148364515054</v>
      </c>
      <c r="AS22" s="60">
        <v>194.67806263371506</v>
      </c>
      <c r="AT22" s="60">
        <v>225.02916700147182</v>
      </c>
      <c r="AU22" s="60">
        <v>175.99630323545333</v>
      </c>
      <c r="AV22" s="60">
        <v>185.85114737294256</v>
      </c>
      <c r="AW22" s="60">
        <v>197.85928176824456</v>
      </c>
      <c r="AX22" s="60">
        <v>228.57599388172164</v>
      </c>
      <c r="AY22" s="27" t="str">
        <f t="shared" si="4"/>
        <v/>
      </c>
    </row>
    <row r="23" spans="1:51" x14ac:dyDescent="0.25">
      <c r="A23" s="9">
        <v>21</v>
      </c>
      <c r="B23" s="11">
        <v>0.25000091451148843</v>
      </c>
      <c r="C23" s="12">
        <v>0.22857226469621786</v>
      </c>
      <c r="D23" s="12">
        <v>0.21052708590441124</v>
      </c>
      <c r="E23" s="12">
        <v>0.19512266498457628</v>
      </c>
      <c r="F23" s="12">
        <v>0.17777842809705841</v>
      </c>
      <c r="G23" s="12">
        <v>0.19512266498457628</v>
      </c>
      <c r="H23" s="12">
        <v>0.17777842809705841</v>
      </c>
      <c r="I23" s="12">
        <v>0.16000058528735259</v>
      </c>
      <c r="J23" s="12">
        <v>0.14545507753395687</v>
      </c>
      <c r="K23" s="27" t="str">
        <f t="shared" si="0"/>
        <v/>
      </c>
      <c r="L23" s="16">
        <v>20.897099999999998</v>
      </c>
      <c r="M23" s="16">
        <v>22.47</v>
      </c>
      <c r="N23" s="16">
        <v>25.840499999999999</v>
      </c>
      <c r="O23" s="16">
        <v>32.221980000000002</v>
      </c>
      <c r="P23" s="16">
        <v>46.423020000000001</v>
      </c>
      <c r="Q23" s="16">
        <v>24.716999999999999</v>
      </c>
      <c r="R23" s="16">
        <v>30.334499999999998</v>
      </c>
      <c r="S23" s="16">
        <v>37.075499999999998</v>
      </c>
      <c r="T23" s="16">
        <v>51.680999999999997</v>
      </c>
      <c r="U23" s="27" t="str">
        <f t="shared" si="1"/>
        <v/>
      </c>
      <c r="V23" s="16">
        <v>70.43355174655845</v>
      </c>
      <c r="W23" s="16">
        <v>73.631241850045399</v>
      </c>
      <c r="X23" s="16">
        <v>82.740469373816126</v>
      </c>
      <c r="Y23" s="16">
        <v>101.19914135568308</v>
      </c>
      <c r="Z23" s="16">
        <v>142.72459678495377</v>
      </c>
      <c r="AA23" s="16">
        <v>77.628351109659263</v>
      </c>
      <c r="AB23" s="16">
        <v>93.261474181842985</v>
      </c>
      <c r="AC23" s="16">
        <v>111.57382838919864</v>
      </c>
      <c r="AD23" s="16">
        <v>152.87987267346753</v>
      </c>
      <c r="AE23" s="27" t="str">
        <f t="shared" si="2"/>
        <v/>
      </c>
      <c r="AF23" s="60">
        <v>191.61655467430847</v>
      </c>
      <c r="AG23" s="60">
        <v>190.55753406848248</v>
      </c>
      <c r="AH23" s="60">
        <v>195.12955002316426</v>
      </c>
      <c r="AI23" s="60">
        <v>207.97448504693381</v>
      </c>
      <c r="AJ23" s="60">
        <v>239.70431654496514</v>
      </c>
      <c r="AK23" s="60">
        <v>188.47607211629696</v>
      </c>
      <c r="AL23" s="60">
        <v>198.78704651339004</v>
      </c>
      <c r="AM23" s="60">
        <v>211.3611626524399</v>
      </c>
      <c r="AN23" s="60">
        <v>243.50403755258907</v>
      </c>
      <c r="AO23" s="27" t="str">
        <f t="shared" si="3"/>
        <v/>
      </c>
      <c r="AP23" s="60">
        <v>180.37456417571045</v>
      </c>
      <c r="AQ23" s="60">
        <v>179.62782256452834</v>
      </c>
      <c r="AR23" s="60">
        <v>184.44966165400086</v>
      </c>
      <c r="AS23" s="60">
        <v>197.4989973841368</v>
      </c>
      <c r="AT23" s="60">
        <v>229.44980257799963</v>
      </c>
      <c r="AU23" s="60">
        <v>178.0005844534999</v>
      </c>
      <c r="AV23" s="60">
        <v>188.53253254642459</v>
      </c>
      <c r="AW23" s="60">
        <v>201.32367638121033</v>
      </c>
      <c r="AX23" s="60">
        <v>233.63740284286837</v>
      </c>
      <c r="AY23" s="27" t="str">
        <f t="shared" si="4"/>
        <v/>
      </c>
    </row>
    <row r="24" spans="1:51" x14ac:dyDescent="0.25">
      <c r="A24" s="9">
        <v>22</v>
      </c>
      <c r="B24" s="11">
        <v>0.24425299871502387</v>
      </c>
      <c r="C24" s="12">
        <v>0.22331702739659318</v>
      </c>
      <c r="D24" s="12">
        <v>0.20568673576001992</v>
      </c>
      <c r="E24" s="12">
        <v>0.19063648680196976</v>
      </c>
      <c r="F24" s="12">
        <v>0.17369102130846137</v>
      </c>
      <c r="G24" s="12">
        <v>0.19063648680196976</v>
      </c>
      <c r="H24" s="12">
        <v>0.17369102130846137</v>
      </c>
      <c r="I24" s="12">
        <v>0.15632191917761531</v>
      </c>
      <c r="J24" s="12">
        <v>0.14211083561601387</v>
      </c>
      <c r="K24" s="27" t="str">
        <f t="shared" si="0"/>
        <v/>
      </c>
      <c r="L24" s="16">
        <v>21.892199999999999</v>
      </c>
      <c r="M24" s="16">
        <v>23.54</v>
      </c>
      <c r="N24" s="16">
        <v>27.071000000000002</v>
      </c>
      <c r="O24" s="16">
        <v>33.756360000000001</v>
      </c>
      <c r="P24" s="16">
        <v>48.63364</v>
      </c>
      <c r="Q24" s="16">
        <v>25.893999999999998</v>
      </c>
      <c r="R24" s="16">
        <v>31.779</v>
      </c>
      <c r="S24" s="16">
        <v>38.841000000000001</v>
      </c>
      <c r="T24" s="16">
        <v>54.142000000000003</v>
      </c>
      <c r="U24" s="27" t="str">
        <f t="shared" si="1"/>
        <v/>
      </c>
      <c r="V24" s="16">
        <v>73.2263313347311</v>
      </c>
      <c r="W24" s="16">
        <v>76.615559300916871</v>
      </c>
      <c r="X24" s="16">
        <v>86.152282075778345</v>
      </c>
      <c r="Y24" s="16">
        <v>105.43050570477233</v>
      </c>
      <c r="Z24" s="16">
        <v>148.78138793613945</v>
      </c>
      <c r="AA24" s="16">
        <v>80.874167555962032</v>
      </c>
      <c r="AB24" s="16">
        <v>97.219203152850085</v>
      </c>
      <c r="AC24" s="16">
        <v>116.37720927202773</v>
      </c>
      <c r="AD24" s="16">
        <v>159.53552798740165</v>
      </c>
      <c r="AE24" s="27" t="str">
        <f t="shared" si="2"/>
        <v/>
      </c>
      <c r="AF24" s="60">
        <v>192.91259676806652</v>
      </c>
      <c r="AG24" s="60">
        <v>192.14901448773605</v>
      </c>
      <c r="AH24" s="60">
        <v>197.1799130875404</v>
      </c>
      <c r="AI24" s="60">
        <v>210.78603451505057</v>
      </c>
      <c r="AJ24" s="60">
        <v>244.11296718719888</v>
      </c>
      <c r="AK24" s="60">
        <v>190.472348962203</v>
      </c>
      <c r="AL24" s="60">
        <v>201.45929456882001</v>
      </c>
      <c r="AM24" s="60">
        <v>214.81550056433628</v>
      </c>
      <c r="AN24" s="60">
        <v>248.55354233550756</v>
      </c>
      <c r="AO24" s="27" t="str">
        <f t="shared" si="3"/>
        <v/>
      </c>
      <c r="AP24" s="60">
        <v>181.75610844765873</v>
      </c>
      <c r="AQ24" s="60">
        <v>181.29325623059665</v>
      </c>
      <c r="AR24" s="60">
        <v>186.56510533774596</v>
      </c>
      <c r="AS24" s="60">
        <v>200.36861087841569</v>
      </c>
      <c r="AT24" s="60">
        <v>233.9091780351431</v>
      </c>
      <c r="AU24" s="60">
        <v>180.05492532556812</v>
      </c>
      <c r="AV24" s="60">
        <v>191.25550541676424</v>
      </c>
      <c r="AW24" s="60">
        <v>204.82178046578829</v>
      </c>
      <c r="AX24" s="60">
        <v>238.72536995257113</v>
      </c>
      <c r="AY24" s="27" t="str">
        <f t="shared" si="4"/>
        <v/>
      </c>
    </row>
    <row r="25" spans="1:51" x14ac:dyDescent="0.25">
      <c r="A25" s="9">
        <v>23</v>
      </c>
      <c r="B25" s="11">
        <v>0.23888414532246183</v>
      </c>
      <c r="C25" s="12">
        <v>0.21840836143767936</v>
      </c>
      <c r="D25" s="12">
        <v>0.20116559606102058</v>
      </c>
      <c r="E25" s="12">
        <v>0.18644616220289709</v>
      </c>
      <c r="F25" s="12">
        <v>0.16987317000708402</v>
      </c>
      <c r="G25" s="12">
        <v>0.18644616220289709</v>
      </c>
      <c r="H25" s="12">
        <v>0.16987317000708402</v>
      </c>
      <c r="I25" s="12">
        <v>0.15288585300637561</v>
      </c>
      <c r="J25" s="12">
        <v>0.1389871390967051</v>
      </c>
      <c r="K25" s="27" t="str">
        <f t="shared" si="0"/>
        <v/>
      </c>
      <c r="L25" s="16">
        <v>22.8873</v>
      </c>
      <c r="M25" s="16">
        <v>24.61</v>
      </c>
      <c r="N25" s="16">
        <v>28.301500000000001</v>
      </c>
      <c r="O25" s="16">
        <v>35.29074</v>
      </c>
      <c r="P25" s="16">
        <v>50.844259999999998</v>
      </c>
      <c r="Q25" s="16">
        <v>27.071000000000002</v>
      </c>
      <c r="R25" s="16">
        <v>33.223500000000001</v>
      </c>
      <c r="S25" s="16">
        <v>40.606499999999997</v>
      </c>
      <c r="T25" s="16">
        <v>56.603000000000002</v>
      </c>
      <c r="U25" s="27" t="str">
        <f t="shared" si="1"/>
        <v/>
      </c>
      <c r="V25" s="16">
        <v>76.014789193337023</v>
      </c>
      <c r="W25" s="16">
        <v>79.595041033785861</v>
      </c>
      <c r="X25" s="16">
        <v>89.558538004519306</v>
      </c>
      <c r="Y25" s="16">
        <v>109.65508322383006</v>
      </c>
      <c r="Z25" s="16">
        <v>154.82881225631579</v>
      </c>
      <c r="AA25" s="16">
        <v>84.114777926229465</v>
      </c>
      <c r="AB25" s="16">
        <v>101.17081149372038</v>
      </c>
      <c r="AC25" s="16">
        <v>121.1735761470822</v>
      </c>
      <c r="AD25" s="16">
        <v>166.18205040382534</v>
      </c>
      <c r="AE25" s="27" t="str">
        <f t="shared" si="2"/>
        <v/>
      </c>
      <c r="AF25" s="60">
        <v>194.2857862652028</v>
      </c>
      <c r="AG25" s="60">
        <v>193.80500133983858</v>
      </c>
      <c r="AH25" s="60">
        <v>199.28504023651385</v>
      </c>
      <c r="AI25" s="60">
        <v>213.6442525441467</v>
      </c>
      <c r="AJ25" s="60">
        <v>248.55890185343122</v>
      </c>
      <c r="AK25" s="60">
        <v>192.51660201273714</v>
      </c>
      <c r="AL25" s="60">
        <v>204.17151199585084</v>
      </c>
      <c r="AM25" s="60">
        <v>218.30234594629647</v>
      </c>
      <c r="AN25" s="60">
        <v>253.62878129152364</v>
      </c>
      <c r="AO25" s="27" t="str">
        <f t="shared" si="3"/>
        <v/>
      </c>
      <c r="AP25" s="60">
        <v>183.20799496549168</v>
      </c>
      <c r="AQ25" s="60">
        <v>183.0174210011746</v>
      </c>
      <c r="AR25" s="60">
        <v>188.73030880351072</v>
      </c>
      <c r="AS25" s="60">
        <v>203.28048532764711</v>
      </c>
      <c r="AT25" s="60">
        <v>238.40204113241228</v>
      </c>
      <c r="AU25" s="60">
        <v>182.15283479623753</v>
      </c>
      <c r="AV25" s="60">
        <v>194.01465127483178</v>
      </c>
      <c r="AW25" s="60">
        <v>208.34916239607233</v>
      </c>
      <c r="AX25" s="60">
        <v>243.83626485434345</v>
      </c>
      <c r="AY25" s="27" t="str">
        <f t="shared" si="4"/>
        <v/>
      </c>
    </row>
    <row r="26" spans="1:51" x14ac:dyDescent="0.25">
      <c r="A26" s="9">
        <v>24</v>
      </c>
      <c r="B26" s="11">
        <v>0.23385444212053777</v>
      </c>
      <c r="C26" s="12">
        <v>0.21380977565306319</v>
      </c>
      <c r="D26" s="12">
        <v>0.1969300565225581</v>
      </c>
      <c r="E26" s="12">
        <v>0.18252054019163916</v>
      </c>
      <c r="F26" s="12">
        <v>0.16629649217460465</v>
      </c>
      <c r="G26" s="12">
        <v>0.18252054019163916</v>
      </c>
      <c r="H26" s="12">
        <v>0.16629649217460465</v>
      </c>
      <c r="I26" s="12">
        <v>0.14966684295714414</v>
      </c>
      <c r="J26" s="12">
        <v>0.13606076632467651</v>
      </c>
      <c r="K26" s="27" t="str">
        <f t="shared" si="0"/>
        <v/>
      </c>
      <c r="L26" s="16">
        <v>23.882400000000001</v>
      </c>
      <c r="M26" s="16">
        <v>25.68</v>
      </c>
      <c r="N26" s="16">
        <v>29.532</v>
      </c>
      <c r="O26" s="16">
        <v>36.825119999999998</v>
      </c>
      <c r="P26" s="16">
        <v>53.054879999999997</v>
      </c>
      <c r="Q26" s="16">
        <v>28.248000000000001</v>
      </c>
      <c r="R26" s="16">
        <v>34.667999999999999</v>
      </c>
      <c r="S26" s="16">
        <v>42.372</v>
      </c>
      <c r="T26" s="16">
        <v>59.064</v>
      </c>
      <c r="U26" s="27" t="str">
        <f t="shared" si="1"/>
        <v/>
      </c>
      <c r="V26" s="16">
        <v>78.79905006016412</v>
      </c>
      <c r="W26" s="16">
        <v>82.569885417334348</v>
      </c>
      <c r="X26" s="16">
        <v>92.959502292386816</v>
      </c>
      <c r="Y26" s="16">
        <v>113.87322576615979</v>
      </c>
      <c r="Z26" s="16">
        <v>160.86738780290074</v>
      </c>
      <c r="AA26" s="16">
        <v>87.350452121879897</v>
      </c>
      <c r="AB26" s="16">
        <v>105.11663772212778</v>
      </c>
      <c r="AC26" s="16">
        <v>125.96333535247223</v>
      </c>
      <c r="AD26" s="16">
        <v>172.81998395663439</v>
      </c>
      <c r="AE26" s="27" t="str">
        <f t="shared" si="2"/>
        <v/>
      </c>
      <c r="AF26" s="60">
        <v>195.72634269048791</v>
      </c>
      <c r="AG26" s="60">
        <v>195.51740100824782</v>
      </c>
      <c r="AH26" s="60">
        <v>201.43808589694333</v>
      </c>
      <c r="AI26" s="60">
        <v>216.54327287254856</v>
      </c>
      <c r="AJ26" s="60">
        <v>253.03730635925848</v>
      </c>
      <c r="AK26" s="60">
        <v>194.602897213348</v>
      </c>
      <c r="AL26" s="60">
        <v>206.91873608981138</v>
      </c>
      <c r="AM26" s="60">
        <v>221.81762564091426</v>
      </c>
      <c r="AN26" s="60">
        <v>258.7264077412832</v>
      </c>
      <c r="AO26" s="27" t="str">
        <f t="shared" si="3"/>
        <v/>
      </c>
      <c r="AP26" s="60">
        <v>184.72127647780152</v>
      </c>
      <c r="AQ26" s="60">
        <v>184.79291941090568</v>
      </c>
      <c r="AR26" s="60">
        <v>190.93902207130796</v>
      </c>
      <c r="AS26" s="60">
        <v>206.22927355200832</v>
      </c>
      <c r="AT26" s="60">
        <v>242.92401966455398</v>
      </c>
      <c r="AU26" s="60">
        <v>184.28889789280777</v>
      </c>
      <c r="AV26" s="60">
        <v>196.8054493951069</v>
      </c>
      <c r="AW26" s="60">
        <v>211.90212073182582</v>
      </c>
      <c r="AX26" s="60">
        <v>248.96706094422859</v>
      </c>
      <c r="AY26" s="27" t="str">
        <f t="shared" si="4"/>
        <v/>
      </c>
    </row>
    <row r="27" spans="1:51" x14ac:dyDescent="0.25">
      <c r="A27" s="9">
        <v>25</v>
      </c>
      <c r="B27" s="11">
        <v>0.229129622911416</v>
      </c>
      <c r="C27" s="12">
        <v>0.20948994094758025</v>
      </c>
      <c r="D27" s="12">
        <v>0.19295126139908705</v>
      </c>
      <c r="E27" s="12">
        <v>0.17883287641866596</v>
      </c>
      <c r="F27" s="12">
        <v>0.1629366207370069</v>
      </c>
      <c r="G27" s="12">
        <v>0.17883287641866596</v>
      </c>
      <c r="H27" s="12">
        <v>0.1629366207370069</v>
      </c>
      <c r="I27" s="12">
        <v>0.14664295866330621</v>
      </c>
      <c r="J27" s="12">
        <v>0.13331178060300558</v>
      </c>
      <c r="K27" s="27" t="str">
        <f t="shared" si="0"/>
        <v/>
      </c>
      <c r="L27" s="16">
        <v>24.877500000000001</v>
      </c>
      <c r="M27" s="16">
        <v>26.75</v>
      </c>
      <c r="N27" s="16">
        <v>30.762499999999999</v>
      </c>
      <c r="O27" s="16">
        <v>38.359499999999997</v>
      </c>
      <c r="P27" s="16">
        <v>55.265500000000003</v>
      </c>
      <c r="Q27" s="16">
        <v>29.425000000000001</v>
      </c>
      <c r="R27" s="16">
        <v>36.112499999999997</v>
      </c>
      <c r="S27" s="16">
        <v>44.137500000000003</v>
      </c>
      <c r="T27" s="16">
        <v>61.524999999999999</v>
      </c>
      <c r="U27" s="27" t="str">
        <f t="shared" si="1"/>
        <v/>
      </c>
      <c r="V27" s="16">
        <v>81.579244658386969</v>
      </c>
      <c r="W27" s="16">
        <v>85.540283977074722</v>
      </c>
      <c r="X27" s="16">
        <v>96.355423730169534</v>
      </c>
      <c r="Y27" s="16">
        <v>118.08525889139499</v>
      </c>
      <c r="Z27" s="16">
        <v>166.89758907512353</v>
      </c>
      <c r="AA27" s="16">
        <v>90.581439874849707</v>
      </c>
      <c r="AB27" s="16">
        <v>109.05699189323174</v>
      </c>
      <c r="AC27" s="16">
        <v>130.74685652450975</v>
      </c>
      <c r="AD27" s="16">
        <v>179.44982160457752</v>
      </c>
      <c r="AE27" s="27" t="str">
        <f t="shared" si="2"/>
        <v/>
      </c>
      <c r="AF27" s="60">
        <v>197.22608142485788</v>
      </c>
      <c r="AG27" s="60">
        <v>197.27942532821109</v>
      </c>
      <c r="AH27" s="60">
        <v>203.63330034383597</v>
      </c>
      <c r="AI27" s="60">
        <v>219.47816553999664</v>
      </c>
      <c r="AJ27" s="60">
        <v>257.54413814221414</v>
      </c>
      <c r="AK27" s="60">
        <v>196.72624187699728</v>
      </c>
      <c r="AL27" s="60">
        <v>209.69678825552933</v>
      </c>
      <c r="AM27" s="60">
        <v>225.35790871748046</v>
      </c>
      <c r="AN27" s="60">
        <v>263.84360738515085</v>
      </c>
      <c r="AO27" s="27" t="str">
        <f t="shared" si="3"/>
        <v/>
      </c>
      <c r="AP27" s="60">
        <v>186.28846747105285</v>
      </c>
      <c r="AQ27" s="60">
        <v>186.61354891529641</v>
      </c>
      <c r="AR27" s="60">
        <v>193.18599748622199</v>
      </c>
      <c r="AS27" s="60">
        <v>209.21048390626649</v>
      </c>
      <c r="AT27" s="60">
        <v>247.47144496043532</v>
      </c>
      <c r="AU27" s="60">
        <v>186.45856024326719</v>
      </c>
      <c r="AV27" s="60">
        <v>199.62409507375054</v>
      </c>
      <c r="AW27" s="60">
        <v>215.47753955826892</v>
      </c>
      <c r="AX27" s="60">
        <v>254.11521555482761</v>
      </c>
      <c r="AY27" s="27" t="str">
        <f t="shared" si="4"/>
        <v/>
      </c>
    </row>
    <row r="28" spans="1:51" x14ac:dyDescent="0.25">
      <c r="A28" s="9">
        <v>26</v>
      </c>
      <c r="B28" s="11">
        <v>0.22468008045528187</v>
      </c>
      <c r="C28" s="12">
        <v>0.20542178784482923</v>
      </c>
      <c r="D28" s="12">
        <v>0.18920427827813224</v>
      </c>
      <c r="E28" s="12">
        <v>0.17536006279436642</v>
      </c>
      <c r="F28" s="12">
        <v>0.15977250165708937</v>
      </c>
      <c r="G28" s="12">
        <v>0.17536006279436642</v>
      </c>
      <c r="H28" s="12">
        <v>0.15977250165708937</v>
      </c>
      <c r="I28" s="12">
        <v>0.14379525149138045</v>
      </c>
      <c r="J28" s="12">
        <v>0.13072295590125499</v>
      </c>
      <c r="K28" s="27" t="str">
        <f t="shared" si="0"/>
        <v/>
      </c>
      <c r="L28" s="16">
        <v>25.872599999999998</v>
      </c>
      <c r="M28" s="16">
        <v>27.82</v>
      </c>
      <c r="N28" s="16">
        <v>31.992999999999999</v>
      </c>
      <c r="O28" s="16">
        <v>39.893880000000003</v>
      </c>
      <c r="P28" s="16">
        <v>57.476120000000002</v>
      </c>
      <c r="Q28" s="16">
        <v>30.602</v>
      </c>
      <c r="R28" s="16">
        <v>37.557000000000002</v>
      </c>
      <c r="S28" s="16">
        <v>45.902999999999999</v>
      </c>
      <c r="T28" s="16">
        <v>63.985999999999997</v>
      </c>
      <c r="U28" s="27" t="str">
        <f t="shared" si="1"/>
        <v/>
      </c>
      <c r="V28" s="16">
        <v>84.355505859458191</v>
      </c>
      <c r="W28" s="16">
        <v>88.506420211113976</v>
      </c>
      <c r="X28" s="16">
        <v>99.746535334684623</v>
      </c>
      <c r="Y28" s="16">
        <v>122.2914839877624</v>
      </c>
      <c r="Z28" s="16">
        <v>172.91985156959959</v>
      </c>
      <c r="AA28" s="16">
        <v>93.807972375549966</v>
      </c>
      <c r="AB28" s="16">
        <v>112.99215857645665</v>
      </c>
      <c r="AC28" s="16">
        <v>135.52447691496755</v>
      </c>
      <c r="AD28" s="16">
        <v>186.07201157552836</v>
      </c>
      <c r="AE28" s="27" t="str">
        <f t="shared" si="2"/>
        <v/>
      </c>
      <c r="AF28" s="60">
        <v>198.77809872027709</v>
      </c>
      <c r="AG28" s="60">
        <v>199.08533678591047</v>
      </c>
      <c r="AH28" s="60">
        <v>205.86581753210444</v>
      </c>
      <c r="AI28" s="60">
        <v>222.44475650716166</v>
      </c>
      <c r="AJ28" s="60">
        <v>262.07597784799231</v>
      </c>
      <c r="AK28" s="60">
        <v>198.88240389477119</v>
      </c>
      <c r="AL28" s="60">
        <v>212.50212428753105</v>
      </c>
      <c r="AM28" s="60">
        <v>228.92028442071359</v>
      </c>
      <c r="AN28" s="60">
        <v>268.97799696836165</v>
      </c>
      <c r="AO28" s="27" t="str">
        <f t="shared" si="3"/>
        <v/>
      </c>
      <c r="AP28" s="60">
        <v>187.90325547109273</v>
      </c>
      <c r="AQ28" s="60">
        <v>188.47406848779048</v>
      </c>
      <c r="AR28" s="60">
        <v>195.46679547619951</v>
      </c>
      <c r="AS28" s="60">
        <v>212.2203152539405</v>
      </c>
      <c r="AT28" s="60">
        <v>252.0412162987125</v>
      </c>
      <c r="AU28" s="60">
        <v>188.65796264154994</v>
      </c>
      <c r="AV28" s="60">
        <v>202.46736273825113</v>
      </c>
      <c r="AW28" s="60">
        <v>219.07277702519235</v>
      </c>
      <c r="AX28" s="60">
        <v>259.27857760573403</v>
      </c>
      <c r="AY28" s="27" t="str">
        <f t="shared" si="4"/>
        <v/>
      </c>
    </row>
    <row r="29" spans="1:51" x14ac:dyDescent="0.25">
      <c r="A29" s="9">
        <v>27</v>
      </c>
      <c r="B29" s="11">
        <v>0.22048008244537232</v>
      </c>
      <c r="C29" s="12">
        <v>0.20158178966434048</v>
      </c>
      <c r="D29" s="12">
        <v>0.18566743784873463</v>
      </c>
      <c r="E29" s="12">
        <v>0.17208201556711988</v>
      </c>
      <c r="F29" s="12">
        <v>0.15678583640559809</v>
      </c>
      <c r="G29" s="12">
        <v>0.17208201556711988</v>
      </c>
      <c r="H29" s="12">
        <v>0.15678583640559809</v>
      </c>
      <c r="I29" s="12">
        <v>0.1411072527650383</v>
      </c>
      <c r="J29" s="12">
        <v>0.12827932069548936</v>
      </c>
      <c r="K29" s="27" t="str">
        <f t="shared" si="0"/>
        <v/>
      </c>
      <c r="L29" s="16">
        <v>26.867699999999999</v>
      </c>
      <c r="M29" s="16">
        <v>28.89</v>
      </c>
      <c r="N29" s="16">
        <v>33.223500000000001</v>
      </c>
      <c r="O29" s="16">
        <v>41.428260000000002</v>
      </c>
      <c r="P29" s="16">
        <v>59.68674</v>
      </c>
      <c r="Q29" s="16">
        <v>31.779</v>
      </c>
      <c r="R29" s="16">
        <v>39.0015</v>
      </c>
      <c r="S29" s="16">
        <v>47.668500000000002</v>
      </c>
      <c r="T29" s="16">
        <v>66.447000000000003</v>
      </c>
      <c r="U29" s="27" t="str">
        <f t="shared" si="1"/>
        <v/>
      </c>
      <c r="V29" s="16">
        <v>87.127966085672242</v>
      </c>
      <c r="W29" s="16">
        <v>91.468469015031701</v>
      </c>
      <c r="X29" s="16">
        <v>103.13305513809543</v>
      </c>
      <c r="Y29" s="16">
        <v>126.49218031353254</v>
      </c>
      <c r="Z29" s="16">
        <v>178.93457582718025</v>
      </c>
      <c r="AA29" s="16">
        <v>97.030263838832497</v>
      </c>
      <c r="AB29" s="16">
        <v>116.92239949985156</v>
      </c>
      <c r="AC29" s="16">
        <v>140.29650510797811</v>
      </c>
      <c r="AD29" s="16">
        <v>192.6869627553148</v>
      </c>
      <c r="AE29" s="27" t="str">
        <f t="shared" si="2"/>
        <v/>
      </c>
      <c r="AF29" s="60">
        <v>200.37652885692236</v>
      </c>
      <c r="AG29" s="60">
        <v>200.93025146037425</v>
      </c>
      <c r="AH29" s="60">
        <v>208.13149062863235</v>
      </c>
      <c r="AI29" s="60">
        <v>225.43948760581753</v>
      </c>
      <c r="AJ29" s="60">
        <v>266.62991397690638</v>
      </c>
      <c r="AK29" s="60">
        <v>201.06777129271933</v>
      </c>
      <c r="AL29" s="60">
        <v>215.33171785632072</v>
      </c>
      <c r="AM29" s="60">
        <v>232.50226704070013</v>
      </c>
      <c r="AN29" s="60">
        <v>274.12754527201764</v>
      </c>
      <c r="AO29" s="27" t="str">
        <f t="shared" si="3"/>
        <v/>
      </c>
      <c r="AP29" s="60">
        <v>189.56027849160932</v>
      </c>
      <c r="AQ29" s="60">
        <v>190.37001813418993</v>
      </c>
      <c r="AR29" s="60">
        <v>197.77763400432494</v>
      </c>
      <c r="AS29" s="60">
        <v>215.25552886648111</v>
      </c>
      <c r="AT29" s="60">
        <v>256.6306955611746</v>
      </c>
      <c r="AU29" s="60">
        <v>190.88381255338291</v>
      </c>
      <c r="AV29" s="60">
        <v>205.33249944058883</v>
      </c>
      <c r="AW29" s="60">
        <v>222.68557849587009</v>
      </c>
      <c r="AX29" s="60">
        <v>264.45531563104367</v>
      </c>
      <c r="AY29" s="27" t="str">
        <f t="shared" si="4"/>
        <v/>
      </c>
    </row>
    <row r="30" spans="1:51" x14ac:dyDescent="0.25">
      <c r="A30" s="9">
        <v>28</v>
      </c>
      <c r="B30" s="11">
        <v>0.21650714293629064</v>
      </c>
      <c r="C30" s="12">
        <v>0.19794938782746574</v>
      </c>
      <c r="D30" s="12">
        <v>0.18232180457792901</v>
      </c>
      <c r="E30" s="12">
        <v>0.16898118473076346</v>
      </c>
      <c r="F30" s="12">
        <v>0.15396063497691781</v>
      </c>
      <c r="G30" s="12">
        <v>0.16898118473076346</v>
      </c>
      <c r="H30" s="12">
        <v>0.15396063497691781</v>
      </c>
      <c r="I30" s="12">
        <v>0.13856457147922605</v>
      </c>
      <c r="J30" s="12">
        <v>0.12596779225384183</v>
      </c>
      <c r="K30" s="27" t="str">
        <f t="shared" si="0"/>
        <v/>
      </c>
      <c r="L30" s="16">
        <v>27.8628</v>
      </c>
      <c r="M30" s="16">
        <v>29.96</v>
      </c>
      <c r="N30" s="16">
        <v>34.454000000000001</v>
      </c>
      <c r="O30" s="16">
        <v>42.96264</v>
      </c>
      <c r="P30" s="16">
        <v>61.897359999999999</v>
      </c>
      <c r="Q30" s="16">
        <v>32.956000000000003</v>
      </c>
      <c r="R30" s="16">
        <v>40.445999999999998</v>
      </c>
      <c r="S30" s="16">
        <v>49.433999999999997</v>
      </c>
      <c r="T30" s="16">
        <v>68.908000000000001</v>
      </c>
      <c r="U30" s="27" t="str">
        <f t="shared" si="1"/>
        <v/>
      </c>
      <c r="V30" s="16">
        <v>89.896755571537867</v>
      </c>
      <c r="W30" s="16">
        <v>94.426596503059116</v>
      </c>
      <c r="X30" s="16">
        <v>106.51518708443436</v>
      </c>
      <c r="Y30" s="16">
        <v>130.6876069126817</v>
      </c>
      <c r="Z30" s="16">
        <v>184.94213101543897</v>
      </c>
      <c r="AA30" s="16">
        <v>100.24851297346576</v>
      </c>
      <c r="AB30" s="16">
        <v>120.84795589101772</v>
      </c>
      <c r="AC30" s="16">
        <v>145.06322422813466</v>
      </c>
      <c r="AD30" s="16">
        <v>199.29504928619127</v>
      </c>
      <c r="AE30" s="27" t="str">
        <f t="shared" si="2"/>
        <v/>
      </c>
      <c r="AF30" s="60">
        <v>202.01635480760174</v>
      </c>
      <c r="AG30" s="60">
        <v>202.80998494135125</v>
      </c>
      <c r="AH30" s="60">
        <v>210.42676313917423</v>
      </c>
      <c r="AI30" s="60">
        <v>228.45930664166917</v>
      </c>
      <c r="AJ30" s="60">
        <v>271.20345228536542</v>
      </c>
      <c r="AK30" s="60">
        <v>203.27924196558567</v>
      </c>
      <c r="AL30" s="60">
        <v>218.18296888280585</v>
      </c>
      <c r="AM30" s="60">
        <v>236.10172099860856</v>
      </c>
      <c r="AN30" s="60">
        <v>279.29051088222536</v>
      </c>
      <c r="AO30" s="27" t="str">
        <f t="shared" si="3"/>
        <v/>
      </c>
      <c r="AP30" s="60">
        <v>191.25495153888829</v>
      </c>
      <c r="AQ30" s="60">
        <v>192.29757778766745</v>
      </c>
      <c r="AR30" s="60">
        <v>200.1152706226508</v>
      </c>
      <c r="AS30" s="60">
        <v>218.31334792437181</v>
      </c>
      <c r="AT30" s="60">
        <v>261.23762452179682</v>
      </c>
      <c r="AU30" s="60">
        <v>193.13328324828828</v>
      </c>
      <c r="AV30" s="60">
        <v>208.21714111923717</v>
      </c>
      <c r="AW30" s="60">
        <v>226.31400817201012</v>
      </c>
      <c r="AX30" s="60">
        <v>269.64386111543803</v>
      </c>
      <c r="AY30" s="27" t="str">
        <f t="shared" si="4"/>
        <v/>
      </c>
    </row>
    <row r="31" spans="1:51" x14ac:dyDescent="0.25">
      <c r="A31" s="9">
        <v>29</v>
      </c>
      <c r="B31" s="11">
        <v>0.2127415140645787</v>
      </c>
      <c r="C31" s="12">
        <v>0.19450652714475769</v>
      </c>
      <c r="D31" s="12">
        <v>0.17915074868596112</v>
      </c>
      <c r="E31" s="12">
        <v>0.16604215731869565</v>
      </c>
      <c r="F31" s="12">
        <v>0.15128285444592265</v>
      </c>
      <c r="G31" s="12">
        <v>0.16604215731869565</v>
      </c>
      <c r="H31" s="12">
        <v>0.15128285444592265</v>
      </c>
      <c r="I31" s="12">
        <v>0.13615456900133036</v>
      </c>
      <c r="J31" s="12">
        <v>0.12377688091030038</v>
      </c>
      <c r="K31" s="27" t="str">
        <f t="shared" si="0"/>
        <v/>
      </c>
      <c r="L31" s="16">
        <v>28.857900000000001</v>
      </c>
      <c r="M31" s="16">
        <v>31.03</v>
      </c>
      <c r="N31" s="16">
        <v>35.6845</v>
      </c>
      <c r="O31" s="16">
        <v>44.497019999999999</v>
      </c>
      <c r="P31" s="16">
        <v>64.107979999999998</v>
      </c>
      <c r="Q31" s="16">
        <v>34.133000000000003</v>
      </c>
      <c r="R31" s="16">
        <v>41.890500000000003</v>
      </c>
      <c r="S31" s="16">
        <v>51.1995</v>
      </c>
      <c r="T31" s="16">
        <v>71.369</v>
      </c>
      <c r="U31" s="27" t="str">
        <f t="shared" si="1"/>
        <v/>
      </c>
      <c r="V31" s="16">
        <v>92.662001223804694</v>
      </c>
      <c r="W31" s="16">
        <v>97.380960084163476</v>
      </c>
      <c r="X31" s="16">
        <v>109.89312196239727</v>
      </c>
      <c r="Y31" s="16">
        <v>134.87800438514688</v>
      </c>
      <c r="Z31" s="16">
        <v>190.94285809508807</v>
      </c>
      <c r="AA31" s="16">
        <v>103.46290434007084</v>
      </c>
      <c r="AB31" s="16">
        <v>124.76905054616114</v>
      </c>
      <c r="AC31" s="16">
        <v>149.82489471739854</v>
      </c>
      <c r="AD31" s="16">
        <v>205.89661450866546</v>
      </c>
      <c r="AE31" s="27" t="str">
        <f t="shared" si="2"/>
        <v/>
      </c>
      <c r="AF31" s="60">
        <v>203.69325909347069</v>
      </c>
      <c r="AG31" s="60">
        <v>204.72093063152033</v>
      </c>
      <c r="AH31" s="60">
        <v>212.74856692231728</v>
      </c>
      <c r="AI31" s="60">
        <v>231.50158031282055</v>
      </c>
      <c r="AJ31" s="60">
        <v>275.79444394405471</v>
      </c>
      <c r="AK31" s="60">
        <v>205.51413625419411</v>
      </c>
      <c r="AL31" s="60">
        <v>221.05363078870744</v>
      </c>
      <c r="AM31" s="60">
        <v>239.71680129107767</v>
      </c>
      <c r="AN31" s="60">
        <v>284.46539271439832</v>
      </c>
      <c r="AO31" s="27" t="str">
        <f t="shared" si="3"/>
        <v/>
      </c>
      <c r="AP31" s="60">
        <v>192.98332996136264</v>
      </c>
      <c r="AQ31" s="60">
        <v>194.25345587578843</v>
      </c>
      <c r="AR31" s="60">
        <v>202.47690914895426</v>
      </c>
      <c r="AS31" s="60">
        <v>221.39137790029747</v>
      </c>
      <c r="AT31" s="60">
        <v>265.86005928223125</v>
      </c>
      <c r="AU31" s="60">
        <v>195.40393384167109</v>
      </c>
      <c r="AV31" s="60">
        <v>211.11924612688392</v>
      </c>
      <c r="AW31" s="60">
        <v>229.95639475252409</v>
      </c>
      <c r="AX31" s="60">
        <v>274.84286346433879</v>
      </c>
      <c r="AY31" s="27" t="str">
        <f t="shared" si="4"/>
        <v/>
      </c>
    </row>
    <row r="32" spans="1:51" x14ac:dyDescent="0.25">
      <c r="A32" s="9">
        <v>30</v>
      </c>
      <c r="B32" s="13">
        <v>0.20916577176872508</v>
      </c>
      <c r="C32" s="14">
        <v>0.19123727704569138</v>
      </c>
      <c r="D32" s="14">
        <v>0.17613959727892642</v>
      </c>
      <c r="E32" s="14">
        <v>0.1632513340633952</v>
      </c>
      <c r="F32" s="14">
        <v>0.1487401043688712</v>
      </c>
      <c r="G32" s="14">
        <v>0.1632513340633952</v>
      </c>
      <c r="H32" s="14">
        <v>0.1487401043688712</v>
      </c>
      <c r="I32" s="14">
        <v>0.13386609393198404</v>
      </c>
      <c r="J32" s="14">
        <v>0.12169644902907636</v>
      </c>
      <c r="K32" s="27">
        <f>IF(ISNA(MATCH($B$33,B32:J32,0)),"",MATCH($B$33,B32:J32,0))</f>
        <v>9</v>
      </c>
      <c r="L32" s="19">
        <v>29.853000000000002</v>
      </c>
      <c r="M32" s="19">
        <v>32.1</v>
      </c>
      <c r="N32" s="19">
        <v>36.914999999999999</v>
      </c>
      <c r="O32" s="19">
        <v>46.031399999999998</v>
      </c>
      <c r="P32" s="19">
        <v>66.318600000000004</v>
      </c>
      <c r="Q32" s="19">
        <v>35.31</v>
      </c>
      <c r="R32" s="19">
        <v>43.335000000000001</v>
      </c>
      <c r="S32" s="19">
        <v>52.965000000000003</v>
      </c>
      <c r="T32" s="19">
        <v>73.83</v>
      </c>
      <c r="U32" s="27" t="str">
        <f>IF(ISNA(MATCH($L$33,L32:T32,0)),"",MATCH($L$33,L32:T32,0))</f>
        <v/>
      </c>
      <c r="V32" s="19">
        <v>95.423825900497064</v>
      </c>
      <c r="W32" s="19">
        <v>100.33170869854494</v>
      </c>
      <c r="X32" s="19">
        <v>113.2670383311782</v>
      </c>
      <c r="Y32" s="19">
        <v>139.06359650684013</v>
      </c>
      <c r="Z32" s="19">
        <v>196.93707261774679</v>
      </c>
      <c r="AA32" s="19">
        <v>106.67360959381041</v>
      </c>
      <c r="AB32" s="19">
        <v>128.6858896582566</v>
      </c>
      <c r="AC32" s="19">
        <v>154.58175674614517</v>
      </c>
      <c r="AD32" s="19">
        <v>212.49197435531491</v>
      </c>
      <c r="AE32" s="27" t="str">
        <f t="shared" si="2"/>
        <v/>
      </c>
      <c r="AF32" s="61">
        <v>205.40350518193029</v>
      </c>
      <c r="AG32" s="61">
        <v>206.65996273125742</v>
      </c>
      <c r="AH32" s="61">
        <v>215.09424074176027</v>
      </c>
      <c r="AI32" s="61">
        <v>234.56402458401317</v>
      </c>
      <c r="AJ32" s="61">
        <v>280.40102806346442</v>
      </c>
      <c r="AK32" s="61">
        <v>207.7701270075535</v>
      </c>
      <c r="AL32" s="61">
        <v>223.94175222000484</v>
      </c>
      <c r="AM32" s="61">
        <v>243.34590572920828</v>
      </c>
      <c r="AN32" s="61">
        <v>289.65089033785654</v>
      </c>
      <c r="AO32" s="27" t="str">
        <f t="shared" si="3"/>
        <v/>
      </c>
      <c r="AP32" s="61">
        <v>194.74200079576289</v>
      </c>
      <c r="AQ32" s="61">
        <v>196.23480050046129</v>
      </c>
      <c r="AR32" s="61">
        <v>204.86012514988172</v>
      </c>
      <c r="AS32" s="61">
        <v>224.48754291603063</v>
      </c>
      <c r="AT32" s="61">
        <v>270.49631783772554</v>
      </c>
      <c r="AU32" s="61">
        <v>197.69364533957091</v>
      </c>
      <c r="AV32" s="61">
        <v>214.03704199426591</v>
      </c>
      <c r="AW32" s="61">
        <v>233.61128786706334</v>
      </c>
      <c r="AX32" s="61">
        <v>280.05115390994564</v>
      </c>
      <c r="AY32" s="27" t="str">
        <f t="shared" si="4"/>
        <v/>
      </c>
    </row>
    <row r="33" spans="1:51" ht="21" x14ac:dyDescent="0.35">
      <c r="A33" s="32" t="s">
        <v>18</v>
      </c>
      <c r="B33" s="71" cm="1">
        <f t="array" ref="B33">MIN(IF(ISNUMBER(B3:J32),B3:J32))</f>
        <v>0.12169644902907636</v>
      </c>
      <c r="C33" s="76"/>
      <c r="D33" s="76"/>
      <c r="E33" s="76"/>
      <c r="F33" s="76"/>
      <c r="G33" s="76"/>
      <c r="H33" s="76"/>
      <c r="I33" s="76"/>
      <c r="J33" s="76"/>
      <c r="K33" s="54"/>
      <c r="L33" s="72" cm="1">
        <f t="array" ref="L33">MIN(IF(ISNUMBER(L3:T32),L3:T32))</f>
        <v>3.0687600000000002</v>
      </c>
      <c r="M33" s="72"/>
      <c r="N33" s="72"/>
      <c r="O33" s="72"/>
      <c r="P33" s="72"/>
      <c r="Q33" s="72"/>
      <c r="R33" s="72"/>
      <c r="S33" s="72"/>
      <c r="T33" s="72"/>
      <c r="U33" s="56"/>
      <c r="V33" s="72" cm="1">
        <f t="array" ref="V33">MIN(IF(ISNUMBER(V3:AD32),V3:AD32))</f>
        <v>18.451322187574966</v>
      </c>
      <c r="W33" s="72"/>
      <c r="X33" s="72"/>
      <c r="Y33" s="72"/>
      <c r="Z33" s="72"/>
      <c r="AA33" s="72"/>
      <c r="AB33" s="72"/>
      <c r="AC33" s="72"/>
      <c r="AD33" s="72"/>
      <c r="AE33" s="56"/>
      <c r="AF33" s="69" cm="1">
        <f t="array" ref="AF33">MIN(IF(ISNUMBER(AF3:AN32),AF3:AN32))</f>
        <v>173.75814271512013</v>
      </c>
      <c r="AG33" s="69"/>
      <c r="AH33" s="69"/>
      <c r="AI33" s="69"/>
      <c r="AJ33" s="69"/>
      <c r="AK33" s="69"/>
      <c r="AL33" s="69"/>
      <c r="AM33" s="69"/>
      <c r="AN33" s="69"/>
      <c r="AO33" s="56"/>
      <c r="AP33" s="69" cm="1">
        <f t="array" ref="AP33">MIN(IF(ISNUMBER(AP3:AX32),AP3:AX32))</f>
        <v>162.00269412102199</v>
      </c>
      <c r="AQ33" s="69"/>
      <c r="AR33" s="69"/>
      <c r="AS33" s="69"/>
      <c r="AT33" s="69"/>
      <c r="AU33" s="69"/>
      <c r="AV33" s="69"/>
      <c r="AW33" s="69"/>
      <c r="AX33" s="69"/>
      <c r="AY33" s="56"/>
    </row>
    <row r="34" spans="1:51" ht="21" hidden="1" x14ac:dyDescent="0.35">
      <c r="A34" s="25" t="s">
        <v>26</v>
      </c>
      <c r="B34" s="43" t="str">
        <f>IF(ISNA(MATCH($B$33,B3:B32,0)),"",INDEX($A$3:$A$32,MATCH($B$33,B3:B32,0)))</f>
        <v/>
      </c>
      <c r="C34" s="43" t="str">
        <f t="shared" ref="C34:J34" si="5">IF(ISNA(MATCH($B$33,C3:C32,0)),"",INDEX($A$3:$A$32,MATCH($B$33,C3:C32,0)))</f>
        <v/>
      </c>
      <c r="D34" s="43" t="str">
        <f t="shared" si="5"/>
        <v/>
      </c>
      <c r="E34" s="43" t="str">
        <f t="shared" si="5"/>
        <v/>
      </c>
      <c r="F34" s="43" t="str">
        <f t="shared" si="5"/>
        <v/>
      </c>
      <c r="G34" s="43" t="str">
        <f t="shared" si="5"/>
        <v/>
      </c>
      <c r="H34" s="43" t="str">
        <f t="shared" si="5"/>
        <v/>
      </c>
      <c r="I34" s="43" t="str">
        <f t="shared" si="5"/>
        <v/>
      </c>
      <c r="J34" s="48">
        <f t="shared" si="5"/>
        <v>30</v>
      </c>
      <c r="K34" s="54"/>
      <c r="L34" s="30" t="str">
        <f>IF(ISNA(MATCH($L$33,L3:L32,0)),"",INDEX($A$3:$A$32,MATCH($L$33,L3:L32,0)))</f>
        <v/>
      </c>
      <c r="M34" s="30" t="str">
        <f t="shared" ref="M34:T34" si="6">IF(ISNA(MATCH($L$33,M3:M32,0)),"",INDEX($A$3:$A$32,MATCH($L$33,M3:M32,0)))</f>
        <v/>
      </c>
      <c r="N34" s="30" t="str">
        <f t="shared" si="6"/>
        <v/>
      </c>
      <c r="O34" s="30">
        <f t="shared" si="6"/>
        <v>2</v>
      </c>
      <c r="P34" s="30" t="str">
        <f t="shared" si="6"/>
        <v/>
      </c>
      <c r="Q34" s="30" t="str">
        <f t="shared" si="6"/>
        <v/>
      </c>
      <c r="R34" s="30" t="str">
        <f t="shared" si="6"/>
        <v/>
      </c>
      <c r="S34" s="30" t="str">
        <f t="shared" si="6"/>
        <v/>
      </c>
      <c r="T34" s="30" t="str">
        <f t="shared" si="6"/>
        <v/>
      </c>
      <c r="U34" s="56"/>
      <c r="V34" s="30" t="str">
        <f>IF(ISNA(MATCH($V$33,V3:V32,0)),"",INDEX($A$3:$A$32,MATCH($V$33,V3:V32,0)))</f>
        <v/>
      </c>
      <c r="W34" s="30" t="str">
        <f t="shared" ref="W34:AD34" si="7">IF(ISNA(MATCH($V$33,W3:W32,0)),"",INDEX($A$3:$A$32,MATCH($V$33,W3:W32,0)))</f>
        <v/>
      </c>
      <c r="X34" s="30" t="str">
        <f t="shared" si="7"/>
        <v/>
      </c>
      <c r="Y34" s="30" t="str">
        <f t="shared" si="7"/>
        <v/>
      </c>
      <c r="Z34" s="30" t="str">
        <f t="shared" si="7"/>
        <v/>
      </c>
      <c r="AA34" s="30">
        <f t="shared" si="7"/>
        <v>3</v>
      </c>
      <c r="AB34" s="30" t="str">
        <f t="shared" si="7"/>
        <v/>
      </c>
      <c r="AC34" s="30" t="str">
        <f t="shared" si="7"/>
        <v/>
      </c>
      <c r="AD34" s="30" t="str">
        <f t="shared" si="7"/>
        <v/>
      </c>
      <c r="AE34" s="56"/>
      <c r="AF34" s="30" t="str">
        <f>IF(ISNA(MATCH($AF$33,AF3:AF32,0)),"",INDEX($A$3:$A$32,MATCH($AF$33,AF3:AF32,0)))</f>
        <v/>
      </c>
      <c r="AG34" s="30" t="str">
        <f t="shared" ref="AG34:AN34" si="8">IF(ISNA(MATCH($AF$33,AG3:AG32,0)),"",INDEX($A$3:$A$32,MATCH($AF$33,AG3:AG32,0)))</f>
        <v/>
      </c>
      <c r="AH34" s="30" t="str">
        <f t="shared" si="8"/>
        <v/>
      </c>
      <c r="AI34" s="30" t="str">
        <f t="shared" si="8"/>
        <v/>
      </c>
      <c r="AJ34" s="30" t="str">
        <f t="shared" si="8"/>
        <v/>
      </c>
      <c r="AK34" s="30">
        <f t="shared" si="8"/>
        <v>10</v>
      </c>
      <c r="AL34" s="30" t="str">
        <f t="shared" si="8"/>
        <v/>
      </c>
      <c r="AM34" s="30" t="str">
        <f t="shared" si="8"/>
        <v/>
      </c>
      <c r="AN34" s="30" t="str">
        <f t="shared" si="8"/>
        <v/>
      </c>
      <c r="AO34" s="56"/>
      <c r="AP34" s="30" t="str">
        <f>IF(ISNA(MATCH($AP$33,AP3:AP32,0)),"",INDEX($A$3:$A$32,MATCH($AP$33,AP3:AP32,0)))</f>
        <v/>
      </c>
      <c r="AQ34" s="30" t="str">
        <f t="shared" ref="AQ34:AX34" si="9">IF(ISNA(MATCH($AP$33,AQ3:AQ32,0)),"",INDEX($A$3:$A$32,MATCH($AP$33,AQ3:AQ32,0)))</f>
        <v/>
      </c>
      <c r="AR34" s="30" t="str">
        <f t="shared" si="9"/>
        <v/>
      </c>
      <c r="AS34" s="30" t="str">
        <f t="shared" si="9"/>
        <v/>
      </c>
      <c r="AT34" s="30" t="str">
        <f t="shared" si="9"/>
        <v/>
      </c>
      <c r="AU34" s="30">
        <f t="shared" si="9"/>
        <v>10</v>
      </c>
      <c r="AV34" s="30" t="str">
        <f t="shared" si="9"/>
        <v/>
      </c>
      <c r="AW34" s="30" t="str">
        <f t="shared" si="9"/>
        <v/>
      </c>
      <c r="AX34" s="30" t="str">
        <f t="shared" si="9"/>
        <v/>
      </c>
      <c r="AY34" s="56"/>
    </row>
    <row r="35" spans="1:51" ht="38.25" x14ac:dyDescent="0.35">
      <c r="A35" s="40" t="s">
        <v>25</v>
      </c>
      <c r="B35" s="35">
        <f>SUM(B34:J34)</f>
        <v>30</v>
      </c>
      <c r="C35" s="35" t="str" cm="1">
        <f t="array" ref="C35">INDEX(B2:J2,D35)</f>
        <v>I</v>
      </c>
      <c r="D35" s="50">
        <f>SUM(K3:K32)</f>
        <v>9</v>
      </c>
      <c r="E35" s="36">
        <f>VLOOKUP(C35,Thrusters[],MATCH("PropellerD_m",Thrusters[#Headers],0))</f>
        <v>5.5</v>
      </c>
      <c r="F35" s="37" t="s">
        <v>27</v>
      </c>
      <c r="G35" s="38">
        <f>VLOOKUP(C35,Thrusters[],MATCH("Power_kW",Thrusters[#Headers],0))</f>
        <v>5500</v>
      </c>
      <c r="H35" s="39" t="s">
        <v>28</v>
      </c>
      <c r="I35" s="50"/>
      <c r="J35" s="50"/>
      <c r="K35" s="54"/>
      <c r="L35" s="51">
        <f>SUM(L34:T34)</f>
        <v>2</v>
      </c>
      <c r="M35" s="35" t="str" cm="1">
        <f t="array" ref="M35">INDEX(L2:T2,N35)</f>
        <v>D</v>
      </c>
      <c r="N35" s="50">
        <f>SUM(U3:U32)</f>
        <v>4</v>
      </c>
      <c r="O35" s="36">
        <f>VLOOKUP(M35,Thrusters[],MATCH("PropellerD_m",Thrusters[#Headers],0))</f>
        <v>4.0999999999999996</v>
      </c>
      <c r="P35" s="37" t="s">
        <v>27</v>
      </c>
      <c r="Q35" s="38">
        <f>VLOOKUP(M35,Thrusters[],MATCH("Power_kW",Thrusters[#Headers],0))</f>
        <v>5500</v>
      </c>
      <c r="R35" s="39" t="s">
        <v>28</v>
      </c>
      <c r="S35" s="50"/>
      <c r="T35" s="50"/>
      <c r="U35" s="56"/>
      <c r="V35" s="51">
        <f>SUM(V34:AD34)</f>
        <v>3</v>
      </c>
      <c r="W35" s="35" t="str" cm="1">
        <f t="array" ref="W35">INDEX(V2:AD2,X35)</f>
        <v>F</v>
      </c>
      <c r="X35" s="50">
        <f>SUM(AE3:AE32)</f>
        <v>6</v>
      </c>
      <c r="Y35" s="36">
        <f>VLOOKUP(W35,Thrusters[],MATCH("PropellerD_m",Thrusters[#Headers],0))</f>
        <v>4.0999999999999996</v>
      </c>
      <c r="Z35" s="37" t="s">
        <v>27</v>
      </c>
      <c r="AA35" s="38">
        <f>VLOOKUP(W35,Thrusters[],MATCH("Power_kW",Thrusters[#Headers],0))</f>
        <v>3200</v>
      </c>
      <c r="AB35" s="39" t="s">
        <v>28</v>
      </c>
      <c r="AC35" s="50"/>
      <c r="AD35" s="50"/>
      <c r="AE35" s="56"/>
      <c r="AF35" s="51">
        <f>SUM(AF34:AN34)</f>
        <v>10</v>
      </c>
      <c r="AG35" s="35" t="str" cm="1">
        <f t="array" ref="AG35">INDEX(AF2:AN2,AH35)</f>
        <v>F</v>
      </c>
      <c r="AH35" s="50">
        <f>SUM(AO3:AO32)</f>
        <v>6</v>
      </c>
      <c r="AI35" s="36">
        <f>VLOOKUP(AG35,Thrusters[],MATCH("PropellerD_m",Thrusters[#Headers],0))</f>
        <v>4.0999999999999996</v>
      </c>
      <c r="AJ35" s="37" t="s">
        <v>27</v>
      </c>
      <c r="AK35" s="38">
        <f>VLOOKUP(AG35,Thrusters[],MATCH("Power_kW",Thrusters[#Headers],0))</f>
        <v>3200</v>
      </c>
      <c r="AL35" s="39" t="s">
        <v>28</v>
      </c>
      <c r="AM35" s="50"/>
      <c r="AN35" s="50"/>
      <c r="AO35" s="56"/>
      <c r="AP35" s="51">
        <f>SUM(AP34:AX34)</f>
        <v>10</v>
      </c>
      <c r="AQ35" s="35" t="str" cm="1">
        <f t="array" ref="AQ35">INDEX(AP2:AX2,AR35)</f>
        <v>F</v>
      </c>
      <c r="AR35" s="50">
        <f>SUM(AY3:AY32)</f>
        <v>6</v>
      </c>
      <c r="AS35" s="36">
        <f>VLOOKUP(AQ35,Thrusters[],MATCH("PropellerD_m",Thrusters[#Headers],0))</f>
        <v>4.0999999999999996</v>
      </c>
      <c r="AT35" s="37" t="s">
        <v>27</v>
      </c>
      <c r="AU35" s="38">
        <f>VLOOKUP(AQ35,Thrusters[],MATCH("Power_kW",Thrusters[#Headers],0))</f>
        <v>3200</v>
      </c>
      <c r="AV35" s="39" t="s">
        <v>28</v>
      </c>
      <c r="AW35" s="50"/>
      <c r="AX35" s="50"/>
      <c r="AY35" s="56"/>
    </row>
    <row r="36" spans="1:51" ht="38.25" x14ac:dyDescent="0.35">
      <c r="A36" s="31" t="s">
        <v>23</v>
      </c>
      <c r="B36" s="74" cm="1">
        <f t="array" ref="B36">INDEX(B3:J32,$L$35,$N$35)</f>
        <v>0.63226969807367306</v>
      </c>
      <c r="C36" s="74"/>
      <c r="D36" s="74"/>
      <c r="E36" s="74"/>
      <c r="F36" s="74"/>
      <c r="G36" s="74"/>
      <c r="H36" s="74"/>
      <c r="I36" s="74"/>
      <c r="J36" s="73"/>
      <c r="K36" s="54"/>
      <c r="L36" s="65" cm="1">
        <f t="array" ref="L36">INDEX(L3:T32,$L$35,$N$35)</f>
        <v>3.0687600000000002</v>
      </c>
      <c r="M36" s="66"/>
      <c r="N36" s="66"/>
      <c r="O36" s="66"/>
      <c r="P36" s="66"/>
      <c r="Q36" s="66"/>
      <c r="R36" s="66"/>
      <c r="S36" s="66"/>
      <c r="T36" s="67"/>
      <c r="U36" s="56"/>
      <c r="V36" s="65" cm="1">
        <f t="array" ref="V36">INDEX(V3:AD32,$L$35,$N$35)</f>
        <v>21.095402119052135</v>
      </c>
      <c r="W36" s="66"/>
      <c r="X36" s="66"/>
      <c r="Y36" s="66"/>
      <c r="Z36" s="66"/>
      <c r="AA36" s="66"/>
      <c r="AB36" s="66"/>
      <c r="AC36" s="66"/>
      <c r="AD36" s="67"/>
      <c r="AE36" s="56"/>
      <c r="AF36" s="72" cm="1">
        <f t="array" ref="AF36">INDEX(AF3:AN32,$L$35,$N$35)</f>
        <v>289.42679410052278</v>
      </c>
      <c r="AG36" s="72"/>
      <c r="AH36" s="72"/>
      <c r="AI36" s="72"/>
      <c r="AJ36" s="72"/>
      <c r="AK36" s="72"/>
      <c r="AL36" s="72"/>
      <c r="AM36" s="72"/>
      <c r="AN36" s="72"/>
      <c r="AO36" s="56"/>
      <c r="AP36" s="72" cm="1">
        <f t="array" ref="AP36">INDEX(AP3:AX32,$L$35,$N$35)</f>
        <v>266.49835293358234</v>
      </c>
      <c r="AQ36" s="72"/>
      <c r="AR36" s="72"/>
      <c r="AS36" s="72"/>
      <c r="AT36" s="72"/>
      <c r="AU36" s="72"/>
      <c r="AV36" s="72"/>
      <c r="AW36" s="72"/>
      <c r="AX36" s="72"/>
      <c r="AY36" s="56"/>
    </row>
    <row r="37" spans="1:51" ht="38.25" x14ac:dyDescent="0.35">
      <c r="A37" s="31" t="s">
        <v>24</v>
      </c>
      <c r="B37" s="74" cm="1">
        <f t="array" ref="B37">INDEX(B3:J32,$V$35,$X$35)</f>
        <v>0.51624604670135965</v>
      </c>
      <c r="C37" s="74"/>
      <c r="D37" s="74"/>
      <c r="E37" s="74"/>
      <c r="F37" s="74"/>
      <c r="G37" s="74"/>
      <c r="H37" s="74"/>
      <c r="I37" s="74"/>
      <c r="J37" s="73"/>
      <c r="K37" s="54"/>
      <c r="L37" s="65" cm="1">
        <f t="array" ref="L37">INDEX(L3:T32,$V$35,$X$35)</f>
        <v>3.5310000000000001</v>
      </c>
      <c r="M37" s="66"/>
      <c r="N37" s="66"/>
      <c r="O37" s="66"/>
      <c r="P37" s="66"/>
      <c r="Q37" s="66"/>
      <c r="R37" s="66"/>
      <c r="S37" s="66"/>
      <c r="T37" s="67"/>
      <c r="U37" s="56"/>
      <c r="V37" s="65" cm="1">
        <f t="array" ref="V37">INDEX(V3:AD32,$V$35,$X$35)</f>
        <v>18.451322187574966</v>
      </c>
      <c r="W37" s="66"/>
      <c r="X37" s="66"/>
      <c r="Y37" s="66"/>
      <c r="Z37" s="66"/>
      <c r="AA37" s="66"/>
      <c r="AB37" s="66"/>
      <c r="AC37" s="66"/>
      <c r="AD37" s="67"/>
      <c r="AE37" s="56"/>
      <c r="AF37" s="72" cm="1">
        <f t="array" ref="AF37">INDEX(AF3:AN32,$V$35,$X$35)</f>
        <v>222.00873397518322</v>
      </c>
      <c r="AG37" s="72"/>
      <c r="AH37" s="72"/>
      <c r="AI37" s="72"/>
      <c r="AJ37" s="72"/>
      <c r="AK37" s="72"/>
      <c r="AL37" s="72"/>
      <c r="AM37" s="72"/>
      <c r="AN37" s="72"/>
      <c r="AO37" s="56"/>
      <c r="AP37" s="72" cm="1">
        <f t="array" ref="AP37">INDEX(AP3:AX32,$V$35,$X$35)</f>
        <v>204.57945502970665</v>
      </c>
      <c r="AQ37" s="72"/>
      <c r="AR37" s="72"/>
      <c r="AS37" s="72"/>
      <c r="AT37" s="72"/>
      <c r="AU37" s="72"/>
      <c r="AV37" s="72"/>
      <c r="AW37" s="72"/>
      <c r="AX37" s="72"/>
      <c r="AY37" s="56"/>
    </row>
    <row r="38" spans="1:51" ht="38.25" x14ac:dyDescent="0.35">
      <c r="A38" s="31" t="s">
        <v>51</v>
      </c>
      <c r="B38" s="74" cm="1">
        <f t="array" ref="B38">INDEX(B3:J32,$AF$35,$AH$35)</f>
        <v>0.28275960500120018</v>
      </c>
      <c r="C38" s="74"/>
      <c r="D38" s="74"/>
      <c r="E38" s="74"/>
      <c r="F38" s="74"/>
      <c r="G38" s="74"/>
      <c r="H38" s="74"/>
      <c r="I38" s="74"/>
      <c r="J38" s="73"/>
      <c r="K38" s="54"/>
      <c r="L38" s="65" cm="1">
        <f t="array" ref="L38">INDEX(L3:T32,$AF$35,$AH$35)</f>
        <v>11.77</v>
      </c>
      <c r="M38" s="66"/>
      <c r="N38" s="66"/>
      <c r="O38" s="66"/>
      <c r="P38" s="66"/>
      <c r="Q38" s="66"/>
      <c r="R38" s="66"/>
      <c r="S38" s="66"/>
      <c r="T38" s="67"/>
      <c r="U38" s="56"/>
      <c r="V38" s="65" cm="1">
        <f t="array" ref="V38">INDEX(V3:AD32,$AF$35,$AH$35)</f>
        <v>41.482605246744562</v>
      </c>
      <c r="W38" s="66"/>
      <c r="X38" s="66"/>
      <c r="Y38" s="66"/>
      <c r="Z38" s="66"/>
      <c r="AA38" s="66"/>
      <c r="AB38" s="66"/>
      <c r="AC38" s="66"/>
      <c r="AD38" s="67"/>
      <c r="AE38" s="56"/>
      <c r="AF38" s="65" cm="1">
        <f t="array" ref="AF38">INDEX(AF3:AN32,$AF$35,$AH$35)</f>
        <v>173.75814271512013</v>
      </c>
      <c r="AG38" s="66"/>
      <c r="AH38" s="66"/>
      <c r="AI38" s="66"/>
      <c r="AJ38" s="66"/>
      <c r="AK38" s="66"/>
      <c r="AL38" s="66"/>
      <c r="AM38" s="66"/>
      <c r="AN38" s="67"/>
      <c r="AO38" s="56"/>
      <c r="AP38" s="65" cm="1">
        <f t="array" ref="AP38">INDEX(AP3:AX32,$AP$35,$AR$35)</f>
        <v>162.00269412102199</v>
      </c>
      <c r="AQ38" s="66"/>
      <c r="AR38" s="66"/>
      <c r="AS38" s="66"/>
      <c r="AT38" s="66"/>
      <c r="AU38" s="66"/>
      <c r="AV38" s="66"/>
      <c r="AW38" s="66"/>
      <c r="AX38" s="67"/>
      <c r="AY38" s="56"/>
    </row>
  </sheetData>
  <mergeCells count="26">
    <mergeCell ref="A1:A2"/>
    <mergeCell ref="B36:J36"/>
    <mergeCell ref="L36:T36"/>
    <mergeCell ref="V36:AD36"/>
    <mergeCell ref="B1:J1"/>
    <mergeCell ref="L1:T1"/>
    <mergeCell ref="V1:AD1"/>
    <mergeCell ref="B33:J33"/>
    <mergeCell ref="L33:T33"/>
    <mergeCell ref="V33:AD33"/>
    <mergeCell ref="AF1:AN1"/>
    <mergeCell ref="AP1:AX1"/>
    <mergeCell ref="AF33:AN33"/>
    <mergeCell ref="AP33:AX33"/>
    <mergeCell ref="AF36:AN36"/>
    <mergeCell ref="AP36:AX36"/>
    <mergeCell ref="AF37:AN37"/>
    <mergeCell ref="AP37:AX37"/>
    <mergeCell ref="B38:J38"/>
    <mergeCell ref="L38:T38"/>
    <mergeCell ref="V38:AD38"/>
    <mergeCell ref="AF38:AN38"/>
    <mergeCell ref="AP38:AX38"/>
    <mergeCell ref="B37:J37"/>
    <mergeCell ref="L37:T37"/>
    <mergeCell ref="V37:AD37"/>
  </mergeCells>
  <conditionalFormatting sqref="L3:T32">
    <cfRule type="cellIs" dxfId="45" priority="9" operator="equal">
      <formula>$L$33</formula>
    </cfRule>
    <cfRule type="colorScale" priority="1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V3:AD32">
    <cfRule type="cellIs" dxfId="44" priority="8" operator="equal">
      <formula>$V$33</formula>
    </cfRule>
    <cfRule type="colorScale" priority="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3:J32">
    <cfRule type="cellIs" dxfId="43" priority="5" operator="greaterThan">
      <formula>1</formula>
    </cfRule>
    <cfRule type="cellIs" dxfId="42" priority="6" operator="equal">
      <formula>$B$33</formula>
    </cfRule>
    <cfRule type="colorScale" priority="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F3:AN32">
    <cfRule type="cellIs" dxfId="41" priority="3" operator="between">
      <formula>$AF$33*0.975</formula>
      <formula>$AF$33*1.025</formula>
    </cfRule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P3:AX32">
    <cfRule type="cellIs" dxfId="40" priority="1" operator="between">
      <formula>$AP$33*0.975</formula>
      <formula>$AP$33*1.025</formula>
    </cfRule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  <ignoredErrors>
    <ignoredError sqref="K6:K32" formulaRange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Y38"/>
  <sheetViews>
    <sheetView zoomScale="80" zoomScaleNormal="80" workbookViewId="0">
      <pane xSplit="1" ySplit="2" topLeftCell="O3" activePane="bottomRight" state="frozen"/>
      <selection pane="topRight" activeCell="B1" sqref="B1"/>
      <selection pane="bottomLeft" activeCell="A3" sqref="A3"/>
      <selection pane="bottomRight" activeCell="AP36" sqref="AP36:AX36"/>
    </sheetView>
  </sheetViews>
  <sheetFormatPr defaultRowHeight="15" x14ac:dyDescent="0.25"/>
  <cols>
    <col min="1" max="1" width="24.7109375" customWidth="1"/>
    <col min="11" max="11" width="2.7109375" style="29" customWidth="1"/>
    <col min="21" max="21" width="2.7109375" customWidth="1"/>
    <col min="31" max="31" width="2.7109375" customWidth="1"/>
    <col min="41" max="41" width="2.7109375" customWidth="1"/>
    <col min="51" max="51" width="2.7109375" customWidth="1"/>
  </cols>
  <sheetData>
    <row r="1" spans="1:51" s="42" customFormat="1" ht="18.75" x14ac:dyDescent="0.3">
      <c r="A1" s="75" t="s">
        <v>16</v>
      </c>
      <c r="B1" s="70" t="s">
        <v>42</v>
      </c>
      <c r="C1" s="70"/>
      <c r="D1" s="70"/>
      <c r="E1" s="70"/>
      <c r="F1" s="70"/>
      <c r="G1" s="70"/>
      <c r="H1" s="70"/>
      <c r="I1" s="70"/>
      <c r="J1" s="70"/>
      <c r="K1" s="52"/>
      <c r="L1" s="70" t="s">
        <v>17</v>
      </c>
      <c r="M1" s="70"/>
      <c r="N1" s="70"/>
      <c r="O1" s="70"/>
      <c r="P1" s="70"/>
      <c r="Q1" s="70"/>
      <c r="R1" s="70"/>
      <c r="S1" s="70"/>
      <c r="T1" s="70"/>
      <c r="U1" s="55"/>
      <c r="V1" s="70" t="s">
        <v>29</v>
      </c>
      <c r="W1" s="70"/>
      <c r="X1" s="70"/>
      <c r="Y1" s="70"/>
      <c r="Z1" s="70"/>
      <c r="AA1" s="70"/>
      <c r="AB1" s="70"/>
      <c r="AC1" s="70"/>
      <c r="AD1" s="70"/>
      <c r="AE1" s="55"/>
      <c r="AF1" s="68" t="s">
        <v>43</v>
      </c>
      <c r="AG1" s="68"/>
      <c r="AH1" s="68"/>
      <c r="AI1" s="68"/>
      <c r="AJ1" s="68"/>
      <c r="AK1" s="68"/>
      <c r="AL1" s="68"/>
      <c r="AM1" s="68"/>
      <c r="AN1" s="68"/>
      <c r="AO1" s="24"/>
      <c r="AP1" s="68" t="s">
        <v>44</v>
      </c>
      <c r="AQ1" s="68"/>
      <c r="AR1" s="68"/>
      <c r="AS1" s="68"/>
      <c r="AT1" s="68"/>
      <c r="AU1" s="68"/>
      <c r="AV1" s="68"/>
      <c r="AW1" s="68"/>
      <c r="AX1" s="68"/>
      <c r="AY1" s="24"/>
    </row>
    <row r="2" spans="1:51" x14ac:dyDescent="0.25">
      <c r="A2" s="75"/>
      <c r="B2" s="21" t="s">
        <v>7</v>
      </c>
      <c r="C2" s="7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7" t="s">
        <v>13</v>
      </c>
      <c r="I2" s="7" t="s">
        <v>14</v>
      </c>
      <c r="J2" s="21" t="s">
        <v>15</v>
      </c>
      <c r="K2" s="53"/>
      <c r="L2" s="21" t="s">
        <v>7</v>
      </c>
      <c r="M2" s="7" t="s">
        <v>8</v>
      </c>
      <c r="N2" s="7" t="s">
        <v>9</v>
      </c>
      <c r="O2" s="7" t="s">
        <v>10</v>
      </c>
      <c r="P2" s="7" t="s">
        <v>11</v>
      </c>
      <c r="Q2" s="7" t="s">
        <v>12</v>
      </c>
      <c r="R2" s="7" t="s">
        <v>13</v>
      </c>
      <c r="S2" s="7" t="s">
        <v>14</v>
      </c>
      <c r="T2" s="21" t="s">
        <v>15</v>
      </c>
      <c r="U2" s="24"/>
      <c r="V2" s="21" t="s">
        <v>7</v>
      </c>
      <c r="W2" s="7" t="s">
        <v>8</v>
      </c>
      <c r="X2" s="7" t="s">
        <v>9</v>
      </c>
      <c r="Y2" s="7" t="s">
        <v>10</v>
      </c>
      <c r="Z2" s="7" t="s">
        <v>11</v>
      </c>
      <c r="AA2" s="7" t="s">
        <v>12</v>
      </c>
      <c r="AB2" s="7" t="s">
        <v>13</v>
      </c>
      <c r="AC2" s="7" t="s">
        <v>14</v>
      </c>
      <c r="AD2" s="21" t="s">
        <v>15</v>
      </c>
      <c r="AE2" s="24"/>
      <c r="AF2" s="21" t="s">
        <v>7</v>
      </c>
      <c r="AG2" s="21" t="s">
        <v>8</v>
      </c>
      <c r="AH2" s="21" t="s">
        <v>9</v>
      </c>
      <c r="AI2" s="21" t="s">
        <v>10</v>
      </c>
      <c r="AJ2" s="21" t="s">
        <v>11</v>
      </c>
      <c r="AK2" s="21" t="s">
        <v>12</v>
      </c>
      <c r="AL2" s="21" t="s">
        <v>13</v>
      </c>
      <c r="AM2" s="21" t="s">
        <v>14</v>
      </c>
      <c r="AN2" s="21" t="s">
        <v>15</v>
      </c>
      <c r="AO2" s="24"/>
      <c r="AP2" s="21" t="s">
        <v>7</v>
      </c>
      <c r="AQ2" s="21" t="s">
        <v>8</v>
      </c>
      <c r="AR2" s="21" t="s">
        <v>9</v>
      </c>
      <c r="AS2" s="21" t="s">
        <v>10</v>
      </c>
      <c r="AT2" s="21" t="s">
        <v>11</v>
      </c>
      <c r="AU2" s="21" t="s">
        <v>12</v>
      </c>
      <c r="AV2" s="21" t="s">
        <v>13</v>
      </c>
      <c r="AW2" s="21" t="s">
        <v>14</v>
      </c>
      <c r="AX2" s="21" t="s">
        <v>15</v>
      </c>
      <c r="AY2" s="24"/>
    </row>
    <row r="3" spans="1:51" x14ac:dyDescent="0.25">
      <c r="A3" s="9">
        <v>1</v>
      </c>
      <c r="B3" s="11" t="e">
        <v>#N/A</v>
      </c>
      <c r="C3" s="12" t="e">
        <v>#N/A</v>
      </c>
      <c r="D3" s="12" t="e">
        <v>#N/A</v>
      </c>
      <c r="E3" s="12" t="e">
        <v>#N/A</v>
      </c>
      <c r="F3" s="12" t="e">
        <v>#N/A</v>
      </c>
      <c r="G3" s="12" t="e">
        <v>#N/A</v>
      </c>
      <c r="H3" s="12" t="e">
        <v>#N/A</v>
      </c>
      <c r="I3" s="12" t="e">
        <v>#N/A</v>
      </c>
      <c r="J3" s="12" t="e">
        <v>#N/A</v>
      </c>
      <c r="K3" s="27" t="str">
        <f t="shared" ref="K3:K31" si="0">IF(ISNA(MATCH($B$33,B3:J3,0)),"",MATCH($B$33,B3:J3,0))</f>
        <v/>
      </c>
      <c r="L3" s="16" t="e">
        <v>#N/A</v>
      </c>
      <c r="M3" s="16" t="e">
        <v>#N/A</v>
      </c>
      <c r="N3" s="16" t="e">
        <v>#N/A</v>
      </c>
      <c r="O3" s="16" t="e">
        <v>#N/A</v>
      </c>
      <c r="P3" s="16" t="e">
        <v>#N/A</v>
      </c>
      <c r="Q3" s="16" t="e">
        <v>#N/A</v>
      </c>
      <c r="R3" s="16" t="e">
        <v>#N/A</v>
      </c>
      <c r="S3" s="16" t="e">
        <v>#N/A</v>
      </c>
      <c r="T3" s="16" t="e">
        <v>#N/A</v>
      </c>
      <c r="U3" s="27" t="str">
        <f t="shared" ref="U3:U31" si="1">IF(ISNA(MATCH($L$33,L3:T3,0)),"",MATCH($L$33,L3:T3,0))</f>
        <v/>
      </c>
      <c r="V3" s="16" t="e">
        <v>#N/A</v>
      </c>
      <c r="W3" s="16" t="e">
        <v>#N/A</v>
      </c>
      <c r="X3" s="16" t="e">
        <v>#N/A</v>
      </c>
      <c r="Y3" s="16" t="e">
        <v>#N/A</v>
      </c>
      <c r="Z3" s="16" t="e">
        <v>#N/A</v>
      </c>
      <c r="AA3" s="16" t="e">
        <v>#N/A</v>
      </c>
      <c r="AB3" s="16" t="e">
        <v>#N/A</v>
      </c>
      <c r="AC3" s="16" t="e">
        <v>#N/A</v>
      </c>
      <c r="AD3" s="16" t="e">
        <v>#N/A</v>
      </c>
      <c r="AE3" s="27" t="str">
        <f>IF(ISNA(MATCH($V$33,V3:AD3,0)),"",MATCH($V$33,V3:AD3,0))</f>
        <v/>
      </c>
      <c r="AF3" s="60"/>
      <c r="AG3" s="60"/>
      <c r="AH3" s="60"/>
      <c r="AI3" s="60"/>
      <c r="AJ3" s="60"/>
      <c r="AK3" s="60"/>
      <c r="AL3" s="60"/>
      <c r="AM3" s="60"/>
      <c r="AN3" s="60"/>
      <c r="AO3" s="27" t="str">
        <f>IF(ISNA(MATCH($AF$33,AF3:AN3,0)),"",MATCH($AF$33,AF3:AN3,0))</f>
        <v/>
      </c>
      <c r="AP3" s="60"/>
      <c r="AQ3" s="60"/>
      <c r="AR3" s="60"/>
      <c r="AS3" s="60"/>
      <c r="AT3" s="60"/>
      <c r="AU3" s="60"/>
      <c r="AV3" s="60"/>
      <c r="AW3" s="60"/>
      <c r="AX3" s="60"/>
      <c r="AY3" s="27" t="str">
        <f>IF(ISNA(MATCH($AP$33,AP3:AX3,0)),"",MATCH($AP$33,AP3:AX3,0))</f>
        <v/>
      </c>
    </row>
    <row r="4" spans="1:51" x14ac:dyDescent="0.25">
      <c r="A4" s="9">
        <v>2</v>
      </c>
      <c r="B4" s="11" t="e">
        <v>#N/A</v>
      </c>
      <c r="C4" s="12" t="e">
        <v>#N/A</v>
      </c>
      <c r="D4" s="12" t="e">
        <v>#N/A</v>
      </c>
      <c r="E4" s="12">
        <v>0.49187640879383826</v>
      </c>
      <c r="F4" s="12">
        <v>0.44815406134549696</v>
      </c>
      <c r="G4" s="12" t="e">
        <v>#N/A</v>
      </c>
      <c r="H4" s="12" t="e">
        <v>#N/A</v>
      </c>
      <c r="I4" s="12">
        <v>0.40333865521094731</v>
      </c>
      <c r="J4" s="12">
        <v>0.36667150473722482</v>
      </c>
      <c r="K4" s="27" t="str">
        <f t="shared" si="0"/>
        <v/>
      </c>
      <c r="L4" s="16" t="e">
        <v>#N/A</v>
      </c>
      <c r="M4" s="16" t="e">
        <v>#N/A</v>
      </c>
      <c r="N4" s="16" t="e">
        <v>#N/A</v>
      </c>
      <c r="O4" s="16">
        <v>3.0687600000000002</v>
      </c>
      <c r="P4" s="16">
        <v>4.4212400000000001</v>
      </c>
      <c r="Q4" s="16" t="e">
        <v>#N/A</v>
      </c>
      <c r="R4" s="16" t="e">
        <v>#N/A</v>
      </c>
      <c r="S4" s="16">
        <v>3.5310000000000001</v>
      </c>
      <c r="T4" s="16">
        <v>4.9219999999999997</v>
      </c>
      <c r="U4" s="27">
        <f t="shared" si="1"/>
        <v>4</v>
      </c>
      <c r="V4" s="16" t="e">
        <v>#N/A</v>
      </c>
      <c r="W4" s="16" t="e">
        <v>#N/A</v>
      </c>
      <c r="X4" s="16" t="e">
        <v>#N/A</v>
      </c>
      <c r="Y4" s="16">
        <v>9.3919901664180969</v>
      </c>
      <c r="Z4" s="16">
        <v>12.459204184174579</v>
      </c>
      <c r="AA4" s="16" t="e">
        <v>#N/A</v>
      </c>
      <c r="AB4" s="16" t="e">
        <v>#N/A</v>
      </c>
      <c r="AC4" s="16">
        <v>9.2030944318416399</v>
      </c>
      <c r="AD4" s="16">
        <v>12.085834534757819</v>
      </c>
      <c r="AE4" s="27" t="str">
        <f t="shared" ref="AE4:AE32" si="2">IF(ISNA(MATCH($V$33,V4:AD4,0)),"",MATCH($V$33,V4:AD4,0))</f>
        <v/>
      </c>
      <c r="AF4" s="60"/>
      <c r="AG4" s="60"/>
      <c r="AH4" s="60"/>
      <c r="AI4" s="60"/>
      <c r="AJ4" s="60"/>
      <c r="AK4" s="60"/>
      <c r="AL4" s="60"/>
      <c r="AM4" s="60"/>
      <c r="AN4" s="60"/>
      <c r="AO4" s="27" t="str">
        <f t="shared" ref="AO4:AO32" si="3">IF(ISNA(MATCH($AF$33,AF4:AN4,0)),"",MATCH($AF$33,AF4:AN4,0))</f>
        <v/>
      </c>
      <c r="AP4" s="60"/>
      <c r="AQ4" s="60"/>
      <c r="AR4" s="60"/>
      <c r="AS4" s="60"/>
      <c r="AT4" s="60"/>
      <c r="AU4" s="60"/>
      <c r="AV4" s="60"/>
      <c r="AW4" s="60"/>
      <c r="AX4" s="60"/>
      <c r="AY4" s="27" t="str">
        <f t="shared" ref="AY4:AY32" si="4">IF(ISNA(MATCH($AP$33,AP4:AX4,0)),"",MATCH($AP$33,AP4:AX4,0))</f>
        <v/>
      </c>
    </row>
    <row r="5" spans="1:51" x14ac:dyDescent="0.25">
      <c r="A5" s="9">
        <v>3</v>
      </c>
      <c r="B5" s="11" t="e">
        <v>#N/A</v>
      </c>
      <c r="C5" s="12">
        <v>0.47046376133675066</v>
      </c>
      <c r="D5" s="12">
        <v>0.43332188544174421</v>
      </c>
      <c r="E5" s="12">
        <v>0.40161540601917739</v>
      </c>
      <c r="F5" s="12">
        <v>0.36591625881747264</v>
      </c>
      <c r="G5" s="12">
        <v>0.40161540601917739</v>
      </c>
      <c r="H5" s="12">
        <v>0.36591625881747264</v>
      </c>
      <c r="I5" s="12">
        <v>0.32932463293572545</v>
      </c>
      <c r="J5" s="12">
        <v>0.29938602994156854</v>
      </c>
      <c r="K5" s="27" t="str">
        <f t="shared" si="0"/>
        <v/>
      </c>
      <c r="L5" s="16" t="e">
        <v>#N/A</v>
      </c>
      <c r="M5" s="16">
        <v>3.21</v>
      </c>
      <c r="N5" s="16">
        <v>3.6915</v>
      </c>
      <c r="O5" s="16">
        <v>4.6031399999999998</v>
      </c>
      <c r="P5" s="16">
        <v>6.6318599999999996</v>
      </c>
      <c r="Q5" s="16">
        <v>3.5310000000000001</v>
      </c>
      <c r="R5" s="16">
        <v>4.3334999999999999</v>
      </c>
      <c r="S5" s="16">
        <v>5.2965</v>
      </c>
      <c r="T5" s="16">
        <v>7.383</v>
      </c>
      <c r="U5" s="27" t="str">
        <f t="shared" si="1"/>
        <v/>
      </c>
      <c r="V5" s="16" t="e">
        <v>#N/A</v>
      </c>
      <c r="W5" s="16">
        <v>9.4269978812626629</v>
      </c>
      <c r="X5" s="16">
        <v>10.130491018512112</v>
      </c>
      <c r="Y5" s="16">
        <v>11.962937765956919</v>
      </c>
      <c r="Z5" s="16">
        <v>16.264952358851129</v>
      </c>
      <c r="AA5" s="16">
        <v>9.1765910338581662</v>
      </c>
      <c r="AB5" s="16">
        <v>10.628115045715887</v>
      </c>
      <c r="AC5" s="16">
        <v>12.281196618177786</v>
      </c>
      <c r="AD5" s="16">
        <v>16.387705056583471</v>
      </c>
      <c r="AE5" s="27">
        <f t="shared" si="2"/>
        <v>6</v>
      </c>
      <c r="AF5" s="60"/>
      <c r="AG5" s="60"/>
      <c r="AH5" s="60"/>
      <c r="AI5" s="60"/>
      <c r="AJ5" s="60"/>
      <c r="AK5" s="60"/>
      <c r="AL5" s="60"/>
      <c r="AM5" s="60"/>
      <c r="AN5" s="60"/>
      <c r="AO5" s="27" t="str">
        <f t="shared" si="3"/>
        <v/>
      </c>
      <c r="AP5" s="60"/>
      <c r="AQ5" s="60"/>
      <c r="AR5" s="60"/>
      <c r="AS5" s="60"/>
      <c r="AT5" s="60"/>
      <c r="AU5" s="60"/>
      <c r="AV5" s="60"/>
      <c r="AW5" s="60"/>
      <c r="AX5" s="60"/>
      <c r="AY5" s="27" t="str">
        <f t="shared" si="4"/>
        <v/>
      </c>
    </row>
    <row r="6" spans="1:51" x14ac:dyDescent="0.25">
      <c r="A6" s="9">
        <v>4</v>
      </c>
      <c r="B6" s="11">
        <v>0.44563046595988076</v>
      </c>
      <c r="C6" s="12">
        <v>0.40743356887760529</v>
      </c>
      <c r="D6" s="12">
        <v>0.37526776080832053</v>
      </c>
      <c r="E6" s="12">
        <v>0.34780914416380942</v>
      </c>
      <c r="F6" s="12">
        <v>0.3168927757936929</v>
      </c>
      <c r="G6" s="12">
        <v>0.34780914416380942</v>
      </c>
      <c r="H6" s="12">
        <v>0.3168927757936929</v>
      </c>
      <c r="I6" s="12">
        <v>0.28520349821432373</v>
      </c>
      <c r="J6" s="12">
        <v>0.25927590746756696</v>
      </c>
      <c r="K6" s="27" t="str">
        <f t="shared" si="0"/>
        <v/>
      </c>
      <c r="L6" s="16">
        <v>3.9803999999999999</v>
      </c>
      <c r="M6" s="16">
        <v>4.28</v>
      </c>
      <c r="N6" s="16">
        <v>4.9219999999999997</v>
      </c>
      <c r="O6" s="16">
        <v>6.1375200000000003</v>
      </c>
      <c r="P6" s="16">
        <v>8.8424800000000001</v>
      </c>
      <c r="Q6" s="16">
        <v>4.7080000000000002</v>
      </c>
      <c r="R6" s="16">
        <v>5.7779999999999996</v>
      </c>
      <c r="S6" s="16">
        <v>7.0620000000000003</v>
      </c>
      <c r="T6" s="16">
        <v>9.8439999999999994</v>
      </c>
      <c r="U6" s="27" t="str">
        <f t="shared" si="1"/>
        <v/>
      </c>
      <c r="V6" s="16">
        <v>11.165840652898407</v>
      </c>
      <c r="W6" s="16">
        <v>11.232354129983143</v>
      </c>
      <c r="X6" s="16">
        <v>12.25213446611416</v>
      </c>
      <c r="Y6" s="16">
        <v>14.634647907826436</v>
      </c>
      <c r="Z6" s="16">
        <v>20.130254766058297</v>
      </c>
      <c r="AA6" s="16">
        <v>11.226020012977044</v>
      </c>
      <c r="AB6" s="16">
        <v>13.15384507946694</v>
      </c>
      <c r="AC6" s="16">
        <v>15.364178996974806</v>
      </c>
      <c r="AD6" s="16">
        <v>20.667083674095299</v>
      </c>
      <c r="AE6" s="27" t="str">
        <f t="shared" si="2"/>
        <v/>
      </c>
      <c r="AF6" s="60"/>
      <c r="AG6" s="60"/>
      <c r="AH6" s="60"/>
      <c r="AI6" s="60"/>
      <c r="AJ6" s="60"/>
      <c r="AK6" s="60"/>
      <c r="AL6" s="60"/>
      <c r="AM6" s="60"/>
      <c r="AN6" s="60"/>
      <c r="AO6" s="27" t="str">
        <f t="shared" si="3"/>
        <v/>
      </c>
      <c r="AP6" s="60"/>
      <c r="AQ6" s="60"/>
      <c r="AR6" s="60"/>
      <c r="AS6" s="60"/>
      <c r="AT6" s="60"/>
      <c r="AU6" s="60"/>
      <c r="AV6" s="60"/>
      <c r="AW6" s="60"/>
      <c r="AX6" s="60"/>
      <c r="AY6" s="27" t="str">
        <f t="shared" si="4"/>
        <v/>
      </c>
    </row>
    <row r="7" spans="1:51" x14ac:dyDescent="0.25">
      <c r="A7" s="9">
        <v>5</v>
      </c>
      <c r="B7" s="11">
        <v>0.39858400589247978</v>
      </c>
      <c r="C7" s="12">
        <v>0.36441966253026731</v>
      </c>
      <c r="D7" s="12">
        <v>0.33564968917261462</v>
      </c>
      <c r="E7" s="12">
        <v>0.31108995581852095</v>
      </c>
      <c r="F7" s="12">
        <v>0.283437515301319</v>
      </c>
      <c r="G7" s="12">
        <v>0.31108995581852095</v>
      </c>
      <c r="H7" s="12">
        <v>0.283437515301319</v>
      </c>
      <c r="I7" s="12">
        <v>0.25509376377118703</v>
      </c>
      <c r="J7" s="12">
        <v>0.23190342161017002</v>
      </c>
      <c r="K7" s="27" t="str">
        <f t="shared" si="0"/>
        <v/>
      </c>
      <c r="L7" s="16">
        <v>4.9755000000000003</v>
      </c>
      <c r="M7" s="16">
        <v>5.35</v>
      </c>
      <c r="N7" s="16">
        <v>6.1524999999999999</v>
      </c>
      <c r="O7" s="16">
        <v>7.6718999999999999</v>
      </c>
      <c r="P7" s="16">
        <v>11.053100000000001</v>
      </c>
      <c r="Q7" s="16">
        <v>5.8849999999999998</v>
      </c>
      <c r="R7" s="16">
        <v>7.2225000000000001</v>
      </c>
      <c r="S7" s="16">
        <v>8.8275000000000006</v>
      </c>
      <c r="T7" s="16">
        <v>12.305</v>
      </c>
      <c r="U7" s="27" t="str">
        <f t="shared" si="1"/>
        <v/>
      </c>
      <c r="V7" s="16">
        <v>12.865474855510064</v>
      </c>
      <c r="W7" s="16">
        <v>13.090233459715796</v>
      </c>
      <c r="X7" s="16">
        <v>14.401858618761581</v>
      </c>
      <c r="Y7" s="16">
        <v>17.318268953399663</v>
      </c>
      <c r="Z7" s="16">
        <v>23.988003051803464</v>
      </c>
      <c r="AA7" s="16">
        <v>13.284585668577149</v>
      </c>
      <c r="AB7" s="16">
        <v>15.674638973830916</v>
      </c>
      <c r="AC7" s="16">
        <v>18.4289325047232</v>
      </c>
      <c r="AD7" s="16">
        <v>24.913219298342856</v>
      </c>
      <c r="AE7" s="27" t="str">
        <f t="shared" si="2"/>
        <v/>
      </c>
      <c r="AF7" s="60"/>
      <c r="AG7" s="60"/>
      <c r="AH7" s="60"/>
      <c r="AI7" s="60"/>
      <c r="AJ7" s="60"/>
      <c r="AK7" s="60"/>
      <c r="AL7" s="60"/>
      <c r="AM7" s="60"/>
      <c r="AN7" s="60"/>
      <c r="AO7" s="27" t="str">
        <f t="shared" si="3"/>
        <v/>
      </c>
      <c r="AP7" s="60"/>
      <c r="AQ7" s="60"/>
      <c r="AR7" s="60"/>
      <c r="AS7" s="60"/>
      <c r="AT7" s="60"/>
      <c r="AU7" s="60"/>
      <c r="AV7" s="60"/>
      <c r="AW7" s="60"/>
      <c r="AX7" s="60"/>
      <c r="AY7" s="27" t="str">
        <f t="shared" si="4"/>
        <v/>
      </c>
    </row>
    <row r="8" spans="1:51" x14ac:dyDescent="0.25">
      <c r="A8" s="9">
        <v>6</v>
      </c>
      <c r="B8" s="11">
        <v>0.36385575181347191</v>
      </c>
      <c r="C8" s="12">
        <v>0.33266811594374596</v>
      </c>
      <c r="D8" s="12">
        <v>0.30640484363239751</v>
      </c>
      <c r="E8" s="12">
        <v>0.28398497702514891</v>
      </c>
      <c r="F8" s="12">
        <v>0.25874186795624682</v>
      </c>
      <c r="G8" s="12">
        <v>0.28398497702514891</v>
      </c>
      <c r="H8" s="12">
        <v>0.25874186795624682</v>
      </c>
      <c r="I8" s="12">
        <v>0.23286768116062209</v>
      </c>
      <c r="J8" s="12">
        <v>0.21169789196420194</v>
      </c>
      <c r="K8" s="27" t="str">
        <f t="shared" si="0"/>
        <v/>
      </c>
      <c r="L8" s="16">
        <v>5.9706000000000001</v>
      </c>
      <c r="M8" s="16">
        <v>6.42</v>
      </c>
      <c r="N8" s="16">
        <v>7.383</v>
      </c>
      <c r="O8" s="16">
        <v>9.2062799999999996</v>
      </c>
      <c r="P8" s="16">
        <v>13.263719999999999</v>
      </c>
      <c r="Q8" s="16">
        <v>7.0620000000000003</v>
      </c>
      <c r="R8" s="16">
        <v>8.6669999999999998</v>
      </c>
      <c r="S8" s="16">
        <v>10.593</v>
      </c>
      <c r="T8" s="16">
        <v>14.766</v>
      </c>
      <c r="U8" s="27" t="str">
        <f t="shared" si="1"/>
        <v/>
      </c>
      <c r="V8" s="16">
        <v>14.595750643567477</v>
      </c>
      <c r="W8" s="16">
        <v>14.960882640846352</v>
      </c>
      <c r="X8" s="16">
        <v>16.553539906432761</v>
      </c>
      <c r="Y8" s="16">
        <v>19.9952163801217</v>
      </c>
      <c r="Z8" s="16">
        <v>27.826586707171931</v>
      </c>
      <c r="AA8" s="16">
        <v>15.338032090748863</v>
      </c>
      <c r="AB8" s="16">
        <v>18.182909997425995</v>
      </c>
      <c r="AC8" s="16">
        <v>21.473990464504244</v>
      </c>
      <c r="AD8" s="16">
        <v>29.129581115665836</v>
      </c>
      <c r="AE8" s="27" t="str">
        <f t="shared" si="2"/>
        <v/>
      </c>
      <c r="AF8" s="60"/>
      <c r="AG8" s="60"/>
      <c r="AH8" s="60"/>
      <c r="AI8" s="60"/>
      <c r="AJ8" s="60"/>
      <c r="AK8" s="60"/>
      <c r="AL8" s="60"/>
      <c r="AM8" s="60"/>
      <c r="AN8" s="60"/>
      <c r="AO8" s="27" t="str">
        <f t="shared" si="3"/>
        <v/>
      </c>
      <c r="AP8" s="60"/>
      <c r="AQ8" s="60"/>
      <c r="AR8" s="60"/>
      <c r="AS8" s="60"/>
      <c r="AT8" s="60"/>
      <c r="AU8" s="60"/>
      <c r="AV8" s="60"/>
      <c r="AW8" s="60"/>
      <c r="AX8" s="60"/>
      <c r="AY8" s="27" t="str">
        <f t="shared" si="4"/>
        <v/>
      </c>
    </row>
    <row r="9" spans="1:51" x14ac:dyDescent="0.25">
      <c r="A9" s="9">
        <v>7</v>
      </c>
      <c r="B9" s="11">
        <v>0.33686496844676544</v>
      </c>
      <c r="C9" s="12">
        <v>0.30799082829418556</v>
      </c>
      <c r="D9" s="12">
        <v>0.28367576290253932</v>
      </c>
      <c r="E9" s="12">
        <v>0.26291899976332911</v>
      </c>
      <c r="F9" s="12">
        <v>0.23954842200658874</v>
      </c>
      <c r="G9" s="12">
        <v>0.26291899976332911</v>
      </c>
      <c r="H9" s="12">
        <v>0.23954842200658874</v>
      </c>
      <c r="I9" s="12">
        <v>0.21559357980592986</v>
      </c>
      <c r="J9" s="12">
        <v>0.19599416345993623</v>
      </c>
      <c r="K9" s="27" t="str">
        <f t="shared" si="0"/>
        <v/>
      </c>
      <c r="L9" s="16">
        <v>6.9657</v>
      </c>
      <c r="M9" s="16">
        <v>7.49</v>
      </c>
      <c r="N9" s="16">
        <v>8.6135000000000002</v>
      </c>
      <c r="O9" s="16">
        <v>10.74066</v>
      </c>
      <c r="P9" s="16">
        <v>15.47434</v>
      </c>
      <c r="Q9" s="16">
        <v>8.2390000000000008</v>
      </c>
      <c r="R9" s="16">
        <v>10.111499999999999</v>
      </c>
      <c r="S9" s="16">
        <v>12.358499999999999</v>
      </c>
      <c r="T9" s="16">
        <v>17.227</v>
      </c>
      <c r="U9" s="27" t="str">
        <f t="shared" si="1"/>
        <v/>
      </c>
      <c r="V9" s="16">
        <v>16.335290362320489</v>
      </c>
      <c r="W9" s="16">
        <v>16.831934425269388</v>
      </c>
      <c r="X9" s="16">
        <v>18.699675727976739</v>
      </c>
      <c r="Y9" s="16">
        <v>22.661038876871622</v>
      </c>
      <c r="Z9" s="16">
        <v>31.644965957151662</v>
      </c>
      <c r="AA9" s="16">
        <v>17.382944745159545</v>
      </c>
      <c r="AB9" s="16">
        <v>20.677978723211396</v>
      </c>
      <c r="AC9" s="16">
        <v>24.501275046902983</v>
      </c>
      <c r="AD9" s="16">
        <v>33.320730624187107</v>
      </c>
      <c r="AE9" s="27" t="str">
        <f t="shared" si="2"/>
        <v/>
      </c>
      <c r="AF9" s="60"/>
      <c r="AG9" s="60"/>
      <c r="AH9" s="60"/>
      <c r="AI9" s="60"/>
      <c r="AJ9" s="60"/>
      <c r="AK9" s="60"/>
      <c r="AL9" s="60"/>
      <c r="AM9" s="60"/>
      <c r="AN9" s="60"/>
      <c r="AO9" s="27" t="str">
        <f t="shared" si="3"/>
        <v/>
      </c>
      <c r="AP9" s="60"/>
      <c r="AQ9" s="60"/>
      <c r="AR9" s="60"/>
      <c r="AS9" s="60"/>
      <c r="AT9" s="60"/>
      <c r="AU9" s="60"/>
      <c r="AV9" s="60"/>
      <c r="AW9" s="60"/>
      <c r="AX9" s="60"/>
      <c r="AY9" s="27" t="str">
        <f t="shared" si="4"/>
        <v/>
      </c>
    </row>
    <row r="10" spans="1:51" x14ac:dyDescent="0.25">
      <c r="A10" s="9">
        <v>8</v>
      </c>
      <c r="B10" s="11">
        <v>0.31510832438355257</v>
      </c>
      <c r="C10" s="12">
        <v>0.28809903943639092</v>
      </c>
      <c r="D10" s="12">
        <v>0.26535437842825471</v>
      </c>
      <c r="E10" s="12">
        <v>0.24593820439691913</v>
      </c>
      <c r="F10" s="12">
        <v>0.22407703067274848</v>
      </c>
      <c r="G10" s="12">
        <v>0.24593820439691913</v>
      </c>
      <c r="H10" s="12">
        <v>0.22407703067274848</v>
      </c>
      <c r="I10" s="12">
        <v>0.20166932760547365</v>
      </c>
      <c r="J10" s="12">
        <v>0.18333575236861241</v>
      </c>
      <c r="K10" s="27" t="str">
        <f t="shared" si="0"/>
        <v/>
      </c>
      <c r="L10" s="16">
        <v>7.9607999999999999</v>
      </c>
      <c r="M10" s="16">
        <v>8.56</v>
      </c>
      <c r="N10" s="16">
        <v>9.8439999999999994</v>
      </c>
      <c r="O10" s="16">
        <v>12.275040000000001</v>
      </c>
      <c r="P10" s="16">
        <v>17.68496</v>
      </c>
      <c r="Q10" s="16">
        <v>9.4160000000000004</v>
      </c>
      <c r="R10" s="16">
        <v>11.555999999999999</v>
      </c>
      <c r="S10" s="16">
        <v>14.124000000000001</v>
      </c>
      <c r="T10" s="16">
        <v>19.687999999999999</v>
      </c>
      <c r="U10" s="27" t="str">
        <f t="shared" si="1"/>
        <v/>
      </c>
      <c r="V10" s="16">
        <v>18.075856665485396</v>
      </c>
      <c r="W10" s="16">
        <v>18.698994294480343</v>
      </c>
      <c r="X10" s="16">
        <v>20.838083492601431</v>
      </c>
      <c r="Y10" s="16">
        <v>25.315122976713351</v>
      </c>
      <c r="Z10" s="16">
        <v>35.444555708230929</v>
      </c>
      <c r="AA10" s="16">
        <v>19.418853050477466</v>
      </c>
      <c r="AB10" s="16">
        <v>23.160769702861447</v>
      </c>
      <c r="AC10" s="16">
        <v>27.513063895957231</v>
      </c>
      <c r="AD10" s="16">
        <v>37.490576682367134</v>
      </c>
      <c r="AE10" s="27" t="str">
        <f t="shared" si="2"/>
        <v/>
      </c>
      <c r="AF10" s="60"/>
      <c r="AG10" s="60"/>
      <c r="AH10" s="60"/>
      <c r="AI10" s="60"/>
      <c r="AJ10" s="60"/>
      <c r="AK10" s="60"/>
      <c r="AL10" s="60"/>
      <c r="AM10" s="60"/>
      <c r="AN10" s="60"/>
      <c r="AO10" s="27" t="str">
        <f t="shared" si="3"/>
        <v/>
      </c>
      <c r="AP10" s="60"/>
      <c r="AQ10" s="60"/>
      <c r="AR10" s="60"/>
      <c r="AS10" s="60"/>
      <c r="AT10" s="60"/>
      <c r="AU10" s="60"/>
      <c r="AV10" s="60"/>
      <c r="AW10" s="60"/>
      <c r="AX10" s="60"/>
      <c r="AY10" s="27" t="str">
        <f t="shared" si="4"/>
        <v/>
      </c>
    </row>
    <row r="11" spans="1:51" x14ac:dyDescent="0.25">
      <c r="A11" s="9">
        <v>9</v>
      </c>
      <c r="B11" s="11">
        <v>0.29708697730658717</v>
      </c>
      <c r="C11" s="12">
        <v>0.27162237925173688</v>
      </c>
      <c r="D11" s="12">
        <v>0.25017850720554713</v>
      </c>
      <c r="E11" s="12">
        <v>0.23187276277587293</v>
      </c>
      <c r="F11" s="12">
        <v>0.21126185052912866</v>
      </c>
      <c r="G11" s="12">
        <v>0.23187276277587293</v>
      </c>
      <c r="H11" s="12">
        <v>0.21126185052912866</v>
      </c>
      <c r="I11" s="12">
        <v>0.19013566547621585</v>
      </c>
      <c r="J11" s="12">
        <v>0.17285060497837801</v>
      </c>
      <c r="K11" s="27" t="str">
        <f t="shared" si="0"/>
        <v/>
      </c>
      <c r="L11" s="16">
        <v>8.9558999999999997</v>
      </c>
      <c r="M11" s="16">
        <v>9.6300000000000008</v>
      </c>
      <c r="N11" s="16">
        <v>11.0745</v>
      </c>
      <c r="O11" s="16">
        <v>13.809419999999999</v>
      </c>
      <c r="P11" s="16">
        <v>19.895579999999999</v>
      </c>
      <c r="Q11" s="16">
        <v>10.593</v>
      </c>
      <c r="R11" s="16">
        <v>13.000500000000001</v>
      </c>
      <c r="S11" s="16">
        <v>15.8895</v>
      </c>
      <c r="T11" s="16">
        <v>22.149000000000001</v>
      </c>
      <c r="U11" s="27" t="str">
        <f t="shared" si="1"/>
        <v/>
      </c>
      <c r="V11" s="16">
        <v>19.813979511203495</v>
      </c>
      <c r="W11" s="16">
        <v>20.56050402043666</v>
      </c>
      <c r="X11" s="16">
        <v>22.96837689404623</v>
      </c>
      <c r="Y11" s="16">
        <v>27.958015199809651</v>
      </c>
      <c r="Z11" s="16">
        <v>39.227246135265489</v>
      </c>
      <c r="AA11" s="16">
        <v>21.446176234163609</v>
      </c>
      <c r="AB11" s="16">
        <v>25.632518045793034</v>
      </c>
      <c r="AC11" s="16">
        <v>30.5113919656491</v>
      </c>
      <c r="AD11" s="16">
        <v>41.642254116160416</v>
      </c>
      <c r="AE11" s="27" t="str">
        <f t="shared" si="2"/>
        <v/>
      </c>
      <c r="AF11" s="60"/>
      <c r="AG11" s="60"/>
      <c r="AH11" s="60"/>
      <c r="AI11" s="60"/>
      <c r="AJ11" s="60"/>
      <c r="AK11" s="60"/>
      <c r="AL11" s="60"/>
      <c r="AM11" s="60"/>
      <c r="AN11" s="60"/>
      <c r="AO11" s="27" t="str">
        <f t="shared" si="3"/>
        <v/>
      </c>
      <c r="AP11" s="60"/>
      <c r="AQ11" s="60"/>
      <c r="AR11" s="60"/>
      <c r="AS11" s="60"/>
      <c r="AT11" s="60"/>
      <c r="AU11" s="60"/>
      <c r="AV11" s="60"/>
      <c r="AW11" s="60"/>
      <c r="AX11" s="60"/>
      <c r="AY11" s="27" t="str">
        <f t="shared" si="4"/>
        <v/>
      </c>
    </row>
    <row r="12" spans="1:51" x14ac:dyDescent="0.25">
      <c r="A12" s="9">
        <v>10</v>
      </c>
      <c r="B12" s="11">
        <v>0.2818414534390713</v>
      </c>
      <c r="C12" s="12">
        <v>0.2576836145728652</v>
      </c>
      <c r="D12" s="12">
        <v>0.23734017131711274</v>
      </c>
      <c r="E12" s="12">
        <v>0.21997381731829962</v>
      </c>
      <c r="F12" s="12">
        <v>0.20042058911222846</v>
      </c>
      <c r="G12" s="12">
        <v>0.21997381731829962</v>
      </c>
      <c r="H12" s="12">
        <v>0.20042058911222846</v>
      </c>
      <c r="I12" s="12">
        <v>0.18037853020100567</v>
      </c>
      <c r="J12" s="12">
        <v>0.16398048200091417</v>
      </c>
      <c r="K12" s="27" t="str">
        <f t="shared" si="0"/>
        <v/>
      </c>
      <c r="L12" s="16">
        <v>9.9510000000000005</v>
      </c>
      <c r="M12" s="16">
        <v>10.7</v>
      </c>
      <c r="N12" s="16">
        <v>12.305</v>
      </c>
      <c r="O12" s="16">
        <v>15.3438</v>
      </c>
      <c r="P12" s="16">
        <v>22.106200000000001</v>
      </c>
      <c r="Q12" s="16">
        <v>11.77</v>
      </c>
      <c r="R12" s="16">
        <v>14.445</v>
      </c>
      <c r="S12" s="16">
        <v>17.655000000000001</v>
      </c>
      <c r="T12" s="16">
        <v>24.61</v>
      </c>
      <c r="U12" s="27" t="str">
        <f t="shared" si="1"/>
        <v/>
      </c>
      <c r="V12" s="16">
        <v>21.548173135151675</v>
      </c>
      <c r="W12" s="16">
        <v>22.416034896215894</v>
      </c>
      <c r="X12" s="16">
        <v>25.090817399914801</v>
      </c>
      <c r="Y12" s="16">
        <v>30.590587071874705</v>
      </c>
      <c r="Z12" s="16">
        <v>42.994861637757843</v>
      </c>
      <c r="AA12" s="16">
        <v>23.465582830587291</v>
      </c>
      <c r="AB12" s="16">
        <v>28.094415881400334</v>
      </c>
      <c r="AC12" s="16">
        <v>33.497967673235372</v>
      </c>
      <c r="AD12" s="16">
        <v>45.778257774487869</v>
      </c>
      <c r="AE12" s="27" t="str">
        <f t="shared" si="2"/>
        <v/>
      </c>
      <c r="AF12" s="60"/>
      <c r="AG12" s="60"/>
      <c r="AH12" s="60"/>
      <c r="AI12" s="60"/>
      <c r="AJ12" s="60"/>
      <c r="AK12" s="60"/>
      <c r="AL12" s="60"/>
      <c r="AM12" s="60"/>
      <c r="AN12" s="60"/>
      <c r="AO12" s="27" t="str">
        <f t="shared" si="3"/>
        <v/>
      </c>
      <c r="AP12" s="60"/>
      <c r="AQ12" s="60"/>
      <c r="AR12" s="60"/>
      <c r="AS12" s="60"/>
      <c r="AT12" s="60"/>
      <c r="AU12" s="60"/>
      <c r="AV12" s="60"/>
      <c r="AW12" s="60"/>
      <c r="AX12" s="60"/>
      <c r="AY12" s="27" t="str">
        <f t="shared" si="4"/>
        <v/>
      </c>
    </row>
    <row r="13" spans="1:51" x14ac:dyDescent="0.25">
      <c r="A13" s="9">
        <v>11</v>
      </c>
      <c r="B13" s="11">
        <v>0.26872528195275797</v>
      </c>
      <c r="C13" s="12">
        <v>0.24569168635680722</v>
      </c>
      <c r="D13" s="12">
        <v>0.2262949742760067</v>
      </c>
      <c r="E13" s="12">
        <v>0.20973680542654285</v>
      </c>
      <c r="F13" s="12">
        <v>0.19109353383307237</v>
      </c>
      <c r="G13" s="12">
        <v>0.20973680542654285</v>
      </c>
      <c r="H13" s="12">
        <v>0.19109353383307237</v>
      </c>
      <c r="I13" s="12">
        <v>0.17198418044976505</v>
      </c>
      <c r="J13" s="12">
        <v>0.15634925495433188</v>
      </c>
      <c r="K13" s="27" t="str">
        <f t="shared" si="0"/>
        <v/>
      </c>
      <c r="L13" s="16">
        <v>10.946099999999999</v>
      </c>
      <c r="M13" s="16">
        <v>11.77</v>
      </c>
      <c r="N13" s="16">
        <v>13.535500000000001</v>
      </c>
      <c r="O13" s="16">
        <v>16.87818</v>
      </c>
      <c r="P13" s="16">
        <v>24.31682</v>
      </c>
      <c r="Q13" s="16">
        <v>12.946999999999999</v>
      </c>
      <c r="R13" s="16">
        <v>15.8895</v>
      </c>
      <c r="S13" s="16">
        <v>19.420500000000001</v>
      </c>
      <c r="T13" s="16">
        <v>27.071000000000002</v>
      </c>
      <c r="U13" s="27" t="str">
        <f t="shared" si="1"/>
        <v/>
      </c>
      <c r="V13" s="16">
        <v>23.277852699759908</v>
      </c>
      <c r="W13" s="16">
        <v>24.265633387148913</v>
      </c>
      <c r="X13" s="16">
        <v>27.205890681670333</v>
      </c>
      <c r="Y13" s="16">
        <v>33.213750717316834</v>
      </c>
      <c r="Z13" s="16">
        <v>46.749022705510086</v>
      </c>
      <c r="AA13" s="16">
        <v>25.477772516770237</v>
      </c>
      <c r="AB13" s="16">
        <v>30.547522097017723</v>
      </c>
      <c r="AC13" s="16">
        <v>36.474205125673613</v>
      </c>
      <c r="AD13" s="16">
        <v>49.900588539316608</v>
      </c>
      <c r="AE13" s="27" t="str">
        <f t="shared" si="2"/>
        <v/>
      </c>
      <c r="AF13" s="60"/>
      <c r="AG13" s="60"/>
      <c r="AH13" s="60"/>
      <c r="AI13" s="60"/>
      <c r="AJ13" s="60"/>
      <c r="AK13" s="60"/>
      <c r="AL13" s="60"/>
      <c r="AM13" s="60"/>
      <c r="AN13" s="60"/>
      <c r="AO13" s="27" t="str">
        <f t="shared" si="3"/>
        <v/>
      </c>
      <c r="AP13" s="60"/>
      <c r="AQ13" s="60"/>
      <c r="AR13" s="60"/>
      <c r="AS13" s="60"/>
      <c r="AT13" s="60"/>
      <c r="AU13" s="60"/>
      <c r="AV13" s="60"/>
      <c r="AW13" s="60"/>
      <c r="AX13" s="60"/>
      <c r="AY13" s="27" t="str">
        <f t="shared" si="4"/>
        <v/>
      </c>
    </row>
    <row r="14" spans="1:51" x14ac:dyDescent="0.25">
      <c r="A14" s="9">
        <v>12</v>
      </c>
      <c r="B14" s="11">
        <v>0.25728486948103552</v>
      </c>
      <c r="C14" s="12">
        <v>0.23523188066837533</v>
      </c>
      <c r="D14" s="12">
        <v>0.21666094272087211</v>
      </c>
      <c r="E14" s="12">
        <v>0.2008077030095887</v>
      </c>
      <c r="F14" s="12">
        <v>0.18295812940873632</v>
      </c>
      <c r="G14" s="12">
        <v>0.2008077030095887</v>
      </c>
      <c r="H14" s="12">
        <v>0.18295812940873632</v>
      </c>
      <c r="I14" s="12">
        <v>0.16466231646786272</v>
      </c>
      <c r="J14" s="12">
        <v>0.14969301497078427</v>
      </c>
      <c r="K14" s="27" t="str">
        <f t="shared" si="0"/>
        <v/>
      </c>
      <c r="L14" s="16">
        <v>11.9412</v>
      </c>
      <c r="M14" s="16">
        <v>12.84</v>
      </c>
      <c r="N14" s="16">
        <v>14.766</v>
      </c>
      <c r="O14" s="16">
        <v>18.412559999999999</v>
      </c>
      <c r="P14" s="16">
        <v>26.527439999999999</v>
      </c>
      <c r="Q14" s="16">
        <v>14.124000000000001</v>
      </c>
      <c r="R14" s="16">
        <v>17.334</v>
      </c>
      <c r="S14" s="16">
        <v>21.186</v>
      </c>
      <c r="T14" s="16">
        <v>29.532</v>
      </c>
      <c r="U14" s="27" t="str">
        <f t="shared" si="1"/>
        <v/>
      </c>
      <c r="V14" s="16">
        <v>25.002864323990458</v>
      </c>
      <c r="W14" s="16">
        <v>26.109545488339631</v>
      </c>
      <c r="X14" s="16">
        <v>29.314139243151203</v>
      </c>
      <c r="Y14" s="16">
        <v>35.828361633900315</v>
      </c>
      <c r="Z14" s="16">
        <v>50.49113007827863</v>
      </c>
      <c r="AA14" s="16">
        <v>27.483401532280574</v>
      </c>
      <c r="AB14" s="16">
        <v>32.992751987258544</v>
      </c>
      <c r="AC14" s="16">
        <v>39.441276083975595</v>
      </c>
      <c r="AD14" s="16">
        <v>54.0108704361406</v>
      </c>
      <c r="AE14" s="27" t="str">
        <f t="shared" si="2"/>
        <v/>
      </c>
      <c r="AF14" s="60"/>
      <c r="AG14" s="60"/>
      <c r="AH14" s="60"/>
      <c r="AI14" s="60"/>
      <c r="AJ14" s="60"/>
      <c r="AK14" s="60"/>
      <c r="AL14" s="60"/>
      <c r="AM14" s="60"/>
      <c r="AN14" s="60"/>
      <c r="AO14" s="27" t="str">
        <f t="shared" si="3"/>
        <v/>
      </c>
      <c r="AP14" s="60"/>
      <c r="AQ14" s="60"/>
      <c r="AR14" s="60"/>
      <c r="AS14" s="60"/>
      <c r="AT14" s="60"/>
      <c r="AU14" s="60"/>
      <c r="AV14" s="60"/>
      <c r="AW14" s="60"/>
      <c r="AX14" s="60"/>
      <c r="AY14" s="27" t="str">
        <f t="shared" si="4"/>
        <v/>
      </c>
    </row>
    <row r="15" spans="1:51" x14ac:dyDescent="0.25">
      <c r="A15" s="9">
        <v>13</v>
      </c>
      <c r="B15" s="11">
        <v>0.2471913069118862</v>
      </c>
      <c r="C15" s="12">
        <v>0.2260034806051531</v>
      </c>
      <c r="D15" s="12">
        <v>0.20816110055737788</v>
      </c>
      <c r="E15" s="12">
        <v>0.19292980051659414</v>
      </c>
      <c r="F15" s="12">
        <v>0.17578048491511911</v>
      </c>
      <c r="G15" s="12">
        <v>0.19292980051659414</v>
      </c>
      <c r="H15" s="12">
        <v>0.17578048491511911</v>
      </c>
      <c r="I15" s="12">
        <v>0.15820243642360712</v>
      </c>
      <c r="J15" s="12">
        <v>0.14382039674873376</v>
      </c>
      <c r="K15" s="27" t="str">
        <f t="shared" si="0"/>
        <v/>
      </c>
      <c r="L15" s="16">
        <v>12.936299999999999</v>
      </c>
      <c r="M15" s="16">
        <v>13.91</v>
      </c>
      <c r="N15" s="16">
        <v>15.996499999999999</v>
      </c>
      <c r="O15" s="16">
        <v>19.946940000000001</v>
      </c>
      <c r="P15" s="16">
        <v>28.738060000000001</v>
      </c>
      <c r="Q15" s="16">
        <v>15.301</v>
      </c>
      <c r="R15" s="16">
        <v>18.778500000000001</v>
      </c>
      <c r="S15" s="16">
        <v>22.951499999999999</v>
      </c>
      <c r="T15" s="16">
        <v>31.992999999999999</v>
      </c>
      <c r="U15" s="27" t="str">
        <f t="shared" si="1"/>
        <v/>
      </c>
      <c r="V15" s="16">
        <v>26.723264880476378</v>
      </c>
      <c r="W15" s="16">
        <v>27.948093379813425</v>
      </c>
      <c r="X15" s="16">
        <v>31.416094949569988</v>
      </c>
      <c r="Y15" s="16">
        <v>38.435190070729874</v>
      </c>
      <c r="Z15" s="16">
        <v>54.222385133374466</v>
      </c>
      <c r="AA15" s="16">
        <v>29.483060723711898</v>
      </c>
      <c r="AB15" s="16">
        <v>35.430890576019131</v>
      </c>
      <c r="AC15" s="16">
        <v>42.400157821628355</v>
      </c>
      <c r="AD15" s="16">
        <v>58.110438406115172</v>
      </c>
      <c r="AE15" s="27" t="str">
        <f t="shared" si="2"/>
        <v/>
      </c>
      <c r="AF15" s="60"/>
      <c r="AG15" s="60"/>
      <c r="AH15" s="60"/>
      <c r="AI15" s="60"/>
      <c r="AJ15" s="60"/>
      <c r="AK15" s="60"/>
      <c r="AL15" s="60"/>
      <c r="AM15" s="60"/>
      <c r="AN15" s="60"/>
      <c r="AO15" s="27" t="str">
        <f t="shared" si="3"/>
        <v/>
      </c>
      <c r="AP15" s="60"/>
      <c r="AQ15" s="60"/>
      <c r="AR15" s="60"/>
      <c r="AS15" s="60"/>
      <c r="AT15" s="60"/>
      <c r="AU15" s="60"/>
      <c r="AV15" s="60"/>
      <c r="AW15" s="60"/>
      <c r="AX15" s="60"/>
      <c r="AY15" s="27" t="str">
        <f t="shared" si="4"/>
        <v/>
      </c>
    </row>
    <row r="16" spans="1:51" x14ac:dyDescent="0.25">
      <c r="A16" s="9">
        <v>14</v>
      </c>
      <c r="B16" s="11">
        <v>0.23819950353290023</v>
      </c>
      <c r="C16" s="12">
        <v>0.21778240323008011</v>
      </c>
      <c r="D16" s="12">
        <v>0.20058905560665286</v>
      </c>
      <c r="E16" s="12">
        <v>0.18591180763543436</v>
      </c>
      <c r="F16" s="12">
        <v>0.16938631362339568</v>
      </c>
      <c r="G16" s="12">
        <v>0.18591180763543436</v>
      </c>
      <c r="H16" s="12">
        <v>0.16938631362339568</v>
      </c>
      <c r="I16" s="12">
        <v>0.15244768226105607</v>
      </c>
      <c r="J16" s="12">
        <v>0.13858880205550556</v>
      </c>
      <c r="K16" s="27" t="str">
        <f t="shared" si="0"/>
        <v/>
      </c>
      <c r="L16" s="16">
        <v>13.9314</v>
      </c>
      <c r="M16" s="16">
        <v>14.98</v>
      </c>
      <c r="N16" s="16">
        <v>17.227</v>
      </c>
      <c r="O16" s="16">
        <v>21.48132</v>
      </c>
      <c r="P16" s="16">
        <v>30.94868</v>
      </c>
      <c r="Q16" s="16">
        <v>16.478000000000002</v>
      </c>
      <c r="R16" s="16">
        <v>20.222999999999999</v>
      </c>
      <c r="S16" s="16">
        <v>24.716999999999999</v>
      </c>
      <c r="T16" s="16">
        <v>34.454000000000001</v>
      </c>
      <c r="U16" s="27" t="str">
        <f t="shared" si="1"/>
        <v/>
      </c>
      <c r="V16" s="16">
        <v>28.439212996276837</v>
      </c>
      <c r="W16" s="16">
        <v>29.781618434399224</v>
      </c>
      <c r="X16" s="16">
        <v>33.512253100257446</v>
      </c>
      <c r="Y16" s="16">
        <v>41.034918227352584</v>
      </c>
      <c r="Z16" s="16">
        <v>57.943818389606491</v>
      </c>
      <c r="AA16" s="16">
        <v>31.477273396156104</v>
      </c>
      <c r="AB16" s="16">
        <v>37.86261124199843</v>
      </c>
      <c r="AC16" s="16">
        <v>45.35167221535729</v>
      </c>
      <c r="AD16" s="16">
        <v>62.200403160656187</v>
      </c>
      <c r="AE16" s="27" t="str">
        <f t="shared" si="2"/>
        <v/>
      </c>
      <c r="AF16" s="60"/>
      <c r="AG16" s="60"/>
      <c r="AH16" s="60"/>
      <c r="AI16" s="60"/>
      <c r="AJ16" s="60"/>
      <c r="AK16" s="60"/>
      <c r="AL16" s="60"/>
      <c r="AM16" s="60"/>
      <c r="AN16" s="60"/>
      <c r="AO16" s="27" t="str">
        <f t="shared" si="3"/>
        <v/>
      </c>
      <c r="AP16" s="60"/>
      <c r="AQ16" s="60"/>
      <c r="AR16" s="60"/>
      <c r="AS16" s="60"/>
      <c r="AT16" s="60"/>
      <c r="AU16" s="60"/>
      <c r="AV16" s="60"/>
      <c r="AW16" s="60"/>
      <c r="AX16" s="60"/>
      <c r="AY16" s="27" t="str">
        <f t="shared" si="4"/>
        <v/>
      </c>
    </row>
    <row r="17" spans="1:51" x14ac:dyDescent="0.25">
      <c r="A17" s="9">
        <v>15</v>
      </c>
      <c r="B17" s="11">
        <v>0.23012258309670253</v>
      </c>
      <c r="C17" s="12">
        <v>0.2103977902598424</v>
      </c>
      <c r="D17" s="12">
        <v>0.19378743839722326</v>
      </c>
      <c r="E17" s="12">
        <v>0.17960786973401177</v>
      </c>
      <c r="F17" s="12">
        <v>0.16364272575765523</v>
      </c>
      <c r="G17" s="12">
        <v>0.17960786973401177</v>
      </c>
      <c r="H17" s="12">
        <v>0.16364272575765523</v>
      </c>
      <c r="I17" s="12">
        <v>0.14727845318188965</v>
      </c>
      <c r="J17" s="12">
        <v>0.13388950289262694</v>
      </c>
      <c r="K17" s="27" t="str">
        <f t="shared" si="0"/>
        <v/>
      </c>
      <c r="L17" s="16">
        <v>14.926500000000001</v>
      </c>
      <c r="M17" s="16">
        <v>16.05</v>
      </c>
      <c r="N17" s="16">
        <v>18.4575</v>
      </c>
      <c r="O17" s="16">
        <v>23.015699999999999</v>
      </c>
      <c r="P17" s="16">
        <v>33.159300000000002</v>
      </c>
      <c r="Q17" s="16">
        <v>17.655000000000001</v>
      </c>
      <c r="R17" s="16">
        <v>21.6675</v>
      </c>
      <c r="S17" s="16">
        <v>26.482500000000002</v>
      </c>
      <c r="T17" s="16">
        <v>36.914999999999999</v>
      </c>
      <c r="U17" s="27" t="str">
        <f t="shared" si="1"/>
        <v/>
      </c>
      <c r="V17" s="16">
        <v>30.150913041512602</v>
      </c>
      <c r="W17" s="16">
        <v>31.610454848986546</v>
      </c>
      <c r="X17" s="16">
        <v>35.603064398469776</v>
      </c>
      <c r="Y17" s="16">
        <v>43.628146795966124</v>
      </c>
      <c r="Z17" s="16">
        <v>61.656316980077349</v>
      </c>
      <c r="AA17" s="16">
        <v>33.466500331633711</v>
      </c>
      <c r="AB17" s="16">
        <v>40.288493670428082</v>
      </c>
      <c r="AC17" s="16">
        <v>48.296516492515941</v>
      </c>
      <c r="AD17" s="16">
        <v>66.281699264615909</v>
      </c>
      <c r="AE17" s="27" t="str">
        <f t="shared" si="2"/>
        <v/>
      </c>
      <c r="AF17" s="60"/>
      <c r="AG17" s="60"/>
      <c r="AH17" s="60"/>
      <c r="AI17" s="60"/>
      <c r="AJ17" s="60"/>
      <c r="AK17" s="60"/>
      <c r="AL17" s="60"/>
      <c r="AM17" s="60"/>
      <c r="AN17" s="60"/>
      <c r="AO17" s="27" t="str">
        <f t="shared" si="3"/>
        <v/>
      </c>
      <c r="AP17" s="60"/>
      <c r="AQ17" s="60"/>
      <c r="AR17" s="60"/>
      <c r="AS17" s="60"/>
      <c r="AT17" s="60"/>
      <c r="AU17" s="60"/>
      <c r="AV17" s="60"/>
      <c r="AW17" s="60"/>
      <c r="AX17" s="60"/>
      <c r="AY17" s="27" t="str">
        <f t="shared" si="4"/>
        <v/>
      </c>
    </row>
    <row r="18" spans="1:51" x14ac:dyDescent="0.25">
      <c r="A18" s="9">
        <v>16</v>
      </c>
      <c r="B18" s="11">
        <v>0.22281523297994038</v>
      </c>
      <c r="C18" s="12">
        <v>0.20371678443880264</v>
      </c>
      <c r="D18" s="12">
        <v>0.18763388040416026</v>
      </c>
      <c r="E18" s="12">
        <v>0.17390457208190471</v>
      </c>
      <c r="F18" s="12">
        <v>0.15844638789684645</v>
      </c>
      <c r="G18" s="12">
        <v>0.17390457208190471</v>
      </c>
      <c r="H18" s="12">
        <v>0.15844638789684645</v>
      </c>
      <c r="I18" s="12">
        <v>0.14260174910716186</v>
      </c>
      <c r="J18" s="12">
        <v>0.12963795373378348</v>
      </c>
      <c r="K18" s="27" t="str">
        <f t="shared" si="0"/>
        <v/>
      </c>
      <c r="L18" s="16">
        <v>15.9216</v>
      </c>
      <c r="M18" s="16">
        <v>17.12</v>
      </c>
      <c r="N18" s="16">
        <v>19.687999999999999</v>
      </c>
      <c r="O18" s="16">
        <v>24.550080000000001</v>
      </c>
      <c r="P18" s="16">
        <v>35.36992</v>
      </c>
      <c r="Q18" s="16">
        <v>18.832000000000001</v>
      </c>
      <c r="R18" s="16">
        <v>23.111999999999998</v>
      </c>
      <c r="S18" s="16">
        <v>28.248000000000001</v>
      </c>
      <c r="T18" s="16">
        <v>39.375999999999998</v>
      </c>
      <c r="U18" s="27" t="str">
        <f t="shared" si="1"/>
        <v/>
      </c>
      <c r="V18" s="16">
        <v>31.858585719057167</v>
      </c>
      <c r="W18" s="16">
        <v>33.434917978102071</v>
      </c>
      <c r="X18" s="16">
        <v>37.688934657694212</v>
      </c>
      <c r="Y18" s="16">
        <v>46.215404280450535</v>
      </c>
      <c r="Z18" s="16">
        <v>65.360648486515288</v>
      </c>
      <c r="AA18" s="16">
        <v>35.451146937584092</v>
      </c>
      <c r="AB18" s="16">
        <v>42.709039427297022</v>
      </c>
      <c r="AC18" s="16">
        <v>51.235287165143376</v>
      </c>
      <c r="AD18" s="16">
        <v>70.355121138192089</v>
      </c>
      <c r="AE18" s="27" t="str">
        <f t="shared" si="2"/>
        <v/>
      </c>
      <c r="AF18" s="60"/>
      <c r="AG18" s="60"/>
      <c r="AH18" s="60"/>
      <c r="AI18" s="60"/>
      <c r="AJ18" s="60"/>
      <c r="AK18" s="60"/>
      <c r="AL18" s="60"/>
      <c r="AM18" s="60"/>
      <c r="AN18" s="60"/>
      <c r="AO18" s="27" t="str">
        <f t="shared" si="3"/>
        <v/>
      </c>
      <c r="AP18" s="60"/>
      <c r="AQ18" s="60"/>
      <c r="AR18" s="60"/>
      <c r="AS18" s="60"/>
      <c r="AT18" s="60"/>
      <c r="AU18" s="60"/>
      <c r="AV18" s="60"/>
      <c r="AW18" s="60"/>
      <c r="AX18" s="60"/>
      <c r="AY18" s="27" t="str">
        <f t="shared" si="4"/>
        <v/>
      </c>
    </row>
    <row r="19" spans="1:51" x14ac:dyDescent="0.25">
      <c r="A19" s="9">
        <v>17</v>
      </c>
      <c r="B19" s="11">
        <v>0.216162527193624</v>
      </c>
      <c r="C19" s="12">
        <v>0.19763431057702757</v>
      </c>
      <c r="D19" s="12">
        <v>0.18203160184726233</v>
      </c>
      <c r="E19" s="12">
        <v>0.16871221634624312</v>
      </c>
      <c r="F19" s="12">
        <v>0.15371557489324369</v>
      </c>
      <c r="G19" s="12">
        <v>0.16871221634624312</v>
      </c>
      <c r="H19" s="12">
        <v>0.15371557489324369</v>
      </c>
      <c r="I19" s="12">
        <v>0.13834401740391938</v>
      </c>
      <c r="J19" s="12">
        <v>0.12576728854901761</v>
      </c>
      <c r="K19" s="27" t="str">
        <f t="shared" si="0"/>
        <v/>
      </c>
      <c r="L19" s="16">
        <v>16.916699999999999</v>
      </c>
      <c r="M19" s="16">
        <v>18.190000000000001</v>
      </c>
      <c r="N19" s="16">
        <v>20.918500000000002</v>
      </c>
      <c r="O19" s="16">
        <v>26.08446</v>
      </c>
      <c r="P19" s="16">
        <v>37.580539999999999</v>
      </c>
      <c r="Q19" s="16">
        <v>20.009</v>
      </c>
      <c r="R19" s="16">
        <v>24.5565</v>
      </c>
      <c r="S19" s="16">
        <v>30.013500000000001</v>
      </c>
      <c r="T19" s="16">
        <v>41.837000000000003</v>
      </c>
      <c r="U19" s="27" t="str">
        <f t="shared" si="1"/>
        <v/>
      </c>
      <c r="V19" s="16">
        <v>33.562452552113342</v>
      </c>
      <c r="W19" s="16">
        <v>35.255299886948109</v>
      </c>
      <c r="X19" s="16">
        <v>39.770227704409507</v>
      </c>
      <c r="Y19" s="16">
        <v>48.797156483089729</v>
      </c>
      <c r="Z19" s="16">
        <v>69.057480798859203</v>
      </c>
      <c r="AA19" s="16">
        <v>37.431570523987936</v>
      </c>
      <c r="AB19" s="16">
        <v>45.124684936331043</v>
      </c>
      <c r="AC19" s="16">
        <v>54.168498672430793</v>
      </c>
      <c r="AD19" s="16">
        <v>74.421350341726367</v>
      </c>
      <c r="AE19" s="27" t="str">
        <f t="shared" si="2"/>
        <v/>
      </c>
      <c r="AF19" s="60"/>
      <c r="AG19" s="60"/>
      <c r="AH19" s="60"/>
      <c r="AI19" s="60"/>
      <c r="AJ19" s="60"/>
      <c r="AK19" s="60"/>
      <c r="AL19" s="60"/>
      <c r="AM19" s="60"/>
      <c r="AN19" s="60"/>
      <c r="AO19" s="27" t="str">
        <f t="shared" si="3"/>
        <v/>
      </c>
      <c r="AP19" s="60"/>
      <c r="AQ19" s="60"/>
      <c r="AR19" s="60"/>
      <c r="AS19" s="60"/>
      <c r="AT19" s="60"/>
      <c r="AU19" s="60"/>
      <c r="AV19" s="60"/>
      <c r="AW19" s="60"/>
      <c r="AX19" s="60"/>
      <c r="AY19" s="27" t="str">
        <f t="shared" si="4"/>
        <v/>
      </c>
    </row>
    <row r="20" spans="1:51" x14ac:dyDescent="0.25">
      <c r="A20" s="9">
        <v>18</v>
      </c>
      <c r="B20" s="11">
        <v>0.21007221625570177</v>
      </c>
      <c r="C20" s="12">
        <v>0.19206602629092726</v>
      </c>
      <c r="D20" s="12">
        <v>0.17690291895216995</v>
      </c>
      <c r="E20" s="12">
        <v>0.16395880293127943</v>
      </c>
      <c r="F20" s="12">
        <v>0.14938468711516567</v>
      </c>
      <c r="G20" s="12">
        <v>0.16395880293127943</v>
      </c>
      <c r="H20" s="12">
        <v>0.14938468711516567</v>
      </c>
      <c r="I20" s="12">
        <v>0.13444621840364915</v>
      </c>
      <c r="J20" s="12">
        <v>0.12222383491240829</v>
      </c>
      <c r="K20" s="27" t="str">
        <f t="shared" si="0"/>
        <v/>
      </c>
      <c r="L20" s="16">
        <v>17.911799999999999</v>
      </c>
      <c r="M20" s="16">
        <v>19.260000000000002</v>
      </c>
      <c r="N20" s="16">
        <v>22.149000000000001</v>
      </c>
      <c r="O20" s="16">
        <v>27.618839999999999</v>
      </c>
      <c r="P20" s="16">
        <v>39.791159999999998</v>
      </c>
      <c r="Q20" s="16">
        <v>21.186</v>
      </c>
      <c r="R20" s="16">
        <v>26.001000000000001</v>
      </c>
      <c r="S20" s="16">
        <v>31.779</v>
      </c>
      <c r="T20" s="16">
        <v>44.298000000000002</v>
      </c>
      <c r="U20" s="27" t="str">
        <f t="shared" si="1"/>
        <v/>
      </c>
      <c r="V20" s="16">
        <v>35.262727850356939</v>
      </c>
      <c r="W20" s="16">
        <v>37.071868462319081</v>
      </c>
      <c r="X20" s="16">
        <v>41.847269407965712</v>
      </c>
      <c r="Y20" s="16">
        <v>51.373815187565988</v>
      </c>
      <c r="Z20" s="16">
        <v>72.747398399484723</v>
      </c>
      <c r="AA20" s="16">
        <v>39.408086963962752</v>
      </c>
      <c r="AB20" s="16">
        <v>47.535812119702015</v>
      </c>
      <c r="AC20" s="16">
        <v>57.09659798165665</v>
      </c>
      <c r="AD20" s="16">
        <v>78.480976516562365</v>
      </c>
      <c r="AE20" s="27" t="str">
        <f t="shared" si="2"/>
        <v/>
      </c>
      <c r="AF20" s="60"/>
      <c r="AG20" s="60"/>
      <c r="AH20" s="60"/>
      <c r="AI20" s="60"/>
      <c r="AJ20" s="60"/>
      <c r="AK20" s="60"/>
      <c r="AL20" s="60"/>
      <c r="AM20" s="60"/>
      <c r="AN20" s="60"/>
      <c r="AO20" s="27" t="str">
        <f t="shared" si="3"/>
        <v/>
      </c>
      <c r="AP20" s="60"/>
      <c r="AQ20" s="60"/>
      <c r="AR20" s="60"/>
      <c r="AS20" s="60"/>
      <c r="AT20" s="60"/>
      <c r="AU20" s="60"/>
      <c r="AV20" s="60"/>
      <c r="AW20" s="60"/>
      <c r="AX20" s="60"/>
      <c r="AY20" s="27" t="str">
        <f t="shared" si="4"/>
        <v/>
      </c>
    </row>
    <row r="21" spans="1:51" x14ac:dyDescent="0.25">
      <c r="A21" s="9">
        <v>19</v>
      </c>
      <c r="B21" s="11">
        <v>0.20446928076653287</v>
      </c>
      <c r="C21" s="12">
        <v>0.18694334241511576</v>
      </c>
      <c r="D21" s="12">
        <v>0.17218465748760664</v>
      </c>
      <c r="E21" s="12">
        <v>0.15958578011046473</v>
      </c>
      <c r="F21" s="12">
        <v>0.14540037743397896</v>
      </c>
      <c r="G21" s="12">
        <v>0.15958578011046473</v>
      </c>
      <c r="H21" s="12">
        <v>0.14540037743397896</v>
      </c>
      <c r="I21" s="12">
        <v>0.13086033969058103</v>
      </c>
      <c r="J21" s="12">
        <v>0.11896394517325552</v>
      </c>
      <c r="K21" s="27" t="str">
        <f t="shared" si="0"/>
        <v/>
      </c>
      <c r="L21" s="16">
        <v>18.9069</v>
      </c>
      <c r="M21" s="16">
        <v>20.329999999999998</v>
      </c>
      <c r="N21" s="16">
        <v>23.3795</v>
      </c>
      <c r="O21" s="16">
        <v>29.153220000000001</v>
      </c>
      <c r="P21" s="16">
        <v>42.001779999999997</v>
      </c>
      <c r="Q21" s="16">
        <v>22.363</v>
      </c>
      <c r="R21" s="16">
        <v>27.445499999999999</v>
      </c>
      <c r="S21" s="16">
        <v>33.544499999999999</v>
      </c>
      <c r="T21" s="16">
        <v>46.759</v>
      </c>
      <c r="U21" s="27" t="str">
        <f t="shared" si="1"/>
        <v/>
      </c>
      <c r="V21" s="16">
        <v>36.959614781337336</v>
      </c>
      <c r="W21" s="16">
        <v>38.884868237189906</v>
      </c>
      <c r="X21" s="16">
        <v>43.920351897739408</v>
      </c>
      <c r="Y21" s="16">
        <v>53.945745752999805</v>
      </c>
      <c r="Z21" s="16">
        <v>76.430915647919448</v>
      </c>
      <c r="AA21" s="16">
        <v>41.38097651903751</v>
      </c>
      <c r="AB21" s="16">
        <v>49.942757078746972</v>
      </c>
      <c r="AC21" s="16">
        <v>60.01997611143392</v>
      </c>
      <c r="AD21" s="16">
        <v>82.534513656519465</v>
      </c>
      <c r="AE21" s="27" t="str">
        <f t="shared" si="2"/>
        <v/>
      </c>
      <c r="AF21" s="60"/>
      <c r="AG21" s="60"/>
      <c r="AH21" s="60"/>
      <c r="AI21" s="60"/>
      <c r="AJ21" s="60"/>
      <c r="AK21" s="60"/>
      <c r="AL21" s="60"/>
      <c r="AM21" s="60"/>
      <c r="AN21" s="60"/>
      <c r="AO21" s="27" t="str">
        <f t="shared" si="3"/>
        <v/>
      </c>
      <c r="AP21" s="60"/>
      <c r="AQ21" s="60"/>
      <c r="AR21" s="60"/>
      <c r="AS21" s="60"/>
      <c r="AT21" s="60"/>
      <c r="AU21" s="60"/>
      <c r="AV21" s="60"/>
      <c r="AW21" s="60"/>
      <c r="AX21" s="60"/>
      <c r="AY21" s="27" t="str">
        <f t="shared" si="4"/>
        <v/>
      </c>
    </row>
    <row r="22" spans="1:51" x14ac:dyDescent="0.25">
      <c r="A22" s="9">
        <v>20</v>
      </c>
      <c r="B22" s="11">
        <v>0.19929200294623989</v>
      </c>
      <c r="C22" s="12">
        <v>0.18220983126513365</v>
      </c>
      <c r="D22" s="12">
        <v>0.16782484458630731</v>
      </c>
      <c r="E22" s="12">
        <v>0.15554497790926047</v>
      </c>
      <c r="F22" s="12">
        <v>0.1417187576506595</v>
      </c>
      <c r="G22" s="12">
        <v>0.15554497790926047</v>
      </c>
      <c r="H22" s="12">
        <v>0.1417187576506595</v>
      </c>
      <c r="I22" s="12">
        <v>0.12754688188559352</v>
      </c>
      <c r="J22" s="12">
        <v>0.11595171080508501</v>
      </c>
      <c r="K22" s="27" t="str">
        <f t="shared" si="0"/>
        <v/>
      </c>
      <c r="L22" s="16">
        <v>19.902000000000001</v>
      </c>
      <c r="M22" s="16">
        <v>21.4</v>
      </c>
      <c r="N22" s="16">
        <v>24.61</v>
      </c>
      <c r="O22" s="16">
        <v>30.6876</v>
      </c>
      <c r="P22" s="16">
        <v>44.212400000000002</v>
      </c>
      <c r="Q22" s="16">
        <v>23.54</v>
      </c>
      <c r="R22" s="16">
        <v>28.89</v>
      </c>
      <c r="S22" s="16">
        <v>35.31</v>
      </c>
      <c r="T22" s="16">
        <v>49.22</v>
      </c>
      <c r="U22" s="27" t="str">
        <f t="shared" si="1"/>
        <v/>
      </c>
      <c r="V22" s="16">
        <v>38.653303718021377</v>
      </c>
      <c r="W22" s="16">
        <v>40.694521983578042</v>
      </c>
      <c r="X22" s="16">
        <v>45.989737557641497</v>
      </c>
      <c r="Y22" s="16">
        <v>56.513273615424382</v>
      </c>
      <c r="Z22" s="16">
        <v>80.108487622119313</v>
      </c>
      <c r="AA22" s="16">
        <v>43.350488826336694</v>
      </c>
      <c r="AB22" s="16">
        <v>52.345817178054723</v>
      </c>
      <c r="AC22" s="16">
        <v>62.938977303342206</v>
      </c>
      <c r="AD22" s="16">
        <v>86.582412900359444</v>
      </c>
      <c r="AE22" s="27" t="str">
        <f t="shared" si="2"/>
        <v/>
      </c>
      <c r="AF22" s="60"/>
      <c r="AG22" s="60"/>
      <c r="AH22" s="60"/>
      <c r="AI22" s="60"/>
      <c r="AJ22" s="60"/>
      <c r="AK22" s="60"/>
      <c r="AL22" s="60"/>
      <c r="AM22" s="60"/>
      <c r="AN22" s="60"/>
      <c r="AO22" s="27" t="str">
        <f t="shared" si="3"/>
        <v/>
      </c>
      <c r="AP22" s="60"/>
      <c r="AQ22" s="60"/>
      <c r="AR22" s="60"/>
      <c r="AS22" s="60"/>
      <c r="AT22" s="60"/>
      <c r="AU22" s="60"/>
      <c r="AV22" s="60"/>
      <c r="AW22" s="60"/>
      <c r="AX22" s="60"/>
      <c r="AY22" s="27" t="str">
        <f t="shared" si="4"/>
        <v/>
      </c>
    </row>
    <row r="23" spans="1:51" x14ac:dyDescent="0.25">
      <c r="A23" s="9">
        <v>21</v>
      </c>
      <c r="B23" s="11">
        <v>0.19448908021329478</v>
      </c>
      <c r="C23" s="12">
        <v>0.1778185876235838</v>
      </c>
      <c r="D23" s="12">
        <v>0.1637802780743535</v>
      </c>
      <c r="E23" s="12">
        <v>0.15179635528842519</v>
      </c>
      <c r="F23" s="12">
        <v>0.13830334592945406</v>
      </c>
      <c r="G23" s="12">
        <v>0.15179635528842519</v>
      </c>
      <c r="H23" s="12">
        <v>0.13830334592945406</v>
      </c>
      <c r="I23" s="12">
        <v>0.12447301133650868</v>
      </c>
      <c r="J23" s="12">
        <v>0.11315728303318964</v>
      </c>
      <c r="K23" s="27" t="str">
        <f t="shared" si="0"/>
        <v/>
      </c>
      <c r="L23" s="16">
        <v>20.897099999999998</v>
      </c>
      <c r="M23" s="16">
        <v>22.47</v>
      </c>
      <c r="N23" s="16">
        <v>25.840499999999999</v>
      </c>
      <c r="O23" s="16">
        <v>32.221980000000002</v>
      </c>
      <c r="P23" s="16">
        <v>46.423020000000001</v>
      </c>
      <c r="Q23" s="16">
        <v>24.716999999999999</v>
      </c>
      <c r="R23" s="16">
        <v>30.334499999999998</v>
      </c>
      <c r="S23" s="16">
        <v>37.075499999999998</v>
      </c>
      <c r="T23" s="16">
        <v>51.680999999999997</v>
      </c>
      <c r="U23" s="27" t="str">
        <f t="shared" si="1"/>
        <v/>
      </c>
      <c r="V23" s="16">
        <v>40.3439718460317</v>
      </c>
      <c r="W23" s="16">
        <v>42.50103258660593</v>
      </c>
      <c r="X23" s="16">
        <v>48.055662639599433</v>
      </c>
      <c r="Y23" s="16">
        <v>59.076689799345388</v>
      </c>
      <c r="Z23" s="16">
        <v>83.780518993498262</v>
      </c>
      <c r="AA23" s="16">
        <v>45.316847126415567</v>
      </c>
      <c r="AB23" s="16">
        <v>54.745256844735074</v>
      </c>
      <c r="AC23" s="16">
        <v>65.853906385237437</v>
      </c>
      <c r="AD23" s="16">
        <v>90.625072700331884</v>
      </c>
      <c r="AE23" s="27" t="str">
        <f t="shared" si="2"/>
        <v/>
      </c>
      <c r="AF23" s="60"/>
      <c r="AG23" s="60"/>
      <c r="AH23" s="60"/>
      <c r="AI23" s="60"/>
      <c r="AJ23" s="60"/>
      <c r="AK23" s="60"/>
      <c r="AL23" s="60"/>
      <c r="AM23" s="60"/>
      <c r="AN23" s="60"/>
      <c r="AO23" s="27" t="str">
        <f t="shared" si="3"/>
        <v/>
      </c>
      <c r="AP23" s="60"/>
      <c r="AQ23" s="60"/>
      <c r="AR23" s="60"/>
      <c r="AS23" s="60"/>
      <c r="AT23" s="60"/>
      <c r="AU23" s="60"/>
      <c r="AV23" s="60"/>
      <c r="AW23" s="60"/>
      <c r="AX23" s="60"/>
      <c r="AY23" s="27" t="str">
        <f t="shared" si="4"/>
        <v/>
      </c>
    </row>
    <row r="24" spans="1:51" x14ac:dyDescent="0.25">
      <c r="A24" s="9">
        <v>22</v>
      </c>
      <c r="B24" s="11">
        <v>0.19001746914506215</v>
      </c>
      <c r="C24" s="12">
        <v>0.17373025750405674</v>
      </c>
      <c r="D24" s="12">
        <v>0.1600147108589996</v>
      </c>
      <c r="E24" s="12">
        <v>0.1483063173815119</v>
      </c>
      <c r="F24" s="12">
        <v>0.13512353361426643</v>
      </c>
      <c r="G24" s="12">
        <v>0.1483063173815119</v>
      </c>
      <c r="H24" s="12">
        <v>0.13512353361426643</v>
      </c>
      <c r="I24" s="12">
        <v>0.12161118025283982</v>
      </c>
      <c r="J24" s="12">
        <v>0.1105556184116725</v>
      </c>
      <c r="K24" s="27" t="str">
        <f t="shared" si="0"/>
        <v/>
      </c>
      <c r="L24" s="16">
        <v>21.892199999999999</v>
      </c>
      <c r="M24" s="16">
        <v>23.54</v>
      </c>
      <c r="N24" s="16">
        <v>27.071000000000002</v>
      </c>
      <c r="O24" s="16">
        <v>33.756360000000001</v>
      </c>
      <c r="P24" s="16">
        <v>48.63364</v>
      </c>
      <c r="Q24" s="16">
        <v>25.893999999999998</v>
      </c>
      <c r="R24" s="16">
        <v>31.779</v>
      </c>
      <c r="S24" s="16">
        <v>38.841000000000001</v>
      </c>
      <c r="T24" s="16">
        <v>54.142000000000003</v>
      </c>
      <c r="U24" s="27" t="str">
        <f t="shared" si="1"/>
        <v/>
      </c>
      <c r="V24" s="16">
        <v>42.031783455366309</v>
      </c>
      <c r="W24" s="16">
        <v>44.30458495176984</v>
      </c>
      <c r="X24" s="16">
        <v>50.118340456251822</v>
      </c>
      <c r="Y24" s="16">
        <v>61.636255572393964</v>
      </c>
      <c r="Z24" s="16">
        <v>87.447371325758638</v>
      </c>
      <c r="AA24" s="16">
        <v>47.280251833775004</v>
      </c>
      <c r="AB24" s="16">
        <v>57.14131233774161</v>
      </c>
      <c r="AC24" s="16">
        <v>68.76503473318634</v>
      </c>
      <c r="AD24" s="16">
        <v>94.662846988215236</v>
      </c>
      <c r="AE24" s="27" t="str">
        <f t="shared" si="2"/>
        <v/>
      </c>
      <c r="AF24" s="60"/>
      <c r="AG24" s="60"/>
      <c r="AH24" s="60"/>
      <c r="AI24" s="60"/>
      <c r="AJ24" s="60"/>
      <c r="AK24" s="60"/>
      <c r="AL24" s="60"/>
      <c r="AM24" s="60"/>
      <c r="AN24" s="60"/>
      <c r="AO24" s="27" t="str">
        <f t="shared" si="3"/>
        <v/>
      </c>
      <c r="AP24" s="60"/>
      <c r="AQ24" s="60"/>
      <c r="AR24" s="60"/>
      <c r="AS24" s="60"/>
      <c r="AT24" s="60"/>
      <c r="AU24" s="60"/>
      <c r="AV24" s="60"/>
      <c r="AW24" s="60"/>
      <c r="AX24" s="60"/>
      <c r="AY24" s="27" t="str">
        <f t="shared" si="4"/>
        <v/>
      </c>
    </row>
    <row r="25" spans="1:51" x14ac:dyDescent="0.25">
      <c r="A25" s="9">
        <v>23</v>
      </c>
      <c r="B25" s="11">
        <v>0.18584075099121142</v>
      </c>
      <c r="C25" s="12">
        <v>0.16991154376339335</v>
      </c>
      <c r="D25" s="12">
        <v>0.15649747451891494</v>
      </c>
      <c r="E25" s="12">
        <v>0.14504643979801873</v>
      </c>
      <c r="F25" s="12">
        <v>0.13215342292708371</v>
      </c>
      <c r="G25" s="12">
        <v>0.14504643979801873</v>
      </c>
      <c r="H25" s="12">
        <v>0.13215342292708371</v>
      </c>
      <c r="I25" s="12">
        <v>0.11893808063437532</v>
      </c>
      <c r="J25" s="12">
        <v>0.10812552784943211</v>
      </c>
      <c r="K25" s="27" t="str">
        <f t="shared" si="0"/>
        <v/>
      </c>
      <c r="L25" s="16">
        <v>22.8873</v>
      </c>
      <c r="M25" s="16">
        <v>24.61</v>
      </c>
      <c r="N25" s="16">
        <v>28.301500000000001</v>
      </c>
      <c r="O25" s="16">
        <v>35.29074</v>
      </c>
      <c r="P25" s="16">
        <v>50.844259999999998</v>
      </c>
      <c r="Q25" s="16">
        <v>27.071000000000002</v>
      </c>
      <c r="R25" s="16">
        <v>33.223500000000001</v>
      </c>
      <c r="S25" s="16">
        <v>40.606499999999997</v>
      </c>
      <c r="T25" s="16">
        <v>56.603000000000002</v>
      </c>
      <c r="U25" s="27" t="str">
        <f t="shared" si="1"/>
        <v/>
      </c>
      <c r="V25" s="16">
        <v>43.716890587235078</v>
      </c>
      <c r="W25" s="16">
        <v>46.105347823987117</v>
      </c>
      <c r="X25" s="16">
        <v>52.177964167069923</v>
      </c>
      <c r="Y25" s="16">
        <v>64.192206374656834</v>
      </c>
      <c r="Z25" s="16">
        <v>91.109369109434041</v>
      </c>
      <c r="AA25" s="16">
        <v>49.240883550991995</v>
      </c>
      <c r="AB25" s="16">
        <v>59.534195691062905</v>
      </c>
      <c r="AC25" s="16">
        <v>71.672605138336934</v>
      </c>
      <c r="AD25" s="16">
        <v>98.696051795851417</v>
      </c>
      <c r="AE25" s="27" t="str">
        <f t="shared" si="2"/>
        <v/>
      </c>
      <c r="AF25" s="60"/>
      <c r="AG25" s="60"/>
      <c r="AH25" s="60"/>
      <c r="AI25" s="60"/>
      <c r="AJ25" s="60"/>
      <c r="AK25" s="60"/>
      <c r="AL25" s="60"/>
      <c r="AM25" s="60"/>
      <c r="AN25" s="60"/>
      <c r="AO25" s="27" t="str">
        <f t="shared" si="3"/>
        <v/>
      </c>
      <c r="AP25" s="60"/>
      <c r="AQ25" s="60"/>
      <c r="AR25" s="60"/>
      <c r="AS25" s="60"/>
      <c r="AT25" s="60"/>
      <c r="AU25" s="60"/>
      <c r="AV25" s="60"/>
      <c r="AW25" s="60"/>
      <c r="AX25" s="60"/>
      <c r="AY25" s="27" t="str">
        <f t="shared" si="4"/>
        <v/>
      </c>
    </row>
    <row r="26" spans="1:51" x14ac:dyDescent="0.25">
      <c r="A26" s="9">
        <v>24</v>
      </c>
      <c r="B26" s="11">
        <v>0.18192787590673595</v>
      </c>
      <c r="C26" s="12">
        <v>0.16633405797187298</v>
      </c>
      <c r="D26" s="12">
        <v>0.15320242181619875</v>
      </c>
      <c r="E26" s="12">
        <v>0.14199248851257446</v>
      </c>
      <c r="F26" s="12">
        <v>0.12937093397812341</v>
      </c>
      <c r="G26" s="12">
        <v>0.14199248851257446</v>
      </c>
      <c r="H26" s="12">
        <v>0.12937093397812341</v>
      </c>
      <c r="I26" s="12">
        <v>0.11643384058031105</v>
      </c>
      <c r="J26" s="12">
        <v>0.10584894598210097</v>
      </c>
      <c r="K26" s="27" t="str">
        <f t="shared" si="0"/>
        <v/>
      </c>
      <c r="L26" s="16">
        <v>23.882400000000001</v>
      </c>
      <c r="M26" s="16">
        <v>25.68</v>
      </c>
      <c r="N26" s="16">
        <v>29.532</v>
      </c>
      <c r="O26" s="16">
        <v>36.825119999999998</v>
      </c>
      <c r="P26" s="16">
        <v>53.054879999999997</v>
      </c>
      <c r="Q26" s="16">
        <v>28.248000000000001</v>
      </c>
      <c r="R26" s="16">
        <v>34.667999999999999</v>
      </c>
      <c r="S26" s="16">
        <v>42.372</v>
      </c>
      <c r="T26" s="16">
        <v>59.064</v>
      </c>
      <c r="U26" s="27" t="str">
        <f t="shared" si="1"/>
        <v/>
      </c>
      <c r="V26" s="16">
        <v>45.399433846552789</v>
      </c>
      <c r="W26" s="16">
        <v>47.903475464390048</v>
      </c>
      <c r="X26" s="16">
        <v>54.234709194444449</v>
      </c>
      <c r="Y26" s="16">
        <v>66.744755140805225</v>
      </c>
      <c r="Z26" s="16">
        <v>94.766804779262912</v>
      </c>
      <c r="AA26" s="16">
        <v>51.198905617075134</v>
      </c>
      <c r="AB26" s="16">
        <v>61.924097992257956</v>
      </c>
      <c r="AC26" s="16">
        <v>74.576835810865688</v>
      </c>
      <c r="AD26" s="16">
        <v>102.72497067019947</v>
      </c>
      <c r="AE26" s="27" t="str">
        <f t="shared" si="2"/>
        <v/>
      </c>
      <c r="AF26" s="60"/>
      <c r="AG26" s="60"/>
      <c r="AH26" s="60"/>
      <c r="AI26" s="60"/>
      <c r="AJ26" s="60"/>
      <c r="AK26" s="60"/>
      <c r="AL26" s="60"/>
      <c r="AM26" s="60"/>
      <c r="AN26" s="60"/>
      <c r="AO26" s="27" t="str">
        <f t="shared" si="3"/>
        <v/>
      </c>
      <c r="AP26" s="60"/>
      <c r="AQ26" s="60"/>
      <c r="AR26" s="60"/>
      <c r="AS26" s="60"/>
      <c r="AT26" s="60"/>
      <c r="AU26" s="60"/>
      <c r="AV26" s="60"/>
      <c r="AW26" s="60"/>
      <c r="AX26" s="60"/>
      <c r="AY26" s="27" t="str">
        <f t="shared" si="4"/>
        <v/>
      </c>
    </row>
    <row r="27" spans="1:51" x14ac:dyDescent="0.25">
      <c r="A27" s="9">
        <v>25</v>
      </c>
      <c r="B27" s="11">
        <v>0.17825218638395238</v>
      </c>
      <c r="C27" s="12">
        <v>0.16297342755104208</v>
      </c>
      <c r="D27" s="12">
        <v>0.15010710432332827</v>
      </c>
      <c r="E27" s="12">
        <v>0.1391236576655237</v>
      </c>
      <c r="F27" s="12">
        <v>0.12675711031747722</v>
      </c>
      <c r="G27" s="12">
        <v>0.1391236576655237</v>
      </c>
      <c r="H27" s="12">
        <v>0.12675711031747722</v>
      </c>
      <c r="I27" s="12">
        <v>0.11408139928572952</v>
      </c>
      <c r="J27" s="12">
        <v>0.10371036298702681</v>
      </c>
      <c r="K27" s="27" t="str">
        <f t="shared" si="0"/>
        <v/>
      </c>
      <c r="L27" s="16">
        <v>24.877500000000001</v>
      </c>
      <c r="M27" s="16">
        <v>26.75</v>
      </c>
      <c r="N27" s="16">
        <v>30.762499999999999</v>
      </c>
      <c r="O27" s="16">
        <v>38.359499999999997</v>
      </c>
      <c r="P27" s="16">
        <v>55.265500000000003</v>
      </c>
      <c r="Q27" s="16">
        <v>29.425000000000001</v>
      </c>
      <c r="R27" s="16">
        <v>36.112499999999997</v>
      </c>
      <c r="S27" s="16">
        <v>44.137500000000003</v>
      </c>
      <c r="T27" s="16">
        <v>61.524999999999999</v>
      </c>
      <c r="U27" s="27" t="str">
        <f t="shared" si="1"/>
        <v/>
      </c>
      <c r="V27" s="16">
        <v>47.079543271575702</v>
      </c>
      <c r="W27" s="16">
        <v>49.699109166519925</v>
      </c>
      <c r="X27" s="16">
        <v>56.288735313221522</v>
      </c>
      <c r="Y27" s="16">
        <v>69.294095116379992</v>
      </c>
      <c r="Z27" s="16">
        <v>98.419942909635665</v>
      </c>
      <c r="AA27" s="16">
        <v>53.154466267794966</v>
      </c>
      <c r="AB27" s="16">
        <v>64.311192123914878</v>
      </c>
      <c r="AC27" s="16">
        <v>77.477923698295484</v>
      </c>
      <c r="AD27" s="16">
        <v>106.74985913875767</v>
      </c>
      <c r="AE27" s="27" t="str">
        <f t="shared" si="2"/>
        <v/>
      </c>
      <c r="AF27" s="60"/>
      <c r="AG27" s="60"/>
      <c r="AH27" s="60"/>
      <c r="AI27" s="60"/>
      <c r="AJ27" s="60"/>
      <c r="AK27" s="60"/>
      <c r="AL27" s="60"/>
      <c r="AM27" s="60"/>
      <c r="AN27" s="60"/>
      <c r="AO27" s="27" t="str">
        <f t="shared" si="3"/>
        <v/>
      </c>
      <c r="AP27" s="60"/>
      <c r="AQ27" s="60"/>
      <c r="AR27" s="60"/>
      <c r="AS27" s="60"/>
      <c r="AT27" s="60"/>
      <c r="AU27" s="60"/>
      <c r="AV27" s="60"/>
      <c r="AW27" s="60"/>
      <c r="AX27" s="60"/>
      <c r="AY27" s="27" t="str">
        <f t="shared" si="4"/>
        <v/>
      </c>
    </row>
    <row r="28" spans="1:51" x14ac:dyDescent="0.25">
      <c r="A28" s="9">
        <v>26</v>
      </c>
      <c r="B28" s="11">
        <v>0.17479064936775976</v>
      </c>
      <c r="C28" s="12">
        <v>0.15980859370766615</v>
      </c>
      <c r="D28" s="12">
        <v>0.1471921257833767</v>
      </c>
      <c r="E28" s="12">
        <v>0.13642197023825156</v>
      </c>
      <c r="F28" s="12">
        <v>0.1242955728837403</v>
      </c>
      <c r="G28" s="12">
        <v>0.13642197023825156</v>
      </c>
      <c r="H28" s="12">
        <v>0.1242955728837403</v>
      </c>
      <c r="I28" s="12">
        <v>0.11186601559536624</v>
      </c>
      <c r="J28" s="12">
        <v>0.10169637781396937</v>
      </c>
      <c r="K28" s="27" t="str">
        <f t="shared" si="0"/>
        <v/>
      </c>
      <c r="L28" s="16">
        <v>25.872599999999998</v>
      </c>
      <c r="M28" s="16">
        <v>27.82</v>
      </c>
      <c r="N28" s="16">
        <v>31.992999999999999</v>
      </c>
      <c r="O28" s="16">
        <v>39.893880000000003</v>
      </c>
      <c r="P28" s="16">
        <v>57.476120000000002</v>
      </c>
      <c r="Q28" s="16">
        <v>30.602</v>
      </c>
      <c r="R28" s="16">
        <v>37.557000000000002</v>
      </c>
      <c r="S28" s="16">
        <v>45.902999999999999</v>
      </c>
      <c r="T28" s="16">
        <v>63.985999999999997</v>
      </c>
      <c r="U28" s="27" t="str">
        <f t="shared" si="1"/>
        <v/>
      </c>
      <c r="V28" s="16">
        <v>48.757339199575803</v>
      </c>
      <c r="W28" s="16">
        <v>51.492378612049905</v>
      </c>
      <c r="X28" s="16">
        <v>58.34018845687509</v>
      </c>
      <c r="Y28" s="16">
        <v>71.840402253226884</v>
      </c>
      <c r="Z28" s="16">
        <v>102.06902374251057</v>
      </c>
      <c r="AA28" s="16">
        <v>55.107700473186597</v>
      </c>
      <c r="AB28" s="16">
        <v>66.695635068920268</v>
      </c>
      <c r="AC28" s="16">
        <v>80.376047254689581</v>
      </c>
      <c r="AD28" s="16">
        <v>110.7709484199351</v>
      </c>
      <c r="AE28" s="27" t="str">
        <f t="shared" si="2"/>
        <v/>
      </c>
      <c r="AF28" s="60"/>
      <c r="AG28" s="60"/>
      <c r="AH28" s="60"/>
      <c r="AI28" s="60"/>
      <c r="AJ28" s="60"/>
      <c r="AK28" s="60"/>
      <c r="AL28" s="60"/>
      <c r="AM28" s="60"/>
      <c r="AN28" s="60"/>
      <c r="AO28" s="27" t="str">
        <f t="shared" si="3"/>
        <v/>
      </c>
      <c r="AP28" s="60"/>
      <c r="AQ28" s="60"/>
      <c r="AR28" s="60"/>
      <c r="AS28" s="60"/>
      <c r="AT28" s="60"/>
      <c r="AU28" s="60"/>
      <c r="AV28" s="60"/>
      <c r="AW28" s="60"/>
      <c r="AX28" s="60"/>
      <c r="AY28" s="27" t="str">
        <f t="shared" si="4"/>
        <v/>
      </c>
    </row>
    <row r="29" spans="1:51" x14ac:dyDescent="0.25">
      <c r="A29" s="9">
        <v>27</v>
      </c>
      <c r="B29" s="11">
        <v>0.17152324632069027</v>
      </c>
      <c r="C29" s="12">
        <v>0.15682125377891692</v>
      </c>
      <c r="D29" s="12">
        <v>0.14444062848058134</v>
      </c>
      <c r="E29" s="12">
        <v>0.13387180200639254</v>
      </c>
      <c r="F29" s="12">
        <v>0.1219720862724909</v>
      </c>
      <c r="G29" s="12">
        <v>0.13387180200639254</v>
      </c>
      <c r="H29" s="12">
        <v>0.1219720862724909</v>
      </c>
      <c r="I29" s="12">
        <v>0.10977487764524183</v>
      </c>
      <c r="J29" s="12">
        <v>9.97953433138562E-2</v>
      </c>
      <c r="K29" s="27" t="str">
        <f t="shared" si="0"/>
        <v/>
      </c>
      <c r="L29" s="16">
        <v>26.867699999999999</v>
      </c>
      <c r="M29" s="16">
        <v>28.89</v>
      </c>
      <c r="N29" s="16">
        <v>33.223500000000001</v>
      </c>
      <c r="O29" s="16">
        <v>41.428260000000002</v>
      </c>
      <c r="P29" s="16">
        <v>59.68674</v>
      </c>
      <c r="Q29" s="16">
        <v>31.779</v>
      </c>
      <c r="R29" s="16">
        <v>39.0015</v>
      </c>
      <c r="S29" s="16">
        <v>47.668500000000002</v>
      </c>
      <c r="T29" s="16">
        <v>66.447000000000003</v>
      </c>
      <c r="U29" s="27" t="str">
        <f t="shared" si="1"/>
        <v/>
      </c>
      <c r="V29" s="16">
        <v>50.432933095416153</v>
      </c>
      <c r="W29" s="16">
        <v>53.28340307523856</v>
      </c>
      <c r="X29" s="16">
        <v>60.389202280049396</v>
      </c>
      <c r="Y29" s="16">
        <v>74.383837254511505</v>
      </c>
      <c r="Z29" s="16">
        <v>105.71426617025443</v>
      </c>
      <c r="AA29" s="16">
        <v>57.058731506250112</v>
      </c>
      <c r="AB29" s="16">
        <v>69.077569859556377</v>
      </c>
      <c r="AC29" s="16">
        <v>83.271368766678137</v>
      </c>
      <c r="AD29" s="16">
        <v>114.78844852785878</v>
      </c>
      <c r="AE29" s="27" t="str">
        <f t="shared" si="2"/>
        <v/>
      </c>
      <c r="AF29" s="60"/>
      <c r="AG29" s="60"/>
      <c r="AH29" s="60"/>
      <c r="AI29" s="60"/>
      <c r="AJ29" s="60"/>
      <c r="AK29" s="60"/>
      <c r="AL29" s="60"/>
      <c r="AM29" s="60"/>
      <c r="AN29" s="60"/>
      <c r="AO29" s="27" t="str">
        <f t="shared" si="3"/>
        <v/>
      </c>
      <c r="AP29" s="60"/>
      <c r="AQ29" s="60"/>
      <c r="AR29" s="60"/>
      <c r="AS29" s="60"/>
      <c r="AT29" s="60"/>
      <c r="AU29" s="60"/>
      <c r="AV29" s="60"/>
      <c r="AW29" s="60"/>
      <c r="AX29" s="60"/>
      <c r="AY29" s="27" t="str">
        <f t="shared" si="4"/>
        <v/>
      </c>
    </row>
    <row r="30" spans="1:51" x14ac:dyDescent="0.25">
      <c r="A30" s="9">
        <v>28</v>
      </c>
      <c r="B30" s="11">
        <v>0.16843248422338272</v>
      </c>
      <c r="C30" s="12">
        <v>0.15399541414709278</v>
      </c>
      <c r="D30" s="12">
        <v>0.14183788145126966</v>
      </c>
      <c r="E30" s="12">
        <v>0.13145949988166455</v>
      </c>
      <c r="F30" s="12">
        <v>0.11977421100329437</v>
      </c>
      <c r="G30" s="12">
        <v>0.13145949988166455</v>
      </c>
      <c r="H30" s="12">
        <v>0.11977421100329437</v>
      </c>
      <c r="I30" s="12">
        <v>0.10779678990296493</v>
      </c>
      <c r="J30" s="12">
        <v>9.7997081729968114E-2</v>
      </c>
      <c r="K30" s="27" t="str">
        <f t="shared" si="0"/>
        <v/>
      </c>
      <c r="L30" s="16">
        <v>27.8628</v>
      </c>
      <c r="M30" s="16">
        <v>29.96</v>
      </c>
      <c r="N30" s="16">
        <v>34.454000000000001</v>
      </c>
      <c r="O30" s="16">
        <v>42.96264</v>
      </c>
      <c r="P30" s="16">
        <v>61.897359999999999</v>
      </c>
      <c r="Q30" s="16">
        <v>32.956000000000003</v>
      </c>
      <c r="R30" s="16">
        <v>40.445999999999998</v>
      </c>
      <c r="S30" s="16">
        <v>49.433999999999997</v>
      </c>
      <c r="T30" s="16">
        <v>68.908000000000001</v>
      </c>
      <c r="U30" s="27" t="str">
        <f t="shared" si="1"/>
        <v/>
      </c>
      <c r="V30" s="16">
        <v>52.106428326421359</v>
      </c>
      <c r="W30" s="16">
        <v>55.072292489262878</v>
      </c>
      <c r="X30" s="16">
        <v>62.43589951262669</v>
      </c>
      <c r="Y30" s="16">
        <v>76.924547327342324</v>
      </c>
      <c r="Z30" s="16">
        <v>109.35587027093489</v>
      </c>
      <c r="AA30" s="16">
        <v>59.007672287361622</v>
      </c>
      <c r="AB30" s="16">
        <v>71.457127234153958</v>
      </c>
      <c r="AC30" s="16">
        <v>86.164036319220287</v>
      </c>
      <c r="AD30" s="16">
        <v>118.80255088755959</v>
      </c>
      <c r="AE30" s="27" t="str">
        <f t="shared" si="2"/>
        <v/>
      </c>
      <c r="AF30" s="60"/>
      <c r="AG30" s="60"/>
      <c r="AH30" s="60"/>
      <c r="AI30" s="60"/>
      <c r="AJ30" s="60"/>
      <c r="AK30" s="60"/>
      <c r="AL30" s="60"/>
      <c r="AM30" s="60"/>
      <c r="AN30" s="60"/>
      <c r="AO30" s="27" t="str">
        <f t="shared" si="3"/>
        <v/>
      </c>
      <c r="AP30" s="60"/>
      <c r="AQ30" s="60"/>
      <c r="AR30" s="60"/>
      <c r="AS30" s="60"/>
      <c r="AT30" s="60"/>
      <c r="AU30" s="60"/>
      <c r="AV30" s="60"/>
      <c r="AW30" s="60"/>
      <c r="AX30" s="60"/>
      <c r="AY30" s="27" t="str">
        <f t="shared" si="4"/>
        <v/>
      </c>
    </row>
    <row r="31" spans="1:51" x14ac:dyDescent="0.25">
      <c r="A31" s="9">
        <v>29</v>
      </c>
      <c r="B31" s="11">
        <v>0.1655030001568345</v>
      </c>
      <c r="C31" s="12">
        <v>0.1513170287148202</v>
      </c>
      <c r="D31" s="12">
        <v>0.13937094750049228</v>
      </c>
      <c r="E31" s="12">
        <v>0.12917307329313915</v>
      </c>
      <c r="F31" s="12">
        <v>0.11769102233374899</v>
      </c>
      <c r="G31" s="12">
        <v>0.12917307329313915</v>
      </c>
      <c r="H31" s="12">
        <v>0.11769102233374899</v>
      </c>
      <c r="I31" s="12">
        <v>0.10592192010037406</v>
      </c>
      <c r="J31" s="12">
        <v>9.6292654636703723E-2</v>
      </c>
      <c r="K31" s="27" t="str">
        <f t="shared" si="0"/>
        <v/>
      </c>
      <c r="L31" s="16">
        <v>28.857900000000001</v>
      </c>
      <c r="M31" s="16">
        <v>31.03</v>
      </c>
      <c r="N31" s="16">
        <v>35.6845</v>
      </c>
      <c r="O31" s="16">
        <v>44.497019999999999</v>
      </c>
      <c r="P31" s="16">
        <v>64.107979999999998</v>
      </c>
      <c r="Q31" s="16">
        <v>34.133000000000003</v>
      </c>
      <c r="R31" s="16">
        <v>41.890500000000003</v>
      </c>
      <c r="S31" s="16">
        <v>51.1995</v>
      </c>
      <c r="T31" s="16">
        <v>71.369</v>
      </c>
      <c r="U31" s="27" t="str">
        <f t="shared" si="1"/>
        <v/>
      </c>
      <c r="V31" s="16">
        <v>53.777920876656466</v>
      </c>
      <c r="W31" s="16">
        <v>56.859148388769398</v>
      </c>
      <c r="X31" s="16">
        <v>64.480393135759684</v>
      </c>
      <c r="Y31" s="16">
        <v>79.462667690714113</v>
      </c>
      <c r="Z31" s="16">
        <v>112.99401947411519</v>
      </c>
      <c r="AA31" s="16">
        <v>60.954626540994091</v>
      </c>
      <c r="AB31" s="16">
        <v>73.834427052301791</v>
      </c>
      <c r="AC31" s="16">
        <v>89.054185466470926</v>
      </c>
      <c r="AD31" s="16">
        <v>122.81343055127164</v>
      </c>
      <c r="AE31" s="27" t="str">
        <f t="shared" si="2"/>
        <v/>
      </c>
      <c r="AF31" s="60"/>
      <c r="AG31" s="60"/>
      <c r="AH31" s="60"/>
      <c r="AI31" s="60"/>
      <c r="AJ31" s="60"/>
      <c r="AK31" s="60"/>
      <c r="AL31" s="60"/>
      <c r="AM31" s="60"/>
      <c r="AN31" s="60"/>
      <c r="AO31" s="27" t="str">
        <f t="shared" si="3"/>
        <v/>
      </c>
      <c r="AP31" s="60"/>
      <c r="AQ31" s="60"/>
      <c r="AR31" s="60"/>
      <c r="AS31" s="60"/>
      <c r="AT31" s="60"/>
      <c r="AU31" s="60"/>
      <c r="AV31" s="60"/>
      <c r="AW31" s="60"/>
      <c r="AX31" s="60"/>
      <c r="AY31" s="27" t="str">
        <f t="shared" si="4"/>
        <v/>
      </c>
    </row>
    <row r="32" spans="1:51" x14ac:dyDescent="0.25">
      <c r="A32" s="9">
        <v>30</v>
      </c>
      <c r="B32" s="13">
        <v>0.16272123901184321</v>
      </c>
      <c r="C32" s="14">
        <v>0.1487737042393994</v>
      </c>
      <c r="D32" s="14">
        <v>0.13702841179944694</v>
      </c>
      <c r="E32" s="14">
        <v>0.12700194264338982</v>
      </c>
      <c r="F32" s="14">
        <v>0.11571288107508847</v>
      </c>
      <c r="G32" s="14">
        <v>0.12700194264338982</v>
      </c>
      <c r="H32" s="14">
        <v>0.11571288107508847</v>
      </c>
      <c r="I32" s="14">
        <v>0.10414159296757967</v>
      </c>
      <c r="J32" s="14">
        <v>9.4674175425072365E-2</v>
      </c>
      <c r="K32" s="27">
        <f>IF(ISNA(MATCH($B$33,B32:J32,0)),"",MATCH($B$33,B32:J32,0))</f>
        <v>9</v>
      </c>
      <c r="L32" s="19">
        <v>29.853000000000002</v>
      </c>
      <c r="M32" s="19">
        <v>32.1</v>
      </c>
      <c r="N32" s="19">
        <v>36.914999999999999</v>
      </c>
      <c r="O32" s="19">
        <v>46.031399999999998</v>
      </c>
      <c r="P32" s="19">
        <v>66.318600000000004</v>
      </c>
      <c r="Q32" s="19">
        <v>35.31</v>
      </c>
      <c r="R32" s="19">
        <v>43.335000000000001</v>
      </c>
      <c r="S32" s="19">
        <v>52.965000000000003</v>
      </c>
      <c r="T32" s="19">
        <v>73.83</v>
      </c>
      <c r="U32" s="27" t="str">
        <f>IF(ISNA(MATCH($L$33,L32:T32,0)),"",MATCH($L$33,L32:T32,0))</f>
        <v/>
      </c>
      <c r="V32" s="19">
        <v>55.447499999355657</v>
      </c>
      <c r="W32" s="19">
        <v>58.644064742734237</v>
      </c>
      <c r="X32" s="19">
        <v>66.522787405900715</v>
      </c>
      <c r="Y32" s="19">
        <v>81.998322878006547</v>
      </c>
      <c r="Z32" s="19">
        <v>116.62888241993771</v>
      </c>
      <c r="AA32" s="19">
        <v>62.899689794844626</v>
      </c>
      <c r="AB32" s="19">
        <v>76.209579509639838</v>
      </c>
      <c r="AC32" s="19">
        <v>91.941940659678778</v>
      </c>
      <c r="AD32" s="19">
        <v>126.82124808745402</v>
      </c>
      <c r="AE32" s="27" t="str">
        <f t="shared" si="2"/>
        <v/>
      </c>
      <c r="AF32" s="61"/>
      <c r="AG32" s="61"/>
      <c r="AH32" s="61"/>
      <c r="AI32" s="61"/>
      <c r="AJ32" s="61"/>
      <c r="AK32" s="61"/>
      <c r="AL32" s="61"/>
      <c r="AM32" s="61"/>
      <c r="AN32" s="61"/>
      <c r="AO32" s="27" t="str">
        <f t="shared" si="3"/>
        <v/>
      </c>
      <c r="AP32" s="61"/>
      <c r="AQ32" s="61"/>
      <c r="AR32" s="61"/>
      <c r="AS32" s="61"/>
      <c r="AT32" s="61"/>
      <c r="AU32" s="61"/>
      <c r="AV32" s="61"/>
      <c r="AW32" s="61"/>
      <c r="AX32" s="61"/>
      <c r="AY32" s="27" t="str">
        <f t="shared" si="4"/>
        <v/>
      </c>
    </row>
    <row r="33" spans="1:51" ht="21" x14ac:dyDescent="0.35">
      <c r="A33" s="32" t="s">
        <v>18</v>
      </c>
      <c r="B33" s="71" cm="1">
        <f t="array" ref="B33">MIN(IF(ISNUMBER(B3:J32),B3:J32))</f>
        <v>9.4674175425072365E-2</v>
      </c>
      <c r="C33" s="76"/>
      <c r="D33" s="76"/>
      <c r="E33" s="76"/>
      <c r="F33" s="76"/>
      <c r="G33" s="76"/>
      <c r="H33" s="76"/>
      <c r="I33" s="76"/>
      <c r="J33" s="76"/>
      <c r="K33" s="54"/>
      <c r="L33" s="72" cm="1">
        <f t="array" ref="L33">MIN(IF(ISNUMBER(L3:T32),L3:T32))</f>
        <v>3.0687600000000002</v>
      </c>
      <c r="M33" s="72"/>
      <c r="N33" s="72"/>
      <c r="O33" s="72"/>
      <c r="P33" s="72"/>
      <c r="Q33" s="72"/>
      <c r="R33" s="72"/>
      <c r="S33" s="72"/>
      <c r="T33" s="72"/>
      <c r="U33" s="56"/>
      <c r="V33" s="72" cm="1">
        <f t="array" ref="V33">MIN(IF(ISNUMBER(V3:AD32),V3:AD32))</f>
        <v>9.1765910338581662</v>
      </c>
      <c r="W33" s="72"/>
      <c r="X33" s="72"/>
      <c r="Y33" s="72"/>
      <c r="Z33" s="72"/>
      <c r="AA33" s="72"/>
      <c r="AB33" s="72"/>
      <c r="AC33" s="72"/>
      <c r="AD33" s="72"/>
      <c r="AE33" s="56"/>
      <c r="AF33" s="69" cm="1">
        <f t="array" ref="AF33">MIN(IF(ISNUMBER(AF3:AN32),AF3:AN32))</f>
        <v>0</v>
      </c>
      <c r="AG33" s="69"/>
      <c r="AH33" s="69"/>
      <c r="AI33" s="69"/>
      <c r="AJ33" s="69"/>
      <c r="AK33" s="69"/>
      <c r="AL33" s="69"/>
      <c r="AM33" s="69"/>
      <c r="AN33" s="69"/>
      <c r="AO33" s="56"/>
      <c r="AP33" s="69" cm="1">
        <f t="array" ref="AP33">MIN(IF(ISNUMBER(AP3:AX32),AP3:AX32))</f>
        <v>0</v>
      </c>
      <c r="AQ33" s="69"/>
      <c r="AR33" s="69"/>
      <c r="AS33" s="69"/>
      <c r="AT33" s="69"/>
      <c r="AU33" s="69"/>
      <c r="AV33" s="69"/>
      <c r="AW33" s="69"/>
      <c r="AX33" s="69"/>
      <c r="AY33" s="56"/>
    </row>
    <row r="34" spans="1:51" ht="21" hidden="1" x14ac:dyDescent="0.35">
      <c r="A34" s="25" t="s">
        <v>26</v>
      </c>
      <c r="B34" s="43" t="str">
        <f>IF(ISNA(MATCH($B$33,B3:B32,0)),"",INDEX($A$3:$A$32,MATCH($B$33,B3:B32,0)))</f>
        <v/>
      </c>
      <c r="C34" s="43" t="str">
        <f t="shared" ref="C34:J34" si="5">IF(ISNA(MATCH($B$33,C3:C32,0)),"",INDEX($A$3:$A$32,MATCH($B$33,C3:C32,0)))</f>
        <v/>
      </c>
      <c r="D34" s="43" t="str">
        <f t="shared" si="5"/>
        <v/>
      </c>
      <c r="E34" s="43" t="str">
        <f t="shared" si="5"/>
        <v/>
      </c>
      <c r="F34" s="43" t="str">
        <f t="shared" si="5"/>
        <v/>
      </c>
      <c r="G34" s="43" t="str">
        <f t="shared" si="5"/>
        <v/>
      </c>
      <c r="H34" s="43" t="str">
        <f t="shared" si="5"/>
        <v/>
      </c>
      <c r="I34" s="43" t="str">
        <f t="shared" si="5"/>
        <v/>
      </c>
      <c r="J34" s="48">
        <f t="shared" si="5"/>
        <v>30</v>
      </c>
      <c r="K34" s="54"/>
      <c r="L34" s="30" t="str">
        <f>IF(ISNA(MATCH($L$33,L3:L32,0)),"",INDEX($A$3:$A$32,MATCH($L$33,L3:L32,0)))</f>
        <v/>
      </c>
      <c r="M34" s="30" t="str">
        <f t="shared" ref="M34:T34" si="6">IF(ISNA(MATCH($L$33,M3:M32,0)),"",INDEX($A$3:$A$32,MATCH($L$33,M3:M32,0)))</f>
        <v/>
      </c>
      <c r="N34" s="30" t="str">
        <f t="shared" si="6"/>
        <v/>
      </c>
      <c r="O34" s="30">
        <f t="shared" si="6"/>
        <v>2</v>
      </c>
      <c r="P34" s="30" t="str">
        <f t="shared" si="6"/>
        <v/>
      </c>
      <c r="Q34" s="30" t="str">
        <f t="shared" si="6"/>
        <v/>
      </c>
      <c r="R34" s="30" t="str">
        <f t="shared" si="6"/>
        <v/>
      </c>
      <c r="S34" s="30" t="str">
        <f t="shared" si="6"/>
        <v/>
      </c>
      <c r="T34" s="30" t="str">
        <f t="shared" si="6"/>
        <v/>
      </c>
      <c r="U34" s="56"/>
      <c r="V34" s="30" t="str">
        <f>IF(ISNA(MATCH($V$33,V3:V32,0)),"",INDEX($A$3:$A$32,MATCH($V$33,V3:V32,0)))</f>
        <v/>
      </c>
      <c r="W34" s="30" t="str">
        <f t="shared" ref="W34:AD34" si="7">IF(ISNA(MATCH($V$33,W3:W32,0)),"",INDEX($A$3:$A$32,MATCH($V$33,W3:W32,0)))</f>
        <v/>
      </c>
      <c r="X34" s="30" t="str">
        <f t="shared" si="7"/>
        <v/>
      </c>
      <c r="Y34" s="30" t="str">
        <f t="shared" si="7"/>
        <v/>
      </c>
      <c r="Z34" s="30" t="str">
        <f t="shared" si="7"/>
        <v/>
      </c>
      <c r="AA34" s="30">
        <f t="shared" si="7"/>
        <v>3</v>
      </c>
      <c r="AB34" s="30" t="str">
        <f t="shared" si="7"/>
        <v/>
      </c>
      <c r="AC34" s="30" t="str">
        <f t="shared" si="7"/>
        <v/>
      </c>
      <c r="AD34" s="30" t="str">
        <f t="shared" si="7"/>
        <v/>
      </c>
      <c r="AE34" s="56"/>
      <c r="AF34" s="30" t="str">
        <f>IF(ISNA(MATCH($AF$33,AF3:AF32,0)),"",INDEX($A$3:$A$32,MATCH($AF$33,AF3:AF32,0)))</f>
        <v/>
      </c>
      <c r="AG34" s="30" t="str">
        <f t="shared" ref="AG34:AN34" si="8">IF(ISNA(MATCH($AF$33,AG3:AG32,0)),"",INDEX($A$3:$A$32,MATCH($AF$33,AG3:AG32,0)))</f>
        <v/>
      </c>
      <c r="AH34" s="30" t="str">
        <f t="shared" si="8"/>
        <v/>
      </c>
      <c r="AI34" s="30" t="str">
        <f t="shared" si="8"/>
        <v/>
      </c>
      <c r="AJ34" s="30" t="str">
        <f t="shared" si="8"/>
        <v/>
      </c>
      <c r="AK34" s="30" t="str">
        <f t="shared" si="8"/>
        <v/>
      </c>
      <c r="AL34" s="30" t="str">
        <f t="shared" si="8"/>
        <v/>
      </c>
      <c r="AM34" s="30" t="str">
        <f t="shared" si="8"/>
        <v/>
      </c>
      <c r="AN34" s="30" t="str">
        <f t="shared" si="8"/>
        <v/>
      </c>
      <c r="AO34" s="56"/>
      <c r="AP34" s="30" t="str">
        <f>IF(ISNA(MATCH($AP$33,AP3:AP32,0)),"",INDEX($A$3:$A$32,MATCH($AP$33,AP3:AP32,0)))</f>
        <v/>
      </c>
      <c r="AQ34" s="30" t="str">
        <f t="shared" ref="AQ34:AX34" si="9">IF(ISNA(MATCH($AP$33,AQ3:AQ32,0)),"",INDEX($A$3:$A$32,MATCH($AP$33,AQ3:AQ32,0)))</f>
        <v/>
      </c>
      <c r="AR34" s="30" t="str">
        <f t="shared" si="9"/>
        <v/>
      </c>
      <c r="AS34" s="30" t="str">
        <f t="shared" si="9"/>
        <v/>
      </c>
      <c r="AT34" s="30" t="str">
        <f t="shared" si="9"/>
        <v/>
      </c>
      <c r="AU34" s="30" t="str">
        <f t="shared" si="9"/>
        <v/>
      </c>
      <c r="AV34" s="30" t="str">
        <f t="shared" si="9"/>
        <v/>
      </c>
      <c r="AW34" s="30" t="str">
        <f t="shared" si="9"/>
        <v/>
      </c>
      <c r="AX34" s="30" t="str">
        <f t="shared" si="9"/>
        <v/>
      </c>
      <c r="AY34" s="56"/>
    </row>
    <row r="35" spans="1:51" ht="38.25" x14ac:dyDescent="0.35">
      <c r="A35" s="40" t="s">
        <v>25</v>
      </c>
      <c r="B35" s="35">
        <f>SUM(B34:J34)</f>
        <v>30</v>
      </c>
      <c r="C35" s="35" t="str" cm="1">
        <f t="array" ref="C35">INDEX(B2:J2,D35)</f>
        <v>I</v>
      </c>
      <c r="D35" s="50">
        <f>SUM(K3:K32)</f>
        <v>9</v>
      </c>
      <c r="E35" s="36">
        <f>VLOOKUP(C35,Thrusters[],MATCH("PropellerD_m",Thrusters[#Headers],0))</f>
        <v>5.5</v>
      </c>
      <c r="F35" s="37" t="s">
        <v>27</v>
      </c>
      <c r="G35" s="38">
        <f>VLOOKUP(C35,Thrusters[],MATCH("Power_kW",Thrusters[#Headers],0))</f>
        <v>5500</v>
      </c>
      <c r="H35" s="39" t="s">
        <v>28</v>
      </c>
      <c r="I35" s="50"/>
      <c r="J35" s="50"/>
      <c r="K35" s="54"/>
      <c r="L35" s="51">
        <f>SUM(L34:T34)</f>
        <v>2</v>
      </c>
      <c r="M35" s="35" t="str" cm="1">
        <f t="array" ref="M35">INDEX(L2:T2,N35)</f>
        <v>D</v>
      </c>
      <c r="N35" s="50">
        <f>SUM(U3:U32)</f>
        <v>4</v>
      </c>
      <c r="O35" s="36">
        <f>VLOOKUP(M35,Thrusters[],MATCH("PropellerD_m",Thrusters[#Headers],0))</f>
        <v>4.0999999999999996</v>
      </c>
      <c r="P35" s="37" t="s">
        <v>27</v>
      </c>
      <c r="Q35" s="38">
        <f>VLOOKUP(M35,Thrusters[],MATCH("Power_kW",Thrusters[#Headers],0))</f>
        <v>5500</v>
      </c>
      <c r="R35" s="39" t="s">
        <v>28</v>
      </c>
      <c r="S35" s="50"/>
      <c r="T35" s="50"/>
      <c r="U35" s="56"/>
      <c r="V35" s="51">
        <f>SUM(V34:AD34)</f>
        <v>3</v>
      </c>
      <c r="W35" s="35" t="str" cm="1">
        <f t="array" ref="W35">INDEX(V2:AD2,X35)</f>
        <v>F</v>
      </c>
      <c r="X35" s="50">
        <f>SUM(AE3:AE32)</f>
        <v>6</v>
      </c>
      <c r="Y35" s="36">
        <f>VLOOKUP(W35,Thrusters[],MATCH("PropellerD_m",Thrusters[#Headers],0))</f>
        <v>4.0999999999999996</v>
      </c>
      <c r="Z35" s="37" t="s">
        <v>27</v>
      </c>
      <c r="AA35" s="38">
        <f>VLOOKUP(W35,Thrusters[],MATCH("Power_kW",Thrusters[#Headers],0))</f>
        <v>3200</v>
      </c>
      <c r="AB35" s="39" t="s">
        <v>28</v>
      </c>
      <c r="AC35" s="50"/>
      <c r="AD35" s="50"/>
      <c r="AE35" s="56"/>
      <c r="AF35" s="51">
        <f>SUM(AF34:AN34)</f>
        <v>0</v>
      </c>
      <c r="AG35" s="35" t="e" cm="1" vm="1">
        <f t="array" aca="1" ref="AG35" ca="1">INDEX(AF2:AN2,AH35)</f>
        <v>#VALUE!</v>
      </c>
      <c r="AH35" s="50">
        <f>SUM(AO3:AO32)</f>
        <v>0</v>
      </c>
      <c r="AI35" s="36" t="e" vm="2">
        <f ca="1">VLOOKUP(AG35,Thrusters[],MATCH("PropellerD_m",Thrusters[#Headers],0))</f>
        <v>#VALUE!</v>
      </c>
      <c r="AJ35" s="37" t="s">
        <v>27</v>
      </c>
      <c r="AK35" s="38" t="e" vm="2">
        <f ca="1">VLOOKUP(AG35,Thrusters[],MATCH("Power_kW",Thrusters[#Headers],0))</f>
        <v>#VALUE!</v>
      </c>
      <c r="AL35" s="39" t="s">
        <v>28</v>
      </c>
      <c r="AM35" s="50"/>
      <c r="AN35" s="50"/>
      <c r="AO35" s="56"/>
      <c r="AP35" s="51">
        <f>SUM(AP34:AX34)</f>
        <v>0</v>
      </c>
      <c r="AQ35" s="35" t="e" cm="1" vm="1">
        <f t="array" aca="1" ref="AQ35" ca="1">INDEX(AP2:AX2,AR35)</f>
        <v>#VALUE!</v>
      </c>
      <c r="AR35" s="50">
        <f>SUM(AY3:AY32)</f>
        <v>0</v>
      </c>
      <c r="AS35" s="36" t="e" vm="2">
        <f ca="1">VLOOKUP(AQ35,Thrusters[],MATCH("PropellerD_m",Thrusters[#Headers],0))</f>
        <v>#VALUE!</v>
      </c>
      <c r="AT35" s="37" t="s">
        <v>27</v>
      </c>
      <c r="AU35" s="38" t="e" vm="2">
        <f ca="1">VLOOKUP(AQ35,Thrusters[],MATCH("Power_kW",Thrusters[#Headers],0))</f>
        <v>#VALUE!</v>
      </c>
      <c r="AV35" s="39" t="s">
        <v>28</v>
      </c>
      <c r="AW35" s="50"/>
      <c r="AX35" s="50"/>
      <c r="AY35" s="56"/>
    </row>
    <row r="36" spans="1:51" ht="38.25" x14ac:dyDescent="0.35">
      <c r="A36" s="31" t="s">
        <v>23</v>
      </c>
      <c r="B36" s="74" cm="1">
        <f t="array" ref="B36">INDEX(B3:J32,$L$35,$N$35)</f>
        <v>0.49187640879383826</v>
      </c>
      <c r="C36" s="74"/>
      <c r="D36" s="74"/>
      <c r="E36" s="74"/>
      <c r="F36" s="74"/>
      <c r="G36" s="74"/>
      <c r="H36" s="74"/>
      <c r="I36" s="74"/>
      <c r="J36" s="73"/>
      <c r="K36" s="54"/>
      <c r="L36" s="65" cm="1">
        <f t="array" ref="L36">INDEX(L3:T32,$L$35,$N$35)</f>
        <v>3.0687600000000002</v>
      </c>
      <c r="M36" s="66"/>
      <c r="N36" s="66"/>
      <c r="O36" s="66"/>
      <c r="P36" s="66"/>
      <c r="Q36" s="66"/>
      <c r="R36" s="66"/>
      <c r="S36" s="66"/>
      <c r="T36" s="67"/>
      <c r="U36" s="56"/>
      <c r="V36" s="65" cm="1">
        <f t="array" ref="V36">INDEX(V3:AD32,$L$35,$N$35)</f>
        <v>9.3919901664180969</v>
      </c>
      <c r="W36" s="66"/>
      <c r="X36" s="66"/>
      <c r="Y36" s="66"/>
      <c r="Z36" s="66"/>
      <c r="AA36" s="66"/>
      <c r="AB36" s="66"/>
      <c r="AC36" s="66"/>
      <c r="AD36" s="67"/>
      <c r="AE36" s="56"/>
      <c r="AF36" s="72" cm="1">
        <f t="array" ref="AF36">INDEX(AF3:AN32,$L$35,$N$35)</f>
        <v>0</v>
      </c>
      <c r="AG36" s="72"/>
      <c r="AH36" s="72"/>
      <c r="AI36" s="72"/>
      <c r="AJ36" s="72"/>
      <c r="AK36" s="72"/>
      <c r="AL36" s="72"/>
      <c r="AM36" s="72"/>
      <c r="AN36" s="72"/>
      <c r="AO36" s="56"/>
      <c r="AP36" s="72" cm="1">
        <f t="array" ref="AP36">INDEX(AP3:AX32,$L$35,$N$35)</f>
        <v>0</v>
      </c>
      <c r="AQ36" s="72"/>
      <c r="AR36" s="72"/>
      <c r="AS36" s="72"/>
      <c r="AT36" s="72"/>
      <c r="AU36" s="72"/>
      <c r="AV36" s="72"/>
      <c r="AW36" s="72"/>
      <c r="AX36" s="72"/>
      <c r="AY36" s="56"/>
    </row>
    <row r="37" spans="1:51" ht="38.25" x14ac:dyDescent="0.35">
      <c r="A37" s="31" t="s">
        <v>24</v>
      </c>
      <c r="B37" s="74" cm="1">
        <f t="array" ref="B37">INDEX(B3:J32,$V$35,$X$35)</f>
        <v>0.40161540601917739</v>
      </c>
      <c r="C37" s="74"/>
      <c r="D37" s="74"/>
      <c r="E37" s="74"/>
      <c r="F37" s="74"/>
      <c r="G37" s="74"/>
      <c r="H37" s="74"/>
      <c r="I37" s="74"/>
      <c r="J37" s="73"/>
      <c r="K37" s="54"/>
      <c r="L37" s="65" cm="1">
        <f t="array" ref="L37">INDEX(L3:T32,$V$35,$X$35)</f>
        <v>3.5310000000000001</v>
      </c>
      <c r="M37" s="66"/>
      <c r="N37" s="66"/>
      <c r="O37" s="66"/>
      <c r="P37" s="66"/>
      <c r="Q37" s="66"/>
      <c r="R37" s="66"/>
      <c r="S37" s="66"/>
      <c r="T37" s="67"/>
      <c r="U37" s="56"/>
      <c r="V37" s="65" cm="1">
        <f t="array" ref="V37">INDEX(V3:AD32,$V$35,$X$35)</f>
        <v>9.1765910338581662</v>
      </c>
      <c r="W37" s="66"/>
      <c r="X37" s="66"/>
      <c r="Y37" s="66"/>
      <c r="Z37" s="66"/>
      <c r="AA37" s="66"/>
      <c r="AB37" s="66"/>
      <c r="AC37" s="66"/>
      <c r="AD37" s="67"/>
      <c r="AE37" s="56"/>
      <c r="AF37" s="72" cm="1">
        <f t="array" ref="AF37">INDEX(AF3:AN32,$V$35,$X$35)</f>
        <v>0</v>
      </c>
      <c r="AG37" s="72"/>
      <c r="AH37" s="72"/>
      <c r="AI37" s="72"/>
      <c r="AJ37" s="72"/>
      <c r="AK37" s="72"/>
      <c r="AL37" s="72"/>
      <c r="AM37" s="72"/>
      <c r="AN37" s="72"/>
      <c r="AO37" s="56"/>
      <c r="AP37" s="72" cm="1">
        <f t="array" ref="AP37">INDEX(AP3:AX32,$V$35,$X$35)</f>
        <v>0</v>
      </c>
      <c r="AQ37" s="72"/>
      <c r="AR37" s="72"/>
      <c r="AS37" s="72"/>
      <c r="AT37" s="72"/>
      <c r="AU37" s="72"/>
      <c r="AV37" s="72"/>
      <c r="AW37" s="72"/>
      <c r="AX37" s="72"/>
      <c r="AY37" s="56"/>
    </row>
    <row r="38" spans="1:51" ht="38.25" x14ac:dyDescent="0.35">
      <c r="A38" s="31" t="s">
        <v>51</v>
      </c>
      <c r="B38" s="74" t="e" cm="1" vm="3">
        <f t="array" aca="1" ref="B38" ca="1">INDEX(B3:J32,$AF$35,$AH$35)</f>
        <v>#VALUE!</v>
      </c>
      <c r="C38" s="74"/>
      <c r="D38" s="74"/>
      <c r="E38" s="74"/>
      <c r="F38" s="74"/>
      <c r="G38" s="74"/>
      <c r="H38" s="74"/>
      <c r="I38" s="74"/>
      <c r="J38" s="73"/>
      <c r="K38" s="54"/>
      <c r="L38" s="65" t="e" cm="1" vm="3">
        <f t="array" aca="1" ref="L38" ca="1">INDEX(L3:T32,$AF$35,$AH$35)</f>
        <v>#VALUE!</v>
      </c>
      <c r="M38" s="66"/>
      <c r="N38" s="66"/>
      <c r="O38" s="66"/>
      <c r="P38" s="66"/>
      <c r="Q38" s="66"/>
      <c r="R38" s="66"/>
      <c r="S38" s="66"/>
      <c r="T38" s="67"/>
      <c r="U38" s="56"/>
      <c r="V38" s="65" t="e" cm="1" vm="3">
        <f t="array" aca="1" ref="V38" ca="1">INDEX(V3:AD32,$AF$35,$AH$35)</f>
        <v>#VALUE!</v>
      </c>
      <c r="W38" s="66"/>
      <c r="X38" s="66"/>
      <c r="Y38" s="66"/>
      <c r="Z38" s="66"/>
      <c r="AA38" s="66"/>
      <c r="AB38" s="66"/>
      <c r="AC38" s="66"/>
      <c r="AD38" s="67"/>
      <c r="AE38" s="56"/>
      <c r="AF38" s="65" t="e" cm="1" vm="3">
        <f t="array" aca="1" ref="AF38" ca="1">INDEX(AF3:AN32,$AF$35,$AH$35)</f>
        <v>#VALUE!</v>
      </c>
      <c r="AG38" s="66"/>
      <c r="AH38" s="66"/>
      <c r="AI38" s="66"/>
      <c r="AJ38" s="66"/>
      <c r="AK38" s="66"/>
      <c r="AL38" s="66"/>
      <c r="AM38" s="66"/>
      <c r="AN38" s="67"/>
      <c r="AO38" s="56"/>
      <c r="AP38" s="65" t="e" cm="1" vm="3">
        <f t="array" aca="1" ref="AP38" ca="1">INDEX(AP3:AX32,$AP$35,$AR$35)</f>
        <v>#VALUE!</v>
      </c>
      <c r="AQ38" s="66"/>
      <c r="AR38" s="66"/>
      <c r="AS38" s="66"/>
      <c r="AT38" s="66"/>
      <c r="AU38" s="66"/>
      <c r="AV38" s="66"/>
      <c r="AW38" s="66"/>
      <c r="AX38" s="67"/>
      <c r="AY38" s="56"/>
    </row>
  </sheetData>
  <mergeCells count="26">
    <mergeCell ref="A1:A2"/>
    <mergeCell ref="B36:J36"/>
    <mergeCell ref="L36:T36"/>
    <mergeCell ref="V36:AD36"/>
    <mergeCell ref="B1:J1"/>
    <mergeCell ref="L1:T1"/>
    <mergeCell ref="V1:AD1"/>
    <mergeCell ref="B33:J33"/>
    <mergeCell ref="L33:T33"/>
    <mergeCell ref="V33:AD33"/>
    <mergeCell ref="AF1:AN1"/>
    <mergeCell ref="AP1:AX1"/>
    <mergeCell ref="AF33:AN33"/>
    <mergeCell ref="AP33:AX33"/>
    <mergeCell ref="AF36:AN36"/>
    <mergeCell ref="AP36:AX36"/>
    <mergeCell ref="AF37:AN37"/>
    <mergeCell ref="AP37:AX37"/>
    <mergeCell ref="B38:J38"/>
    <mergeCell ref="L38:T38"/>
    <mergeCell ref="V38:AD38"/>
    <mergeCell ref="AF38:AN38"/>
    <mergeCell ref="AP38:AX38"/>
    <mergeCell ref="B37:J37"/>
    <mergeCell ref="L37:T37"/>
    <mergeCell ref="V37:AD37"/>
  </mergeCells>
  <conditionalFormatting sqref="L3:T32">
    <cfRule type="cellIs" dxfId="39" priority="13" operator="equal">
      <formula>$L$33</formula>
    </cfRule>
    <cfRule type="colorScale" priority="1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3:J32">
    <cfRule type="cellIs" dxfId="38" priority="7" operator="greaterThan">
      <formula>1</formula>
    </cfRule>
    <cfRule type="cellIs" dxfId="37" priority="8" operator="equal">
      <formula>$B$33</formula>
    </cfRule>
    <cfRule type="colorScale" priority="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V3:AD32">
    <cfRule type="cellIs" dxfId="36" priority="5" operator="equal">
      <formula>$V$33</formula>
    </cfRule>
  </conditionalFormatting>
  <conditionalFormatting sqref="AF3:AN32">
    <cfRule type="cellIs" dxfId="35" priority="3" operator="between">
      <formula>$AF$33*0.975</formula>
      <formula>$AF$33*1.025</formula>
    </cfRule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P3:AX32">
    <cfRule type="cellIs" dxfId="34" priority="1" operator="between">
      <formula>$AP$33*0.975</formula>
      <formula>$AP$33*1.025</formula>
    </cfRule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  <ignoredErrors>
    <ignoredError sqref="K6:K32" formulaRange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Y38"/>
  <sheetViews>
    <sheetView zoomScale="80" zoomScaleNormal="80" workbookViewId="0">
      <pane xSplit="1" ySplit="2" topLeftCell="O3" activePane="bottomRight" state="frozen"/>
      <selection pane="topRight" activeCell="B1" sqref="B1"/>
      <selection pane="bottomLeft" activeCell="A3" sqref="A3"/>
      <selection pane="bottomRight" activeCell="AF37" sqref="AF37:AN37"/>
    </sheetView>
  </sheetViews>
  <sheetFormatPr defaultRowHeight="15" x14ac:dyDescent="0.25"/>
  <cols>
    <col min="1" max="1" width="24.7109375" customWidth="1"/>
    <col min="11" max="11" width="2.7109375" style="29" customWidth="1"/>
    <col min="21" max="21" width="2.7109375" customWidth="1"/>
    <col min="31" max="31" width="2.7109375" customWidth="1"/>
    <col min="41" max="41" width="2.7109375" customWidth="1"/>
    <col min="51" max="51" width="2.7109375" customWidth="1"/>
  </cols>
  <sheetData>
    <row r="1" spans="1:51" s="42" customFormat="1" ht="18.75" x14ac:dyDescent="0.3">
      <c r="A1" s="75" t="s">
        <v>16</v>
      </c>
      <c r="B1" s="70" t="s">
        <v>42</v>
      </c>
      <c r="C1" s="70"/>
      <c r="D1" s="70"/>
      <c r="E1" s="70"/>
      <c r="F1" s="70"/>
      <c r="G1" s="70"/>
      <c r="H1" s="70"/>
      <c r="I1" s="70"/>
      <c r="J1" s="70"/>
      <c r="K1" s="52"/>
      <c r="L1" s="70" t="s">
        <v>17</v>
      </c>
      <c r="M1" s="70"/>
      <c r="N1" s="70"/>
      <c r="O1" s="70"/>
      <c r="P1" s="70"/>
      <c r="Q1" s="70"/>
      <c r="R1" s="70"/>
      <c r="S1" s="70"/>
      <c r="T1" s="70"/>
      <c r="U1" s="55"/>
      <c r="V1" s="70" t="s">
        <v>29</v>
      </c>
      <c r="W1" s="70"/>
      <c r="X1" s="70"/>
      <c r="Y1" s="70"/>
      <c r="Z1" s="70"/>
      <c r="AA1" s="70"/>
      <c r="AB1" s="70"/>
      <c r="AC1" s="70"/>
      <c r="AD1" s="70"/>
      <c r="AE1" s="55"/>
      <c r="AF1" s="68" t="s">
        <v>43</v>
      </c>
      <c r="AG1" s="68"/>
      <c r="AH1" s="68"/>
      <c r="AI1" s="68"/>
      <c r="AJ1" s="68"/>
      <c r="AK1" s="68"/>
      <c r="AL1" s="68"/>
      <c r="AM1" s="68"/>
      <c r="AN1" s="68"/>
      <c r="AO1" s="24"/>
      <c r="AP1" s="68" t="s">
        <v>44</v>
      </c>
      <c r="AQ1" s="68"/>
      <c r="AR1" s="68"/>
      <c r="AS1" s="68"/>
      <c r="AT1" s="68"/>
      <c r="AU1" s="68"/>
      <c r="AV1" s="68"/>
      <c r="AW1" s="68"/>
      <c r="AX1" s="68"/>
      <c r="AY1" s="24"/>
    </row>
    <row r="2" spans="1:51" x14ac:dyDescent="0.25">
      <c r="A2" s="75"/>
      <c r="B2" s="21" t="s">
        <v>7</v>
      </c>
      <c r="C2" s="7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7" t="s">
        <v>13</v>
      </c>
      <c r="I2" s="7" t="s">
        <v>14</v>
      </c>
      <c r="J2" s="21" t="s">
        <v>15</v>
      </c>
      <c r="K2" s="53"/>
      <c r="L2" s="21" t="s">
        <v>7</v>
      </c>
      <c r="M2" s="7" t="s">
        <v>8</v>
      </c>
      <c r="N2" s="7" t="s">
        <v>9</v>
      </c>
      <c r="O2" s="7" t="s">
        <v>10</v>
      </c>
      <c r="P2" s="7" t="s">
        <v>11</v>
      </c>
      <c r="Q2" s="7" t="s">
        <v>12</v>
      </c>
      <c r="R2" s="7" t="s">
        <v>13</v>
      </c>
      <c r="S2" s="7" t="s">
        <v>14</v>
      </c>
      <c r="T2" s="21" t="s">
        <v>15</v>
      </c>
      <c r="U2" s="24"/>
      <c r="V2" s="21" t="s">
        <v>7</v>
      </c>
      <c r="W2" s="7" t="s">
        <v>8</v>
      </c>
      <c r="X2" s="7" t="s">
        <v>9</v>
      </c>
      <c r="Y2" s="7" t="s">
        <v>10</v>
      </c>
      <c r="Z2" s="7" t="s">
        <v>11</v>
      </c>
      <c r="AA2" s="7" t="s">
        <v>12</v>
      </c>
      <c r="AB2" s="7" t="s">
        <v>13</v>
      </c>
      <c r="AC2" s="7" t="s">
        <v>14</v>
      </c>
      <c r="AD2" s="21" t="s">
        <v>15</v>
      </c>
      <c r="AE2" s="24"/>
      <c r="AF2" s="21" t="s">
        <v>7</v>
      </c>
      <c r="AG2" s="21" t="s">
        <v>8</v>
      </c>
      <c r="AH2" s="21" t="s">
        <v>9</v>
      </c>
      <c r="AI2" s="21" t="s">
        <v>10</v>
      </c>
      <c r="AJ2" s="21" t="s">
        <v>11</v>
      </c>
      <c r="AK2" s="21" t="s">
        <v>12</v>
      </c>
      <c r="AL2" s="21" t="s">
        <v>13</v>
      </c>
      <c r="AM2" s="21" t="s">
        <v>14</v>
      </c>
      <c r="AN2" s="21" t="s">
        <v>15</v>
      </c>
      <c r="AO2" s="24"/>
      <c r="AP2" s="21" t="s">
        <v>7</v>
      </c>
      <c r="AQ2" s="21" t="s">
        <v>8</v>
      </c>
      <c r="AR2" s="21" t="s">
        <v>9</v>
      </c>
      <c r="AS2" s="21" t="s">
        <v>10</v>
      </c>
      <c r="AT2" s="21" t="s">
        <v>11</v>
      </c>
      <c r="AU2" s="21" t="s">
        <v>12</v>
      </c>
      <c r="AV2" s="21" t="s">
        <v>13</v>
      </c>
      <c r="AW2" s="21" t="s">
        <v>14</v>
      </c>
      <c r="AX2" s="21" t="s">
        <v>15</v>
      </c>
      <c r="AY2" s="24"/>
    </row>
    <row r="3" spans="1:51" x14ac:dyDescent="0.25">
      <c r="A3" s="9">
        <v>1</v>
      </c>
      <c r="B3" s="11" t="e">
        <v>#N/A</v>
      </c>
      <c r="C3" s="12" t="e">
        <v>#N/A</v>
      </c>
      <c r="D3" s="12" t="e">
        <v>#N/A</v>
      </c>
      <c r="E3" s="12" t="e">
        <v>#N/A</v>
      </c>
      <c r="F3" s="12" t="e">
        <v>#N/A</v>
      </c>
      <c r="G3" s="12" t="e">
        <v>#N/A</v>
      </c>
      <c r="H3" s="12" t="e">
        <v>#N/A</v>
      </c>
      <c r="I3" s="12" t="e">
        <v>#N/A</v>
      </c>
      <c r="J3" s="12" t="e">
        <v>#N/A</v>
      </c>
      <c r="K3" s="27" t="str">
        <f t="shared" ref="K3:K31" si="0">IF(ISNA(MATCH($B$33,B3:J3,0)),"",MATCH($B$33,B3:J3,0))</f>
        <v/>
      </c>
      <c r="L3" s="16" t="e">
        <v>#N/A</v>
      </c>
      <c r="M3" s="16" t="e">
        <v>#N/A</v>
      </c>
      <c r="N3" s="16" t="e">
        <v>#N/A</v>
      </c>
      <c r="O3" s="16" t="e">
        <v>#N/A</v>
      </c>
      <c r="P3" s="16" t="e">
        <v>#N/A</v>
      </c>
      <c r="Q3" s="16" t="e">
        <v>#N/A</v>
      </c>
      <c r="R3" s="16" t="e">
        <v>#N/A</v>
      </c>
      <c r="S3" s="16" t="e">
        <v>#N/A</v>
      </c>
      <c r="T3" s="16" t="e">
        <v>#N/A</v>
      </c>
      <c r="U3" s="27" t="str">
        <f t="shared" ref="U3:U31" si="1">IF(ISNA(MATCH($L$33,L3:T3,0)),"",MATCH($L$33,L3:T3,0))</f>
        <v/>
      </c>
      <c r="V3" s="16" t="e">
        <v>#N/A</v>
      </c>
      <c r="W3" s="16" t="e">
        <v>#N/A</v>
      </c>
      <c r="X3" s="16" t="e">
        <v>#N/A</v>
      </c>
      <c r="Y3" s="16" t="e">
        <v>#N/A</v>
      </c>
      <c r="Z3" s="16" t="e">
        <v>#N/A</v>
      </c>
      <c r="AA3" s="16" t="e">
        <v>#N/A</v>
      </c>
      <c r="AB3" s="16" t="e">
        <v>#N/A</v>
      </c>
      <c r="AC3" s="16" t="e">
        <v>#N/A</v>
      </c>
      <c r="AD3" s="16" t="e">
        <v>#N/A</v>
      </c>
      <c r="AE3" s="27" t="str">
        <f>IF(ISNA(MATCH($V$33,V3:AD3,0)),"",MATCH($V$33,V3:AD3,0))</f>
        <v/>
      </c>
      <c r="AF3" s="60" t="e">
        <v>#N/A</v>
      </c>
      <c r="AG3" s="60" t="e">
        <v>#N/A</v>
      </c>
      <c r="AH3" s="60" t="e">
        <v>#N/A</v>
      </c>
      <c r="AI3" s="60" t="e">
        <v>#N/A</v>
      </c>
      <c r="AJ3" s="60" t="e">
        <v>#N/A</v>
      </c>
      <c r="AK3" s="60" t="e">
        <v>#N/A</v>
      </c>
      <c r="AL3" s="60" t="e">
        <v>#N/A</v>
      </c>
      <c r="AM3" s="60" t="e">
        <v>#N/A</v>
      </c>
      <c r="AN3" s="60" t="e">
        <v>#N/A</v>
      </c>
      <c r="AO3" s="27" t="str">
        <f>IF(ISNA(MATCH($AF$33,AF3:AN3,0)),"",MATCH($AF$33,AF3:AN3,0))</f>
        <v/>
      </c>
      <c r="AP3" s="60" t="e">
        <v>#N/A</v>
      </c>
      <c r="AQ3" s="60" t="e">
        <v>#N/A</v>
      </c>
      <c r="AR3" s="60" t="e">
        <v>#N/A</v>
      </c>
      <c r="AS3" s="60" t="e">
        <v>#N/A</v>
      </c>
      <c r="AT3" s="60" t="e">
        <v>#N/A</v>
      </c>
      <c r="AU3" s="60" t="e">
        <v>#N/A</v>
      </c>
      <c r="AV3" s="60" t="e">
        <v>#N/A</v>
      </c>
      <c r="AW3" s="60" t="e">
        <v>#N/A</v>
      </c>
      <c r="AX3" s="60" t="e">
        <v>#N/A</v>
      </c>
      <c r="AY3" s="27" t="str">
        <f>IF(ISNA(MATCH($AP$33,AP3:AX3,0)),"",MATCH($AP$33,AP3:AX3,0))</f>
        <v/>
      </c>
    </row>
    <row r="4" spans="1:51" x14ac:dyDescent="0.25">
      <c r="A4" s="9">
        <v>2</v>
      </c>
      <c r="B4" s="11" t="e">
        <v>#N/A</v>
      </c>
      <c r="C4" s="12" t="e">
        <v>#N/A</v>
      </c>
      <c r="D4" s="12" t="e">
        <v>#N/A</v>
      </c>
      <c r="E4" s="12" t="e">
        <v>#N/A</v>
      </c>
      <c r="F4" s="12" t="e">
        <v>#N/A</v>
      </c>
      <c r="G4" s="12" t="e">
        <v>#N/A</v>
      </c>
      <c r="H4" s="12" t="e">
        <v>#N/A</v>
      </c>
      <c r="I4" s="12" t="e">
        <v>#N/A</v>
      </c>
      <c r="J4" s="12" t="e">
        <v>#N/A</v>
      </c>
      <c r="K4" s="27" t="str">
        <f t="shared" si="0"/>
        <v/>
      </c>
      <c r="L4" s="16" t="e">
        <v>#N/A</v>
      </c>
      <c r="M4" s="16" t="e">
        <v>#N/A</v>
      </c>
      <c r="N4" s="16" t="e">
        <v>#N/A</v>
      </c>
      <c r="O4" s="16" t="e">
        <v>#N/A</v>
      </c>
      <c r="P4" s="16" t="e">
        <v>#N/A</v>
      </c>
      <c r="Q4" s="16" t="e">
        <v>#N/A</v>
      </c>
      <c r="R4" s="16" t="e">
        <v>#N/A</v>
      </c>
      <c r="S4" s="16" t="e">
        <v>#N/A</v>
      </c>
      <c r="T4" s="16" t="e">
        <v>#N/A</v>
      </c>
      <c r="U4" s="27" t="str">
        <f t="shared" si="1"/>
        <v/>
      </c>
      <c r="V4" s="16" t="e">
        <v>#N/A</v>
      </c>
      <c r="W4" s="16" t="e">
        <v>#N/A</v>
      </c>
      <c r="X4" s="16" t="e">
        <v>#N/A</v>
      </c>
      <c r="Y4" s="16" t="e">
        <v>#N/A</v>
      </c>
      <c r="Z4" s="16" t="e">
        <v>#N/A</v>
      </c>
      <c r="AA4" s="16" t="e">
        <v>#N/A</v>
      </c>
      <c r="AB4" s="16" t="e">
        <v>#N/A</v>
      </c>
      <c r="AC4" s="16" t="e">
        <v>#N/A</v>
      </c>
      <c r="AD4" s="16" t="e">
        <v>#N/A</v>
      </c>
      <c r="AE4" s="27" t="str">
        <f t="shared" ref="AE4:AE32" si="2">IF(ISNA(MATCH($V$33,V4:AD4,0)),"",MATCH($V$33,V4:AD4,0))</f>
        <v/>
      </c>
      <c r="AF4" s="60" t="e">
        <v>#N/A</v>
      </c>
      <c r="AG4" s="60" t="e">
        <v>#N/A</v>
      </c>
      <c r="AH4" s="60" t="e">
        <v>#N/A</v>
      </c>
      <c r="AI4" s="60" t="e">
        <v>#N/A</v>
      </c>
      <c r="AJ4" s="60" t="e">
        <v>#N/A</v>
      </c>
      <c r="AK4" s="60" t="e">
        <v>#N/A</v>
      </c>
      <c r="AL4" s="60" t="e">
        <v>#N/A</v>
      </c>
      <c r="AM4" s="60" t="e">
        <v>#N/A</v>
      </c>
      <c r="AN4" s="60" t="e">
        <v>#N/A</v>
      </c>
      <c r="AO4" s="27" t="str">
        <f t="shared" ref="AO4:AO32" si="3">IF(ISNA(MATCH($AF$33,AF4:AN4,0)),"",MATCH($AF$33,AF4:AN4,0))</f>
        <v/>
      </c>
      <c r="AP4" s="60" t="e">
        <v>#N/A</v>
      </c>
      <c r="AQ4" s="60" t="e">
        <v>#N/A</v>
      </c>
      <c r="AR4" s="60" t="e">
        <v>#N/A</v>
      </c>
      <c r="AS4" s="60" t="e">
        <v>#N/A</v>
      </c>
      <c r="AT4" s="60" t="e">
        <v>#N/A</v>
      </c>
      <c r="AU4" s="60" t="e">
        <v>#N/A</v>
      </c>
      <c r="AV4" s="60" t="e">
        <v>#N/A</v>
      </c>
      <c r="AW4" s="60" t="e">
        <v>#N/A</v>
      </c>
      <c r="AX4" s="60" t="e">
        <v>#N/A</v>
      </c>
      <c r="AY4" s="27" t="str">
        <f t="shared" ref="AY4:AY32" si="4">IF(ISNA(MATCH($AP$33,AP4:AX4,0)),"",MATCH($AP$33,AP4:AX4,0))</f>
        <v/>
      </c>
    </row>
    <row r="5" spans="1:51" x14ac:dyDescent="0.25">
      <c r="A5" s="9">
        <v>3</v>
      </c>
      <c r="B5" s="11" t="e">
        <v>#N/A</v>
      </c>
      <c r="C5" s="12" t="e">
        <v>#N/A</v>
      </c>
      <c r="D5" s="12" t="e">
        <v>#N/A</v>
      </c>
      <c r="E5" s="12">
        <v>0.51478993923195349</v>
      </c>
      <c r="F5" s="12">
        <v>0.46903083352244651</v>
      </c>
      <c r="G5" s="12" t="e">
        <v>#N/A</v>
      </c>
      <c r="H5" s="12" t="e">
        <v>#N/A</v>
      </c>
      <c r="I5" s="12">
        <v>0.42212775017020165</v>
      </c>
      <c r="J5" s="12">
        <v>0.38375250015472889</v>
      </c>
      <c r="K5" s="27" t="str">
        <f t="shared" si="0"/>
        <v/>
      </c>
      <c r="L5" s="16" t="e">
        <v>#N/A</v>
      </c>
      <c r="M5" s="16" t="e">
        <v>#N/A</v>
      </c>
      <c r="N5" s="16" t="e">
        <v>#N/A</v>
      </c>
      <c r="O5" s="16">
        <v>4.6031399999999998</v>
      </c>
      <c r="P5" s="16">
        <v>6.6318599999999996</v>
      </c>
      <c r="Q5" s="16" t="e">
        <v>#N/A</v>
      </c>
      <c r="R5" s="16" t="e">
        <v>#N/A</v>
      </c>
      <c r="S5" s="16">
        <v>5.2965</v>
      </c>
      <c r="T5" s="16">
        <v>7.383</v>
      </c>
      <c r="U5" s="27" t="str">
        <f t="shared" si="1"/>
        <v/>
      </c>
      <c r="V5" s="16" t="e">
        <v>#N/A</v>
      </c>
      <c r="W5" s="16" t="e">
        <v>#N/A</v>
      </c>
      <c r="X5" s="16" t="e">
        <v>#N/A</v>
      </c>
      <c r="Y5" s="16">
        <v>11.16455178394733</v>
      </c>
      <c r="Z5" s="16">
        <v>14.698836305511586</v>
      </c>
      <c r="AA5" s="16" t="e">
        <v>#N/A</v>
      </c>
      <c r="AB5" s="16" t="e">
        <v>#N/A</v>
      </c>
      <c r="AC5" s="16">
        <v>10.786338443365558</v>
      </c>
      <c r="AD5" s="16">
        <v>14.099204316736822</v>
      </c>
      <c r="AE5" s="27" t="str">
        <f t="shared" si="2"/>
        <v/>
      </c>
      <c r="AF5" s="60" t="e">
        <v>#N/A</v>
      </c>
      <c r="AG5" s="60" t="e">
        <v>#N/A</v>
      </c>
      <c r="AH5" s="60" t="e">
        <v>#N/A</v>
      </c>
      <c r="AI5" s="60">
        <v>112.1845851640808</v>
      </c>
      <c r="AJ5" s="60">
        <v>106.23606693544423</v>
      </c>
      <c r="AK5" s="60" t="e">
        <v>#N/A</v>
      </c>
      <c r="AL5" s="60" t="e">
        <v>#N/A</v>
      </c>
      <c r="AM5" s="60">
        <v>95.363784635529015</v>
      </c>
      <c r="AN5" s="60">
        <v>92.721383755831596</v>
      </c>
      <c r="AO5" s="27" t="str">
        <f t="shared" si="3"/>
        <v/>
      </c>
      <c r="AP5" s="60" t="e">
        <v>#N/A</v>
      </c>
      <c r="AQ5" s="60" t="e">
        <v>#N/A</v>
      </c>
      <c r="AR5" s="60" t="e">
        <v>#N/A</v>
      </c>
      <c r="AS5" s="60">
        <v>103.21519067583007</v>
      </c>
      <c r="AT5" s="60">
        <v>98.039657954545888</v>
      </c>
      <c r="AU5" s="60" t="e">
        <v>#N/A</v>
      </c>
      <c r="AV5" s="60" t="e">
        <v>#N/A</v>
      </c>
      <c r="AW5" s="60">
        <v>87.832638355397833</v>
      </c>
      <c r="AX5" s="60">
        <v>85.659220508452194</v>
      </c>
      <c r="AY5" s="27" t="str">
        <f t="shared" si="4"/>
        <v/>
      </c>
    </row>
    <row r="6" spans="1:51" x14ac:dyDescent="0.25">
      <c r="A6" s="9">
        <v>4</v>
      </c>
      <c r="B6" s="11" t="e">
        <v>#N/A</v>
      </c>
      <c r="C6" s="12">
        <v>0.52224765041395105</v>
      </c>
      <c r="D6" s="12">
        <v>0.48101757274969165</v>
      </c>
      <c r="E6" s="12">
        <v>0.44582116498751928</v>
      </c>
      <c r="F6" s="12">
        <v>0.40619261698862852</v>
      </c>
      <c r="G6" s="12">
        <v>0.44582116498751928</v>
      </c>
      <c r="H6" s="12">
        <v>0.40619261698862852</v>
      </c>
      <c r="I6" s="12">
        <v>0.36557335528976581</v>
      </c>
      <c r="J6" s="12">
        <v>0.33233941389978705</v>
      </c>
      <c r="K6" s="27" t="str">
        <f t="shared" si="0"/>
        <v/>
      </c>
      <c r="L6" s="16" t="e">
        <v>#N/A</v>
      </c>
      <c r="M6" s="16">
        <v>4.28</v>
      </c>
      <c r="N6" s="16">
        <v>4.9219999999999997</v>
      </c>
      <c r="O6" s="16">
        <v>6.1375200000000003</v>
      </c>
      <c r="P6" s="16">
        <v>8.8424800000000001</v>
      </c>
      <c r="Q6" s="16">
        <v>4.7080000000000002</v>
      </c>
      <c r="R6" s="16">
        <v>5.7779999999999996</v>
      </c>
      <c r="S6" s="16">
        <v>7.0620000000000003</v>
      </c>
      <c r="T6" s="16">
        <v>9.8439999999999994</v>
      </c>
      <c r="U6" s="27">
        <f t="shared" si="1"/>
        <v>2</v>
      </c>
      <c r="V6" s="16" t="e">
        <v>#N/A</v>
      </c>
      <c r="W6" s="16">
        <v>10.54284552980373</v>
      </c>
      <c r="X6" s="16">
        <v>11.161070784908814</v>
      </c>
      <c r="Y6" s="16">
        <v>13.033465029184631</v>
      </c>
      <c r="Z6" s="16">
        <v>17.524490454009801</v>
      </c>
      <c r="AA6" s="16">
        <v>9.9977765216897456</v>
      </c>
      <c r="AB6" s="16">
        <v>11.451143326676297</v>
      </c>
      <c r="AC6" s="16">
        <v>13.099755956898049</v>
      </c>
      <c r="AD6" s="16">
        <v>17.351330083741278</v>
      </c>
      <c r="AE6" s="27">
        <f t="shared" si="2"/>
        <v>6</v>
      </c>
      <c r="AF6" s="60" t="e">
        <v>#N/A</v>
      </c>
      <c r="AG6" s="60">
        <v>113.2773250502197</v>
      </c>
      <c r="AH6" s="60">
        <v>105.48238448774116</v>
      </c>
      <c r="AI6" s="60">
        <v>100.91837807656687</v>
      </c>
      <c r="AJ6" s="60">
        <v>98.618080941777421</v>
      </c>
      <c r="AK6" s="60">
        <v>98.407172154741275</v>
      </c>
      <c r="AL6" s="60">
        <v>93.594039366428788</v>
      </c>
      <c r="AM6" s="60">
        <v>89.571936373610981</v>
      </c>
      <c r="AN6" s="60">
        <v>89.169765520524749</v>
      </c>
      <c r="AO6" s="27" t="str">
        <f t="shared" si="3"/>
        <v/>
      </c>
      <c r="AP6" s="60" t="e">
        <v>#N/A</v>
      </c>
      <c r="AQ6" s="60">
        <v>104.16791837023672</v>
      </c>
      <c r="AR6" s="60">
        <v>97.096666174011617</v>
      </c>
      <c r="AS6" s="60">
        <v>93.065244449407132</v>
      </c>
      <c r="AT6" s="60">
        <v>91.28903692985179</v>
      </c>
      <c r="AU6" s="60">
        <v>90.55403852758154</v>
      </c>
      <c r="AV6" s="60">
        <v>86.264995354503156</v>
      </c>
      <c r="AW6" s="60">
        <v>82.712135510921101</v>
      </c>
      <c r="AX6" s="60">
        <v>82.651422914565543</v>
      </c>
      <c r="AY6" s="27" t="str">
        <f t="shared" si="4"/>
        <v/>
      </c>
    </row>
    <row r="7" spans="1:51" x14ac:dyDescent="0.25">
      <c r="A7" s="9">
        <v>5</v>
      </c>
      <c r="B7" s="11">
        <v>0.51090429574412388</v>
      </c>
      <c r="C7" s="12">
        <v>0.46711249896605622</v>
      </c>
      <c r="D7" s="12">
        <v>0.43023519641610453</v>
      </c>
      <c r="E7" s="12">
        <v>0.3987545722880968</v>
      </c>
      <c r="F7" s="12">
        <v>0.36330972141804391</v>
      </c>
      <c r="G7" s="12">
        <v>0.3987545722880968</v>
      </c>
      <c r="H7" s="12">
        <v>0.36330972141804391</v>
      </c>
      <c r="I7" s="12">
        <v>0.32697874927623932</v>
      </c>
      <c r="J7" s="12">
        <v>0.2972534084329449</v>
      </c>
      <c r="K7" s="27" t="str">
        <f t="shared" si="0"/>
        <v/>
      </c>
      <c r="L7" s="16">
        <v>4.9755000000000003</v>
      </c>
      <c r="M7" s="16">
        <v>5.35</v>
      </c>
      <c r="N7" s="16">
        <v>6.1524999999999999</v>
      </c>
      <c r="O7" s="16">
        <v>7.6718999999999999</v>
      </c>
      <c r="P7" s="16">
        <v>11.053100000000001</v>
      </c>
      <c r="Q7" s="16">
        <v>5.8849999999999998</v>
      </c>
      <c r="R7" s="16">
        <v>7.2225000000000001</v>
      </c>
      <c r="S7" s="16">
        <v>8.8275000000000006</v>
      </c>
      <c r="T7" s="16">
        <v>12.305</v>
      </c>
      <c r="U7" s="27" t="str">
        <f t="shared" si="1"/>
        <v/>
      </c>
      <c r="V7" s="16">
        <v>11.971809241021287</v>
      </c>
      <c r="W7" s="16">
        <v>11.81503885297937</v>
      </c>
      <c r="X7" s="16">
        <v>12.707874306708499</v>
      </c>
      <c r="Y7" s="16">
        <v>15.01647691013795</v>
      </c>
      <c r="Z7" s="16">
        <v>20.430207914985104</v>
      </c>
      <c r="AA7" s="16">
        <v>11.518915342504704</v>
      </c>
      <c r="AB7" s="16">
        <v>13.349845442996076</v>
      </c>
      <c r="AC7" s="16">
        <v>15.435683140243231</v>
      </c>
      <c r="AD7" s="16">
        <v>20.606288512008305</v>
      </c>
      <c r="AE7" s="27" t="str">
        <f t="shared" si="2"/>
        <v/>
      </c>
      <c r="AF7" s="60">
        <v>112.03448820915018</v>
      </c>
      <c r="AG7" s="60">
        <v>103.51184377677248</v>
      </c>
      <c r="AH7" s="60">
        <v>98.183341750460585</v>
      </c>
      <c r="AI7" s="60">
        <v>95.502712131150048</v>
      </c>
      <c r="AJ7" s="60">
        <v>95.355960747403671</v>
      </c>
      <c r="AK7" s="60">
        <v>92.609431974472116</v>
      </c>
      <c r="AL7" s="60">
        <v>89.498888085161653</v>
      </c>
      <c r="AM7" s="60">
        <v>86.989171983559729</v>
      </c>
      <c r="AN7" s="60">
        <v>88.127008570584749</v>
      </c>
      <c r="AO7" s="27" t="str">
        <f t="shared" si="3"/>
        <v/>
      </c>
      <c r="AP7" s="60">
        <v>103.13635149106545</v>
      </c>
      <c r="AQ7" s="60">
        <v>95.344940938457455</v>
      </c>
      <c r="AR7" s="60">
        <v>90.545031315484948</v>
      </c>
      <c r="AS7" s="60">
        <v>88.264336179986771</v>
      </c>
      <c r="AT7" s="60">
        <v>88.520548630872497</v>
      </c>
      <c r="AU7" s="60">
        <v>85.371056023308824</v>
      </c>
      <c r="AV7" s="60">
        <v>82.663475968630465</v>
      </c>
      <c r="AW7" s="60">
        <v>80.522748464218296</v>
      </c>
      <c r="AX7" s="60">
        <v>81.934107036915123</v>
      </c>
      <c r="AY7" s="27" t="str">
        <f t="shared" si="4"/>
        <v/>
      </c>
    </row>
    <row r="8" spans="1:51" x14ac:dyDescent="0.25">
      <c r="A8" s="9">
        <v>6</v>
      </c>
      <c r="B8" s="11">
        <v>0.46638967917557911</v>
      </c>
      <c r="C8" s="12">
        <v>0.42641342096052937</v>
      </c>
      <c r="D8" s="12">
        <v>0.39274920351627707</v>
      </c>
      <c r="E8" s="12">
        <v>0.36401145691752496</v>
      </c>
      <c r="F8" s="12">
        <v>0.33165488296930073</v>
      </c>
      <c r="G8" s="12">
        <v>0.36401145691752496</v>
      </c>
      <c r="H8" s="12">
        <v>0.33165488296930073</v>
      </c>
      <c r="I8" s="12">
        <v>0.29848939467237051</v>
      </c>
      <c r="J8" s="12">
        <v>0.27135399515670039</v>
      </c>
      <c r="K8" s="27" t="str">
        <f t="shared" si="0"/>
        <v/>
      </c>
      <c r="L8" s="16">
        <v>5.9706000000000001</v>
      </c>
      <c r="M8" s="16">
        <v>6.42</v>
      </c>
      <c r="N8" s="16">
        <v>7.383</v>
      </c>
      <c r="O8" s="16">
        <v>9.2062799999999996</v>
      </c>
      <c r="P8" s="16">
        <v>13.263719999999999</v>
      </c>
      <c r="Q8" s="16">
        <v>7.0620000000000003</v>
      </c>
      <c r="R8" s="16">
        <v>8.6669999999999998</v>
      </c>
      <c r="S8" s="16">
        <v>10.593</v>
      </c>
      <c r="T8" s="16">
        <v>14.766</v>
      </c>
      <c r="U8" s="27" t="str">
        <f t="shared" si="1"/>
        <v/>
      </c>
      <c r="V8" s="16">
        <v>13.167722384922069</v>
      </c>
      <c r="W8" s="16">
        <v>13.172037336424234</v>
      </c>
      <c r="X8" s="16">
        <v>14.308090595035742</v>
      </c>
      <c r="Y8" s="16">
        <v>17.035378729564904</v>
      </c>
      <c r="Z8" s="16">
        <v>23.355086054946064</v>
      </c>
      <c r="AA8" s="16">
        <v>13.067584799526776</v>
      </c>
      <c r="AB8" s="16">
        <v>15.261067848101252</v>
      </c>
      <c r="AC8" s="16">
        <v>17.770581417745539</v>
      </c>
      <c r="AD8" s="16">
        <v>23.84861606937724</v>
      </c>
      <c r="AE8" s="27" t="str">
        <f t="shared" si="2"/>
        <v/>
      </c>
      <c r="AF8" s="60">
        <v>104.50384508361296</v>
      </c>
      <c r="AG8" s="60">
        <v>97.983163085494738</v>
      </c>
      <c r="AH8" s="60">
        <v>94.095094238804734</v>
      </c>
      <c r="AI8" s="60">
        <v>92.634229740234801</v>
      </c>
      <c r="AJ8" s="60">
        <v>94.059611212661849</v>
      </c>
      <c r="AK8" s="60">
        <v>89.351960301491275</v>
      </c>
      <c r="AL8" s="60">
        <v>87.364014348158079</v>
      </c>
      <c r="AM8" s="60">
        <v>85.90646975856518</v>
      </c>
      <c r="AN8" s="60">
        <v>88.282611115036559</v>
      </c>
      <c r="AO8" s="27" t="str">
        <f t="shared" si="3"/>
        <v/>
      </c>
      <c r="AP8" s="60">
        <v>96.348004997962292</v>
      </c>
      <c r="AQ8" s="60">
        <v>90.395746287869073</v>
      </c>
      <c r="AR8" s="60">
        <v>86.928301753892185</v>
      </c>
      <c r="AS8" s="60">
        <v>85.791275583225186</v>
      </c>
      <c r="AT8" s="60">
        <v>87.547944808885589</v>
      </c>
      <c r="AU8" s="60">
        <v>82.50900614448166</v>
      </c>
      <c r="AV8" s="60">
        <v>80.852347944381805</v>
      </c>
      <c r="AW8" s="60">
        <v>79.702656998437092</v>
      </c>
      <c r="AX8" s="60">
        <v>82.309833640420933</v>
      </c>
      <c r="AY8" s="27" t="str">
        <f t="shared" si="4"/>
        <v/>
      </c>
    </row>
    <row r="9" spans="1:51" x14ac:dyDescent="0.25">
      <c r="A9" s="9">
        <v>7</v>
      </c>
      <c r="B9" s="11">
        <v>0.43179293930722273</v>
      </c>
      <c r="C9" s="12">
        <v>0.39478211593803231</v>
      </c>
      <c r="D9" s="12">
        <v>0.36361510678502984</v>
      </c>
      <c r="E9" s="12">
        <v>0.33700912336173477</v>
      </c>
      <c r="F9" s="12">
        <v>0.30705275684069189</v>
      </c>
      <c r="G9" s="12">
        <v>0.33700912336173477</v>
      </c>
      <c r="H9" s="12">
        <v>0.30705275684069189</v>
      </c>
      <c r="I9" s="12">
        <v>0.27634748115662261</v>
      </c>
      <c r="J9" s="12">
        <v>0.25122498286965689</v>
      </c>
      <c r="K9" s="27" t="str">
        <f t="shared" si="0"/>
        <v/>
      </c>
      <c r="L9" s="16">
        <v>6.9657</v>
      </c>
      <c r="M9" s="16">
        <v>7.49</v>
      </c>
      <c r="N9" s="16">
        <v>8.6135000000000002</v>
      </c>
      <c r="O9" s="16">
        <v>10.74066</v>
      </c>
      <c r="P9" s="16">
        <v>15.47434</v>
      </c>
      <c r="Q9" s="16">
        <v>8.2390000000000008</v>
      </c>
      <c r="R9" s="16">
        <v>10.111499999999999</v>
      </c>
      <c r="S9" s="16">
        <v>12.358499999999999</v>
      </c>
      <c r="T9" s="16">
        <v>17.227</v>
      </c>
      <c r="U9" s="27" t="str">
        <f t="shared" si="1"/>
        <v/>
      </c>
      <c r="V9" s="16">
        <v>14.426967258628149</v>
      </c>
      <c r="W9" s="16">
        <v>14.564211291009819</v>
      </c>
      <c r="X9" s="16">
        <v>15.928566846477096</v>
      </c>
      <c r="Y9" s="16">
        <v>19.065154229087625</v>
      </c>
      <c r="Z9" s="16">
        <v>26.280212319488452</v>
      </c>
      <c r="AA9" s="16">
        <v>14.624595294279212</v>
      </c>
      <c r="AB9" s="16">
        <v>17.172452386887421</v>
      </c>
      <c r="AC9" s="16">
        <v>20.09798833450731</v>
      </c>
      <c r="AD9" s="16">
        <v>27.075420733216834</v>
      </c>
      <c r="AE9" s="27" t="str">
        <f t="shared" si="2"/>
        <v/>
      </c>
      <c r="AF9" s="60">
        <v>99.845773870061976</v>
      </c>
      <c r="AG9" s="60">
        <v>94.583270562886355</v>
      </c>
      <c r="AH9" s="60">
        <v>91.669726980904926</v>
      </c>
      <c r="AI9" s="60">
        <v>91.114449308082499</v>
      </c>
      <c r="AJ9" s="60">
        <v>93.825830402958118</v>
      </c>
      <c r="AK9" s="60">
        <v>87.441095515104351</v>
      </c>
      <c r="AL9" s="60">
        <v>86.291638202129292</v>
      </c>
      <c r="AM9" s="60">
        <v>85.653039631576348</v>
      </c>
      <c r="AN9" s="60">
        <v>89.108994488017615</v>
      </c>
      <c r="AO9" s="27" t="str">
        <f t="shared" si="3"/>
        <v/>
      </c>
      <c r="AP9" s="60">
        <v>92.186522963551667</v>
      </c>
      <c r="AQ9" s="60">
        <v>87.392404993138712</v>
      </c>
      <c r="AR9" s="60">
        <v>84.831034719197504</v>
      </c>
      <c r="AS9" s="60">
        <v>84.550195412517596</v>
      </c>
      <c r="AT9" s="60">
        <v>87.545351639733994</v>
      </c>
      <c r="AU9" s="60">
        <v>80.876841619539462</v>
      </c>
      <c r="AV9" s="60">
        <v>80.01115943890521</v>
      </c>
      <c r="AW9" s="60">
        <v>79.639047651485356</v>
      </c>
      <c r="AX9" s="60">
        <v>83.296780745396006</v>
      </c>
      <c r="AY9" s="27" t="str">
        <f t="shared" si="4"/>
        <v/>
      </c>
    </row>
    <row r="10" spans="1:51" x14ac:dyDescent="0.25">
      <c r="A10" s="9">
        <v>8</v>
      </c>
      <c r="B10" s="11">
        <v>0.40390531022892573</v>
      </c>
      <c r="C10" s="12">
        <v>0.3692848550664462</v>
      </c>
      <c r="D10" s="12">
        <v>0.34013078756120052</v>
      </c>
      <c r="E10" s="12">
        <v>0.31524316895916149</v>
      </c>
      <c r="F10" s="12">
        <v>0.28722155394056925</v>
      </c>
      <c r="G10" s="12">
        <v>0.31524316895916149</v>
      </c>
      <c r="H10" s="12">
        <v>0.28722155394056925</v>
      </c>
      <c r="I10" s="12">
        <v>0.25849939854651249</v>
      </c>
      <c r="J10" s="12">
        <v>0.2349994532241021</v>
      </c>
      <c r="K10" s="27" t="str">
        <f t="shared" si="0"/>
        <v/>
      </c>
      <c r="L10" s="16">
        <v>7.9607999999999999</v>
      </c>
      <c r="M10" s="16">
        <v>8.56</v>
      </c>
      <c r="N10" s="16">
        <v>9.8439999999999994</v>
      </c>
      <c r="O10" s="16">
        <v>12.275040000000001</v>
      </c>
      <c r="P10" s="16">
        <v>17.68496</v>
      </c>
      <c r="Q10" s="16">
        <v>9.4160000000000004</v>
      </c>
      <c r="R10" s="16">
        <v>11.555999999999999</v>
      </c>
      <c r="S10" s="16">
        <v>14.124000000000001</v>
      </c>
      <c r="T10" s="16">
        <v>19.687999999999999</v>
      </c>
      <c r="U10" s="27" t="str">
        <f t="shared" si="1"/>
        <v/>
      </c>
      <c r="V10" s="16">
        <v>15.716591534685252</v>
      </c>
      <c r="W10" s="16">
        <v>15.971930478115098</v>
      </c>
      <c r="X10" s="16">
        <v>17.556205070566783</v>
      </c>
      <c r="Y10" s="16">
        <v>21.09616184498838</v>
      </c>
      <c r="Z10" s="16">
        <v>29.198895877487473</v>
      </c>
      <c r="AA10" s="16">
        <v>16.182550927118005</v>
      </c>
      <c r="AB10" s="16">
        <v>19.07962702546374</v>
      </c>
      <c r="AC10" s="16">
        <v>22.416257524179631</v>
      </c>
      <c r="AD10" s="16">
        <v>30.287035119525616</v>
      </c>
      <c r="AE10" s="27" t="str">
        <f t="shared" si="2"/>
        <v/>
      </c>
      <c r="AF10" s="60">
        <v>96.799750231485717</v>
      </c>
      <c r="AG10" s="60">
        <v>92.4112048140627</v>
      </c>
      <c r="AH10" s="60">
        <v>90.222633193958558</v>
      </c>
      <c r="AI10" s="60">
        <v>90.399665434817337</v>
      </c>
      <c r="AJ10" s="60">
        <v>94.234638459222197</v>
      </c>
      <c r="AK10" s="60">
        <v>86.33498989118408</v>
      </c>
      <c r="AL10" s="60">
        <v>85.86369796153673</v>
      </c>
      <c r="AM10" s="60">
        <v>85.909271044696212</v>
      </c>
      <c r="AN10" s="60">
        <v>90.350792759116558</v>
      </c>
      <c r="AO10" s="27" t="str">
        <f t="shared" si="3"/>
        <v/>
      </c>
      <c r="AP10" s="60">
        <v>89.498828885636968</v>
      </c>
      <c r="AQ10" s="60">
        <v>85.511036838620768</v>
      </c>
      <c r="AR10" s="60">
        <v>83.627325574419714</v>
      </c>
      <c r="AS10" s="60">
        <v>84.044065538016653</v>
      </c>
      <c r="AT10" s="60">
        <v>88.128897651883221</v>
      </c>
      <c r="AU10" s="60">
        <v>79.979389994383396</v>
      </c>
      <c r="AV10" s="60">
        <v>79.757957154197754</v>
      </c>
      <c r="AW10" s="60">
        <v>80.040037174668527</v>
      </c>
      <c r="AX10" s="60">
        <v>84.66185506745289</v>
      </c>
      <c r="AY10" s="27" t="str">
        <f t="shared" si="4"/>
        <v/>
      </c>
    </row>
    <row r="11" spans="1:51" x14ac:dyDescent="0.25">
      <c r="A11" s="9">
        <v>9</v>
      </c>
      <c r="B11" s="11">
        <v>0.38080557842683915</v>
      </c>
      <c r="C11" s="12">
        <v>0.34816510027596737</v>
      </c>
      <c r="D11" s="12">
        <v>0.3206783818331278</v>
      </c>
      <c r="E11" s="12">
        <v>0.29721410999167963</v>
      </c>
      <c r="F11" s="12">
        <v>0.27079507799241903</v>
      </c>
      <c r="G11" s="12">
        <v>0.29721410999167963</v>
      </c>
      <c r="H11" s="12">
        <v>0.27079507799241903</v>
      </c>
      <c r="I11" s="12">
        <v>0.24371557019317722</v>
      </c>
      <c r="J11" s="12">
        <v>0.22155960926652463</v>
      </c>
      <c r="K11" s="27" t="str">
        <f t="shared" si="0"/>
        <v/>
      </c>
      <c r="L11" s="16">
        <v>8.9558999999999997</v>
      </c>
      <c r="M11" s="16">
        <v>9.6300000000000008</v>
      </c>
      <c r="N11" s="16">
        <v>11.0745</v>
      </c>
      <c r="O11" s="16">
        <v>13.809419999999999</v>
      </c>
      <c r="P11" s="16">
        <v>19.895579999999999</v>
      </c>
      <c r="Q11" s="16">
        <v>10.593</v>
      </c>
      <c r="R11" s="16">
        <v>13.000500000000001</v>
      </c>
      <c r="S11" s="16">
        <v>15.8895</v>
      </c>
      <c r="T11" s="16">
        <v>22.149000000000001</v>
      </c>
      <c r="U11" s="27" t="str">
        <f t="shared" si="1"/>
        <v/>
      </c>
      <c r="V11" s="16">
        <v>17.021550069427509</v>
      </c>
      <c r="W11" s="16">
        <v>17.386236540829081</v>
      </c>
      <c r="X11" s="16">
        <v>19.185167623789074</v>
      </c>
      <c r="Y11" s="16">
        <v>23.124338122979182</v>
      </c>
      <c r="Z11" s="16">
        <v>32.108788458971823</v>
      </c>
      <c r="AA11" s="16">
        <v>17.738334682898955</v>
      </c>
      <c r="AB11" s="16">
        <v>20.981057318302014</v>
      </c>
      <c r="AC11" s="16">
        <v>24.725323243605935</v>
      </c>
      <c r="AD11" s="16">
        <v>33.484642549739746</v>
      </c>
      <c r="AE11" s="27" t="str">
        <f t="shared" si="2"/>
        <v/>
      </c>
      <c r="AF11" s="60">
        <v>94.753050788061884</v>
      </c>
      <c r="AG11" s="60">
        <v>91.01508069444931</v>
      </c>
      <c r="AH11" s="60">
        <v>89.40249328116748</v>
      </c>
      <c r="AI11" s="60">
        <v>90.206034498880115</v>
      </c>
      <c r="AJ11" s="60">
        <v>95.063110142158422</v>
      </c>
      <c r="AK11" s="60">
        <v>85.750582728940799</v>
      </c>
      <c r="AL11" s="60">
        <v>85.857941605287309</v>
      </c>
      <c r="AM11" s="60">
        <v>86.50252715221751</v>
      </c>
      <c r="AN11" s="60">
        <v>91.868592254191242</v>
      </c>
      <c r="AO11" s="27" t="str">
        <f t="shared" si="3"/>
        <v/>
      </c>
      <c r="AP11" s="60">
        <v>87.724498376947338</v>
      </c>
      <c r="AQ11" s="60">
        <v>84.338481379900102</v>
      </c>
      <c r="AR11" s="60">
        <v>82.996042598145564</v>
      </c>
      <c r="AS11" s="60">
        <v>84.013479260405987</v>
      </c>
      <c r="AT11" s="60">
        <v>89.094910650697116</v>
      </c>
      <c r="AU11" s="60">
        <v>79.558027490466671</v>
      </c>
      <c r="AV11" s="60">
        <v>79.889742113826003</v>
      </c>
      <c r="AW11" s="60">
        <v>80.748024913148072</v>
      </c>
      <c r="AX11" s="60">
        <v>86.277874587812107</v>
      </c>
      <c r="AY11" s="27" t="str">
        <f t="shared" si="4"/>
        <v/>
      </c>
    </row>
    <row r="12" spans="1:51" x14ac:dyDescent="0.25">
      <c r="A12" s="9">
        <v>10</v>
      </c>
      <c r="B12" s="11">
        <v>0.36126389205800746</v>
      </c>
      <c r="C12" s="12">
        <v>0.33029841559589268</v>
      </c>
      <c r="D12" s="12">
        <v>0.30422222489095374</v>
      </c>
      <c r="E12" s="12">
        <v>0.28196206209405472</v>
      </c>
      <c r="F12" s="12">
        <v>0.25689876768569425</v>
      </c>
      <c r="G12" s="12">
        <v>0.28196206209405472</v>
      </c>
      <c r="H12" s="12">
        <v>0.25689876768569425</v>
      </c>
      <c r="I12" s="12">
        <v>0.23120889091712482</v>
      </c>
      <c r="J12" s="12">
        <v>0.21018990083374972</v>
      </c>
      <c r="K12" s="27" t="str">
        <f t="shared" si="0"/>
        <v/>
      </c>
      <c r="L12" s="16">
        <v>9.9510000000000005</v>
      </c>
      <c r="M12" s="16">
        <v>10.7</v>
      </c>
      <c r="N12" s="16">
        <v>12.305</v>
      </c>
      <c r="O12" s="16">
        <v>15.3438</v>
      </c>
      <c r="P12" s="16">
        <v>22.106200000000001</v>
      </c>
      <c r="Q12" s="16">
        <v>11.77</v>
      </c>
      <c r="R12" s="16">
        <v>14.445</v>
      </c>
      <c r="S12" s="16">
        <v>17.655000000000001</v>
      </c>
      <c r="T12" s="16">
        <v>24.61</v>
      </c>
      <c r="U12" s="27" t="str">
        <f t="shared" si="1"/>
        <v/>
      </c>
      <c r="V12" s="16">
        <v>18.334208444298792</v>
      </c>
      <c r="W12" s="16">
        <v>18.802662784754538</v>
      </c>
      <c r="X12" s="16">
        <v>20.812678321597229</v>
      </c>
      <c r="Y12" s="16">
        <v>25.147941650248711</v>
      </c>
      <c r="Z12" s="16">
        <v>35.009267117935124</v>
      </c>
      <c r="AA12" s="16">
        <v>19.290610749842106</v>
      </c>
      <c r="AB12" s="16">
        <v>22.876336209686553</v>
      </c>
      <c r="AC12" s="16">
        <v>27.025657945537677</v>
      </c>
      <c r="AD12" s="16">
        <v>36.66957166525934</v>
      </c>
      <c r="AE12" s="27" t="str">
        <f t="shared" si="2"/>
        <v/>
      </c>
      <c r="AF12" s="60">
        <v>93.370803880205656</v>
      </c>
      <c r="AG12" s="60">
        <v>90.142336473059771</v>
      </c>
      <c r="AH12" s="60">
        <v>89.009676815665628</v>
      </c>
      <c r="AI12" s="60">
        <v>90.370250126025539</v>
      </c>
      <c r="AJ12" s="60">
        <v>96.181453293370893</v>
      </c>
      <c r="AK12" s="60">
        <v>85.524903178577617</v>
      </c>
      <c r="AL12" s="60">
        <v>86.144755565435133</v>
      </c>
      <c r="AM12" s="60">
        <v>87.330943223769168</v>
      </c>
      <c r="AN12" s="60">
        <v>93.579507170946329</v>
      </c>
      <c r="AO12" s="27">
        <f t="shared" si="3"/>
        <v>6</v>
      </c>
      <c r="AP12" s="60">
        <v>86.557285135008982</v>
      </c>
      <c r="AQ12" s="60">
        <v>83.6438593213757</v>
      </c>
      <c r="AR12" s="60">
        <v>82.754748014562935</v>
      </c>
      <c r="AS12" s="60">
        <v>84.309232713228624</v>
      </c>
      <c r="AT12" s="60">
        <v>90.324861680485554</v>
      </c>
      <c r="AU12" s="60">
        <v>79.463885765780702</v>
      </c>
      <c r="AV12" s="60">
        <v>80.288163952549809</v>
      </c>
      <c r="AW12" s="60">
        <v>81.670055118691508</v>
      </c>
      <c r="AX12" s="60">
        <v>88.069270660561287</v>
      </c>
      <c r="AY12" s="27">
        <f t="shared" si="4"/>
        <v>6</v>
      </c>
    </row>
    <row r="13" spans="1:51" x14ac:dyDescent="0.25">
      <c r="A13" s="9">
        <v>11</v>
      </c>
      <c r="B13" s="11">
        <v>0.34445160592256802</v>
      </c>
      <c r="C13" s="12">
        <v>0.31492718255777652</v>
      </c>
      <c r="D13" s="12">
        <v>0.29006451025058361</v>
      </c>
      <c r="E13" s="12">
        <v>0.26884027779322378</v>
      </c>
      <c r="F13" s="12">
        <v>0.24494336421160384</v>
      </c>
      <c r="G13" s="12">
        <v>0.26884027779322378</v>
      </c>
      <c r="H13" s="12">
        <v>0.24494336421160384</v>
      </c>
      <c r="I13" s="12">
        <v>0.22044902779044354</v>
      </c>
      <c r="J13" s="12">
        <v>0.20040820708222137</v>
      </c>
      <c r="K13" s="27" t="str">
        <f t="shared" si="0"/>
        <v/>
      </c>
      <c r="L13" s="16">
        <v>10.946099999999999</v>
      </c>
      <c r="M13" s="16">
        <v>11.77</v>
      </c>
      <c r="N13" s="16">
        <v>13.535500000000001</v>
      </c>
      <c r="O13" s="16">
        <v>16.87818</v>
      </c>
      <c r="P13" s="16">
        <v>24.31682</v>
      </c>
      <c r="Q13" s="16">
        <v>12.946999999999999</v>
      </c>
      <c r="R13" s="16">
        <v>15.8895</v>
      </c>
      <c r="S13" s="16">
        <v>19.420500000000001</v>
      </c>
      <c r="T13" s="16">
        <v>27.071000000000002</v>
      </c>
      <c r="U13" s="27" t="str">
        <f t="shared" si="1"/>
        <v/>
      </c>
      <c r="V13" s="16">
        <v>19.650407437010543</v>
      </c>
      <c r="W13" s="16">
        <v>20.218858508323553</v>
      </c>
      <c r="X13" s="16">
        <v>22.437389239337456</v>
      </c>
      <c r="Y13" s="16">
        <v>27.166285530179461</v>
      </c>
      <c r="Z13" s="16">
        <v>37.900431749273444</v>
      </c>
      <c r="AA13" s="16">
        <v>20.838852219802934</v>
      </c>
      <c r="AB13" s="16">
        <v>24.765528974597846</v>
      </c>
      <c r="AC13" s="16">
        <v>29.317895705304835</v>
      </c>
      <c r="AD13" s="16">
        <v>39.843077578874791</v>
      </c>
      <c r="AE13" s="27" t="str">
        <f t="shared" si="2"/>
        <v/>
      </c>
      <c r="AF13" s="60">
        <v>92.453963436222068</v>
      </c>
      <c r="AG13" s="60">
        <v>89.6402886735914</v>
      </c>
      <c r="AH13" s="60">
        <v>88.92197150803797</v>
      </c>
      <c r="AI13" s="60">
        <v>90.791390501242006</v>
      </c>
      <c r="AJ13" s="60">
        <v>97.508745211255956</v>
      </c>
      <c r="AK13" s="60">
        <v>85.557161771995183</v>
      </c>
      <c r="AL13" s="60">
        <v>86.643188501819964</v>
      </c>
      <c r="AM13" s="60">
        <v>88.330325311730888</v>
      </c>
      <c r="AN13" s="60">
        <v>95.431015553942004</v>
      </c>
      <c r="AO13" s="27" t="str">
        <f t="shared" si="3"/>
        <v/>
      </c>
      <c r="AP13" s="60">
        <v>85.815185149194988</v>
      </c>
      <c r="AQ13" s="60">
        <v>83.287620265369597</v>
      </c>
      <c r="AR13" s="60">
        <v>82.791780092712543</v>
      </c>
      <c r="AS13" s="60">
        <v>84.839147355843537</v>
      </c>
      <c r="AT13" s="60">
        <v>91.744885603357133</v>
      </c>
      <c r="AU13" s="60">
        <v>79.604918626596742</v>
      </c>
      <c r="AV13" s="60">
        <v>80.879328893921141</v>
      </c>
      <c r="AW13" s="60">
        <v>82.747572419561024</v>
      </c>
      <c r="AX13" s="60">
        <v>89.988187746998463</v>
      </c>
      <c r="AY13" s="27" t="str">
        <f t="shared" si="4"/>
        <v/>
      </c>
    </row>
    <row r="14" spans="1:51" x14ac:dyDescent="0.25">
      <c r="A14" s="9">
        <v>12</v>
      </c>
      <c r="B14" s="11">
        <v>0.3297873048204702</v>
      </c>
      <c r="C14" s="12">
        <v>0.30151982155014406</v>
      </c>
      <c r="D14" s="12">
        <v>0.27771562511197495</v>
      </c>
      <c r="E14" s="12">
        <v>0.25739496961597674</v>
      </c>
      <c r="F14" s="12">
        <v>0.23451541676122326</v>
      </c>
      <c r="G14" s="12">
        <v>0.25739496961597674</v>
      </c>
      <c r="H14" s="12">
        <v>0.23451541676122326</v>
      </c>
      <c r="I14" s="12">
        <v>0.21106387508510083</v>
      </c>
      <c r="J14" s="12">
        <v>0.19187625007736445</v>
      </c>
      <c r="K14" s="27" t="str">
        <f t="shared" si="0"/>
        <v/>
      </c>
      <c r="L14" s="16">
        <v>11.9412</v>
      </c>
      <c r="M14" s="16">
        <v>12.84</v>
      </c>
      <c r="N14" s="16">
        <v>14.766</v>
      </c>
      <c r="O14" s="16">
        <v>18.412559999999999</v>
      </c>
      <c r="P14" s="16">
        <v>26.527439999999999</v>
      </c>
      <c r="Q14" s="16">
        <v>14.124000000000001</v>
      </c>
      <c r="R14" s="16">
        <v>17.334</v>
      </c>
      <c r="S14" s="16">
        <v>21.186</v>
      </c>
      <c r="T14" s="16">
        <v>29.532</v>
      </c>
      <c r="U14" s="27" t="str">
        <f t="shared" si="1"/>
        <v/>
      </c>
      <c r="V14" s="16">
        <v>20.96776923768358</v>
      </c>
      <c r="W14" s="16">
        <v>21.633552584261786</v>
      </c>
      <c r="X14" s="16">
        <v>24.058666398103114</v>
      </c>
      <c r="Y14" s="16">
        <v>29.179187470549255</v>
      </c>
      <c r="Z14" s="16">
        <v>40.782683451603887</v>
      </c>
      <c r="AA14" s="16">
        <v>22.382919259138202</v>
      </c>
      <c r="AB14" s="16">
        <v>26.648897705549487</v>
      </c>
      <c r="AC14" s="16">
        <v>31.602688566786835</v>
      </c>
      <c r="AD14" s="16">
        <v>43.006281702912496</v>
      </c>
      <c r="AE14" s="27" t="str">
        <f t="shared" si="2"/>
        <v/>
      </c>
      <c r="AF14" s="60">
        <v>91.876490986291685</v>
      </c>
      <c r="AG14" s="60">
        <v>89.410961978343565</v>
      </c>
      <c r="AH14" s="60">
        <v>89.06017369693005</v>
      </c>
      <c r="AI14" s="60">
        <v>91.403565676996678</v>
      </c>
      <c r="AJ14" s="60">
        <v>98.991796085063584</v>
      </c>
      <c r="AK14" s="60">
        <v>85.781503684577572</v>
      </c>
      <c r="AL14" s="60">
        <v>87.299935613978732</v>
      </c>
      <c r="AM14" s="60">
        <v>89.458103156387011</v>
      </c>
      <c r="AN14" s="60">
        <v>97.388146088272066</v>
      </c>
      <c r="AO14" s="27" t="str">
        <f t="shared" si="3"/>
        <v/>
      </c>
      <c r="AP14" s="60">
        <v>85.382969637026662</v>
      </c>
      <c r="AQ14" s="60">
        <v>83.180233349286055</v>
      </c>
      <c r="AR14" s="60">
        <v>83.034790072410388</v>
      </c>
      <c r="AS14" s="60">
        <v>85.543060742837895</v>
      </c>
      <c r="AT14" s="60">
        <v>93.306455661507087</v>
      </c>
      <c r="AU14" s="60">
        <v>79.920998750418775</v>
      </c>
      <c r="AV14" s="60">
        <v>81.614595190422236</v>
      </c>
      <c r="AW14" s="60">
        <v>83.94176247016712</v>
      </c>
      <c r="AX14" s="60">
        <v>92.002782219046139</v>
      </c>
      <c r="AY14" s="27" t="str">
        <f t="shared" si="4"/>
        <v/>
      </c>
    </row>
    <row r="15" spans="1:51" x14ac:dyDescent="0.25">
      <c r="A15" s="9">
        <v>13</v>
      </c>
      <c r="B15" s="11">
        <v>0.31684939361554448</v>
      </c>
      <c r="C15" s="12">
        <v>0.28969087416278355</v>
      </c>
      <c r="D15" s="12">
        <v>0.26682054199203742</v>
      </c>
      <c r="E15" s="12">
        <v>0.24729708769993722</v>
      </c>
      <c r="F15" s="12">
        <v>0.22531512434883158</v>
      </c>
      <c r="G15" s="12">
        <v>0.24729708769993722</v>
      </c>
      <c r="H15" s="12">
        <v>0.22531512434883158</v>
      </c>
      <c r="I15" s="12">
        <v>0.20278361191394856</v>
      </c>
      <c r="J15" s="12">
        <v>0.18434873810358945</v>
      </c>
      <c r="K15" s="27" t="str">
        <f t="shared" si="0"/>
        <v/>
      </c>
      <c r="L15" s="16">
        <v>12.936299999999999</v>
      </c>
      <c r="M15" s="16">
        <v>13.91</v>
      </c>
      <c r="N15" s="16">
        <v>15.996499999999999</v>
      </c>
      <c r="O15" s="16">
        <v>19.946940000000001</v>
      </c>
      <c r="P15" s="16">
        <v>28.738060000000001</v>
      </c>
      <c r="Q15" s="16">
        <v>15.301</v>
      </c>
      <c r="R15" s="16">
        <v>18.778500000000001</v>
      </c>
      <c r="S15" s="16">
        <v>22.951499999999999</v>
      </c>
      <c r="T15" s="16">
        <v>31.992999999999999</v>
      </c>
      <c r="U15" s="27" t="str">
        <f t="shared" si="1"/>
        <v/>
      </c>
      <c r="V15" s="16">
        <v>22.284891625366811</v>
      </c>
      <c r="W15" s="16">
        <v>23.04605752609697</v>
      </c>
      <c r="X15" s="16">
        <v>25.676249540334386</v>
      </c>
      <c r="Y15" s="16">
        <v>31.186712089274781</v>
      </c>
      <c r="Z15" s="16">
        <v>43.656536305369357</v>
      </c>
      <c r="AA15" s="16">
        <v>23.922861435287491</v>
      </c>
      <c r="AB15" s="16">
        <v>28.526778321514346</v>
      </c>
      <c r="AC15" s="16">
        <v>33.880652245726473</v>
      </c>
      <c r="AD15" s="16">
        <v>46.160165749980571</v>
      </c>
      <c r="AE15" s="27" t="str">
        <f t="shared" si="2"/>
        <v/>
      </c>
      <c r="AF15" s="60">
        <v>91.55453197857959</v>
      </c>
      <c r="AG15" s="60">
        <v>89.388467539712934</v>
      </c>
      <c r="AH15" s="60">
        <v>89.370589511876261</v>
      </c>
      <c r="AI15" s="60">
        <v>92.161842796536178</v>
      </c>
      <c r="AJ15" s="60">
        <v>100.59414462661761</v>
      </c>
      <c r="AK15" s="60">
        <v>86.152983609398291</v>
      </c>
      <c r="AL15" s="60">
        <v>88.078388233614618</v>
      </c>
      <c r="AM15" s="60">
        <v>90.684873769459941</v>
      </c>
      <c r="AN15" s="60">
        <v>99.426672392366612</v>
      </c>
      <c r="AO15" s="27" t="str">
        <f t="shared" si="3"/>
        <v/>
      </c>
      <c r="AP15" s="60">
        <v>85.183988786457292</v>
      </c>
      <c r="AQ15" s="60">
        <v>83.26150072147432</v>
      </c>
      <c r="AR15" s="60">
        <v>83.434743386943708</v>
      </c>
      <c r="AS15" s="60">
        <v>86.379959435147271</v>
      </c>
      <c r="AT15" s="60">
        <v>94.976324295429947</v>
      </c>
      <c r="AU15" s="60">
        <v>80.371100248009355</v>
      </c>
      <c r="AV15" s="60">
        <v>82.460567902426945</v>
      </c>
      <c r="AW15" s="60">
        <v>85.225828383871416</v>
      </c>
      <c r="AX15" s="60">
        <v>94.091009164704701</v>
      </c>
      <c r="AY15" s="27" t="str">
        <f t="shared" si="4"/>
        <v/>
      </c>
    </row>
    <row r="16" spans="1:51" x14ac:dyDescent="0.25">
      <c r="A16" s="9">
        <v>14</v>
      </c>
      <c r="B16" s="11">
        <v>0.30532371545260861</v>
      </c>
      <c r="C16" s="12">
        <v>0.27915311127095638</v>
      </c>
      <c r="D16" s="12">
        <v>0.25711470774956524</v>
      </c>
      <c r="E16" s="12">
        <v>0.23830143645081661</v>
      </c>
      <c r="F16" s="12">
        <v>0.21711908654407727</v>
      </c>
      <c r="G16" s="12">
        <v>0.23830143645081661</v>
      </c>
      <c r="H16" s="12">
        <v>0.21711908654407727</v>
      </c>
      <c r="I16" s="12">
        <v>0.19540717788966946</v>
      </c>
      <c r="J16" s="12">
        <v>0.17764288899060865</v>
      </c>
      <c r="K16" s="27" t="str">
        <f t="shared" si="0"/>
        <v/>
      </c>
      <c r="L16" s="16">
        <v>13.9314</v>
      </c>
      <c r="M16" s="16">
        <v>14.98</v>
      </c>
      <c r="N16" s="16">
        <v>17.227</v>
      </c>
      <c r="O16" s="16">
        <v>21.48132</v>
      </c>
      <c r="P16" s="16">
        <v>30.94868</v>
      </c>
      <c r="Q16" s="16">
        <v>16.478000000000002</v>
      </c>
      <c r="R16" s="16">
        <v>20.222999999999999</v>
      </c>
      <c r="S16" s="16">
        <v>24.716999999999999</v>
      </c>
      <c r="T16" s="16">
        <v>34.454000000000001</v>
      </c>
      <c r="U16" s="27" t="str">
        <f t="shared" si="1"/>
        <v/>
      </c>
      <c r="V16" s="16">
        <v>23.600934256959782</v>
      </c>
      <c r="W16" s="16">
        <v>24.456014941307846</v>
      </c>
      <c r="X16" s="16">
        <v>27.29007941712123</v>
      </c>
      <c r="Y16" s="16">
        <v>33.18904333149726</v>
      </c>
      <c r="Z16" s="16">
        <v>46.522530728311338</v>
      </c>
      <c r="AA16" s="16">
        <v>25.458819849823563</v>
      </c>
      <c r="AB16" s="16">
        <v>30.399523951219898</v>
      </c>
      <c r="AC16" s="16">
        <v>36.152348075401243</v>
      </c>
      <c r="AD16" s="16">
        <v>49.305583552238922</v>
      </c>
      <c r="AE16" s="27" t="str">
        <f t="shared" si="2"/>
        <v/>
      </c>
      <c r="AF16" s="60">
        <v>91.430035603770506</v>
      </c>
      <c r="AG16" s="60">
        <v>89.526784130124682</v>
      </c>
      <c r="AH16" s="60">
        <v>89.815466223741197</v>
      </c>
      <c r="AI16" s="60">
        <v>93.034476728978049</v>
      </c>
      <c r="AJ16" s="60">
        <v>102.28992647026594</v>
      </c>
      <c r="AK16" s="60">
        <v>86.639820974184019</v>
      </c>
      <c r="AL16" s="60">
        <v>88.952527064396733</v>
      </c>
      <c r="AM16" s="60">
        <v>91.98964216520217</v>
      </c>
      <c r="AN16" s="60">
        <v>101.529258607175</v>
      </c>
      <c r="AO16" s="27" t="str">
        <f t="shared" si="3"/>
        <v/>
      </c>
      <c r="AP16" s="60">
        <v>85.165188880908445</v>
      </c>
      <c r="AQ16" s="60">
        <v>83.48938490881433</v>
      </c>
      <c r="AR16" s="60">
        <v>83.957172231255498</v>
      </c>
      <c r="AS16" s="60">
        <v>87.320877343391558</v>
      </c>
      <c r="AT16" s="60">
        <v>96.730919512892029</v>
      </c>
      <c r="AU16" s="60">
        <v>80.926221588597528</v>
      </c>
      <c r="AV16" s="60">
        <v>83.393520107022823</v>
      </c>
      <c r="AW16" s="60">
        <v>86.580644812625792</v>
      </c>
      <c r="AX16" s="60">
        <v>96.237104643363736</v>
      </c>
      <c r="AY16" s="27" t="str">
        <f t="shared" si="4"/>
        <v/>
      </c>
    </row>
    <row r="17" spans="1:51" x14ac:dyDescent="0.25">
      <c r="A17" s="9">
        <v>15</v>
      </c>
      <c r="B17" s="11">
        <v>0.29497073267800622</v>
      </c>
      <c r="C17" s="12">
        <v>0.26968752701989129</v>
      </c>
      <c r="D17" s="12">
        <v>0.24839640646568939</v>
      </c>
      <c r="E17" s="12">
        <v>0.2302210596511268</v>
      </c>
      <c r="F17" s="12">
        <v>0.20975696545991548</v>
      </c>
      <c r="G17" s="12">
        <v>0.2302210596511268</v>
      </c>
      <c r="H17" s="12">
        <v>0.20975696545991548</v>
      </c>
      <c r="I17" s="12">
        <v>0.18878126891392399</v>
      </c>
      <c r="J17" s="12">
        <v>0.17161933537629448</v>
      </c>
      <c r="K17" s="27" t="str">
        <f t="shared" si="0"/>
        <v/>
      </c>
      <c r="L17" s="16">
        <v>14.926500000000001</v>
      </c>
      <c r="M17" s="16">
        <v>16.05</v>
      </c>
      <c r="N17" s="16">
        <v>18.4575</v>
      </c>
      <c r="O17" s="16">
        <v>23.015699999999999</v>
      </c>
      <c r="P17" s="16">
        <v>33.159300000000002</v>
      </c>
      <c r="Q17" s="16">
        <v>17.655000000000001</v>
      </c>
      <c r="R17" s="16">
        <v>21.6675</v>
      </c>
      <c r="S17" s="16">
        <v>26.482500000000002</v>
      </c>
      <c r="T17" s="16">
        <v>36.914999999999999</v>
      </c>
      <c r="U17" s="27" t="str">
        <f t="shared" si="1"/>
        <v/>
      </c>
      <c r="V17" s="16">
        <v>24.915393204294215</v>
      </c>
      <c r="W17" s="16">
        <v>25.863257558609224</v>
      </c>
      <c r="X17" s="16">
        <v>28.900205789130805</v>
      </c>
      <c r="Y17" s="16">
        <v>35.186418889830662</v>
      </c>
      <c r="Z17" s="16">
        <v>49.381193634118667</v>
      </c>
      <c r="AA17" s="16">
        <v>26.99097683320344</v>
      </c>
      <c r="AB17" s="16">
        <v>32.267478899351502</v>
      </c>
      <c r="AC17" s="16">
        <v>38.418279958527741</v>
      </c>
      <c r="AD17" s="16">
        <v>52.443277475238659</v>
      </c>
      <c r="AE17" s="27" t="str">
        <f t="shared" si="2"/>
        <v/>
      </c>
      <c r="AF17" s="60">
        <v>91.46148083334009</v>
      </c>
      <c r="AG17" s="60">
        <v>89.792747329893132</v>
      </c>
      <c r="AH17" s="60">
        <v>90.367446287623352</v>
      </c>
      <c r="AI17" s="60">
        <v>93.998371871979458</v>
      </c>
      <c r="AJ17" s="60">
        <v>104.06026517059267</v>
      </c>
      <c r="AK17" s="60">
        <v>87.218874379476759</v>
      </c>
      <c r="AL17" s="60">
        <v>89.903324601665176</v>
      </c>
      <c r="AM17" s="60">
        <v>93.35699629040586</v>
      </c>
      <c r="AN17" s="60">
        <v>103.68315974427551</v>
      </c>
      <c r="AO17" s="27" t="str">
        <f t="shared" si="3"/>
        <v/>
      </c>
      <c r="AP17" s="60">
        <v>85.288630078891771</v>
      </c>
      <c r="AQ17" s="60">
        <v>83.83359887534489</v>
      </c>
      <c r="AR17" s="60">
        <v>84.577106164005997</v>
      </c>
      <c r="AS17" s="60">
        <v>88.344748193051174</v>
      </c>
      <c r="AT17" s="60">
        <v>98.553047448351577</v>
      </c>
      <c r="AU17" s="60">
        <v>81.565250700548475</v>
      </c>
      <c r="AV17" s="60">
        <v>84.39610687942411</v>
      </c>
      <c r="AW17" s="60">
        <v>87.992178790605138</v>
      </c>
      <c r="AX17" s="60">
        <v>98.429487573313324</v>
      </c>
      <c r="AY17" s="27" t="str">
        <f t="shared" si="4"/>
        <v/>
      </c>
    </row>
    <row r="18" spans="1:51" x14ac:dyDescent="0.25">
      <c r="A18" s="9">
        <v>16</v>
      </c>
      <c r="B18" s="11">
        <v>0.28560418382012948</v>
      </c>
      <c r="C18" s="12">
        <v>0.26112382520697552</v>
      </c>
      <c r="D18" s="12">
        <v>0.24050878637484582</v>
      </c>
      <c r="E18" s="12">
        <v>0.22291058249375964</v>
      </c>
      <c r="F18" s="12">
        <v>0.20309630849431426</v>
      </c>
      <c r="G18" s="12">
        <v>0.22291058249375964</v>
      </c>
      <c r="H18" s="12">
        <v>0.20309630849431426</v>
      </c>
      <c r="I18" s="12">
        <v>0.18278667764488291</v>
      </c>
      <c r="J18" s="12">
        <v>0.16616970694989353</v>
      </c>
      <c r="K18" s="27" t="str">
        <f t="shared" si="0"/>
        <v/>
      </c>
      <c r="L18" s="16">
        <v>15.9216</v>
      </c>
      <c r="M18" s="16">
        <v>17.12</v>
      </c>
      <c r="N18" s="16">
        <v>19.687999999999999</v>
      </c>
      <c r="O18" s="16">
        <v>24.550080000000001</v>
      </c>
      <c r="P18" s="16">
        <v>35.36992</v>
      </c>
      <c r="Q18" s="16">
        <v>18.832000000000001</v>
      </c>
      <c r="R18" s="16">
        <v>23.111999999999998</v>
      </c>
      <c r="S18" s="16">
        <v>28.248000000000001</v>
      </c>
      <c r="T18" s="16">
        <v>39.375999999999998</v>
      </c>
      <c r="U18" s="27" t="str">
        <f t="shared" si="1"/>
        <v/>
      </c>
      <c r="V18" s="16">
        <v>26.227972065189359</v>
      </c>
      <c r="W18" s="16">
        <v>27.26773115723994</v>
      </c>
      <c r="X18" s="16">
        <v>30.506736629731765</v>
      </c>
      <c r="Y18" s="16">
        <v>37.179095755689893</v>
      </c>
      <c r="Z18" s="16">
        <v>52.23302100880818</v>
      </c>
      <c r="AA18" s="16">
        <v>28.519529519706332</v>
      </c>
      <c r="AB18" s="16">
        <v>34.130967261321899</v>
      </c>
      <c r="AC18" s="16">
        <v>40.678897374344508</v>
      </c>
      <c r="AD18" s="16">
        <v>55.573894639650888</v>
      </c>
      <c r="AE18" s="27" t="str">
        <f t="shared" si="2"/>
        <v/>
      </c>
      <c r="AF18" s="60">
        <v>91.618347600297597</v>
      </c>
      <c r="AG18" s="60">
        <v>90.161823037383499</v>
      </c>
      <c r="AH18" s="60">
        <v>91.006195492964963</v>
      </c>
      <c r="AI18" s="60">
        <v>95.036305011395655</v>
      </c>
      <c r="AJ18" s="60">
        <v>105.89104966384387</v>
      </c>
      <c r="AK18" s="60">
        <v>87.872871095645152</v>
      </c>
      <c r="AL18" s="60">
        <v>90.91652758897996</v>
      </c>
      <c r="AM18" s="60">
        <v>94.775354517709758</v>
      </c>
      <c r="AN18" s="60">
        <v>105.87878912918138</v>
      </c>
      <c r="AO18" s="27" t="str">
        <f t="shared" si="3"/>
        <v/>
      </c>
      <c r="AP18" s="60">
        <v>85.526430002055449</v>
      </c>
      <c r="AQ18" s="60">
        <v>84.271742137270806</v>
      </c>
      <c r="AR18" s="60">
        <v>85.275990367978935</v>
      </c>
      <c r="AS18" s="60">
        <v>89.435867858792491</v>
      </c>
      <c r="AT18" s="60">
        <v>100.42986220658176</v>
      </c>
      <c r="AU18" s="60">
        <v>82.272433943041975</v>
      </c>
      <c r="AV18" s="60">
        <v>85.455340131717861</v>
      </c>
      <c r="AW18" s="60">
        <v>89.449890130816698</v>
      </c>
      <c r="AX18" s="60">
        <v>100.65945315521816</v>
      </c>
      <c r="AY18" s="27" t="str">
        <f t="shared" si="4"/>
        <v/>
      </c>
    </row>
    <row r="19" spans="1:51" x14ac:dyDescent="0.25">
      <c r="A19" s="9">
        <v>17</v>
      </c>
      <c r="B19" s="11">
        <v>0.27707675694322736</v>
      </c>
      <c r="C19" s="12">
        <v>0.25332732063380786</v>
      </c>
      <c r="D19" s="12">
        <v>0.23332779532061249</v>
      </c>
      <c r="E19" s="12">
        <v>0.21625502980934816</v>
      </c>
      <c r="F19" s="12">
        <v>0.19703236049296174</v>
      </c>
      <c r="G19" s="12">
        <v>0.21625502980934816</v>
      </c>
      <c r="H19" s="12">
        <v>0.19703236049296174</v>
      </c>
      <c r="I19" s="12">
        <v>0.1773291244436655</v>
      </c>
      <c r="J19" s="12">
        <v>0.16120829494878688</v>
      </c>
      <c r="K19" s="27" t="str">
        <f t="shared" si="0"/>
        <v/>
      </c>
      <c r="L19" s="16">
        <v>16.916699999999999</v>
      </c>
      <c r="M19" s="16">
        <v>18.190000000000001</v>
      </c>
      <c r="N19" s="16">
        <v>20.918500000000002</v>
      </c>
      <c r="O19" s="16">
        <v>26.08446</v>
      </c>
      <c r="P19" s="16">
        <v>37.580539999999999</v>
      </c>
      <c r="Q19" s="16">
        <v>20.009</v>
      </c>
      <c r="R19" s="16">
        <v>24.5565</v>
      </c>
      <c r="S19" s="16">
        <v>30.013500000000001</v>
      </c>
      <c r="T19" s="16">
        <v>41.837000000000003</v>
      </c>
      <c r="U19" s="27" t="str">
        <f t="shared" si="1"/>
        <v/>
      </c>
      <c r="V19" s="16">
        <v>27.538505361185663</v>
      </c>
      <c r="W19" s="16">
        <v>28.669448863072862</v>
      </c>
      <c r="X19" s="16">
        <v>32.109809352771364</v>
      </c>
      <c r="Y19" s="16">
        <v>39.167332038179239</v>
      </c>
      <c r="Z19" s="16">
        <v>55.078471457879274</v>
      </c>
      <c r="AA19" s="16">
        <v>30.044675900974315</v>
      </c>
      <c r="AB19" s="16">
        <v>35.990288706745893</v>
      </c>
      <c r="AC19" s="16">
        <v>42.934600551781251</v>
      </c>
      <c r="AD19" s="16">
        <v>58.698001375254393</v>
      </c>
      <c r="AE19" s="27" t="str">
        <f t="shared" si="2"/>
        <v/>
      </c>
      <c r="AF19" s="60">
        <v>91.877676142999448</v>
      </c>
      <c r="AG19" s="60">
        <v>90.615452189459376</v>
      </c>
      <c r="AH19" s="60">
        <v>91.716269257249081</v>
      </c>
      <c r="AI19" s="60">
        <v>96.135158218676253</v>
      </c>
      <c r="AJ19" s="60">
        <v>107.7715125340921</v>
      </c>
      <c r="AK19" s="60">
        <v>88.58864346330283</v>
      </c>
      <c r="AL19" s="60">
        <v>91.981237134231719</v>
      </c>
      <c r="AM19" s="60">
        <v>96.235837403814017</v>
      </c>
      <c r="AN19" s="60">
        <v>108.10879293324217</v>
      </c>
      <c r="AO19" s="27" t="str">
        <f t="shared" si="3"/>
        <v/>
      </c>
      <c r="AP19" s="60">
        <v>85.857617324175521</v>
      </c>
      <c r="AQ19" s="60">
        <v>84.786873529810393</v>
      </c>
      <c r="AR19" s="60">
        <v>86.039735768576833</v>
      </c>
      <c r="AS19" s="60">
        <v>90.58227990975638</v>
      </c>
      <c r="AT19" s="60">
        <v>102.35156753186445</v>
      </c>
      <c r="AU19" s="60">
        <v>83.035765154382972</v>
      </c>
      <c r="AV19" s="60">
        <v>86.56129213200407</v>
      </c>
      <c r="AW19" s="60">
        <v>90.9457018538547</v>
      </c>
      <c r="AX19" s="60">
        <v>102.92032907685362</v>
      </c>
      <c r="AY19" s="27" t="str">
        <f t="shared" si="4"/>
        <v/>
      </c>
    </row>
    <row r="20" spans="1:51" x14ac:dyDescent="0.25">
      <c r="A20" s="9">
        <v>18</v>
      </c>
      <c r="B20" s="11">
        <v>0.2692702068192836</v>
      </c>
      <c r="C20" s="12">
        <v>0.2461899033776308</v>
      </c>
      <c r="D20" s="12">
        <v>0.2267538583741337</v>
      </c>
      <c r="E20" s="12">
        <v>0.21016211263944104</v>
      </c>
      <c r="F20" s="12">
        <v>0.19148103596037949</v>
      </c>
      <c r="G20" s="12">
        <v>0.21016211263944104</v>
      </c>
      <c r="H20" s="12">
        <v>0.19148103596037949</v>
      </c>
      <c r="I20" s="12">
        <v>0.17233293236434161</v>
      </c>
      <c r="J20" s="12">
        <v>0.15666630214940142</v>
      </c>
      <c r="K20" s="27" t="str">
        <f t="shared" si="0"/>
        <v/>
      </c>
      <c r="L20" s="16">
        <v>17.911799999999999</v>
      </c>
      <c r="M20" s="16">
        <v>19.260000000000002</v>
      </c>
      <c r="N20" s="16">
        <v>22.149000000000001</v>
      </c>
      <c r="O20" s="16">
        <v>27.618839999999999</v>
      </c>
      <c r="P20" s="16">
        <v>39.791159999999998</v>
      </c>
      <c r="Q20" s="16">
        <v>21.186</v>
      </c>
      <c r="R20" s="16">
        <v>26.001000000000001</v>
      </c>
      <c r="S20" s="16">
        <v>31.779</v>
      </c>
      <c r="T20" s="16">
        <v>44.298000000000002</v>
      </c>
      <c r="U20" s="27" t="str">
        <f t="shared" si="1"/>
        <v/>
      </c>
      <c r="V20" s="16">
        <v>28.846911533853955</v>
      </c>
      <c r="W20" s="16">
        <v>30.068463669960696</v>
      </c>
      <c r="X20" s="16">
        <v>33.709574256889141</v>
      </c>
      <c r="Y20" s="16">
        <v>41.151377538799956</v>
      </c>
      <c r="Z20" s="16">
        <v>57.917965132194716</v>
      </c>
      <c r="AA20" s="16">
        <v>31.566607596011124</v>
      </c>
      <c r="AB20" s="16">
        <v>37.845717777571572</v>
      </c>
      <c r="AC20" s="16">
        <v>45.185746110443098</v>
      </c>
      <c r="AD20" s="16">
        <v>61.816095565548871</v>
      </c>
      <c r="AE20" s="27" t="str">
        <f t="shared" si="2"/>
        <v/>
      </c>
      <c r="AF20" s="60">
        <v>92.221846736721687</v>
      </c>
      <c r="AG20" s="60">
        <v>91.13932321439168</v>
      </c>
      <c r="AH20" s="60">
        <v>92.485715738739486</v>
      </c>
      <c r="AI20" s="60">
        <v>97.284756468528684</v>
      </c>
      <c r="AJ20" s="60">
        <v>109.6932905983527</v>
      </c>
      <c r="AK20" s="60">
        <v>89.355968326977958</v>
      </c>
      <c r="AL20" s="60">
        <v>93.088969602693794</v>
      </c>
      <c r="AM20" s="60">
        <v>97.731517966583468</v>
      </c>
      <c r="AN20" s="60">
        <v>110.36743341438104</v>
      </c>
      <c r="AO20" s="27" t="str">
        <f t="shared" si="3"/>
        <v/>
      </c>
      <c r="AP20" s="60">
        <v>86.266101555246081</v>
      </c>
      <c r="AQ20" s="60">
        <v>85.365932191643253</v>
      </c>
      <c r="AR20" s="60">
        <v>86.857442656709097</v>
      </c>
      <c r="AS20" s="60">
        <v>91.774713820106058</v>
      </c>
      <c r="AT20" s="60">
        <v>104.3105591619093</v>
      </c>
      <c r="AU20" s="60">
        <v>83.845925678555318</v>
      </c>
      <c r="AV20" s="60">
        <v>87.706238166250373</v>
      </c>
      <c r="AW20" s="60">
        <v>92.473316190923981</v>
      </c>
      <c r="AX20" s="60">
        <v>105.20691337849401</v>
      </c>
      <c r="AY20" s="27" t="str">
        <f t="shared" si="4"/>
        <v/>
      </c>
    </row>
    <row r="21" spans="1:51" x14ac:dyDescent="0.25">
      <c r="A21" s="9">
        <v>19</v>
      </c>
      <c r="B21" s="11">
        <v>0.2620883737103914</v>
      </c>
      <c r="C21" s="12">
        <v>0.2396236559637864</v>
      </c>
      <c r="D21" s="12">
        <v>0.22070599891401371</v>
      </c>
      <c r="E21" s="12">
        <v>0.20455677948128104</v>
      </c>
      <c r="F21" s="12">
        <v>0.18637395463850051</v>
      </c>
      <c r="G21" s="12">
        <v>0.20455677948128104</v>
      </c>
      <c r="H21" s="12">
        <v>0.18637395463850051</v>
      </c>
      <c r="I21" s="12">
        <v>0.16773655917465041</v>
      </c>
      <c r="J21" s="12">
        <v>0.15248778106786398</v>
      </c>
      <c r="K21" s="27" t="str">
        <f t="shared" si="0"/>
        <v/>
      </c>
      <c r="L21" s="16">
        <v>18.9069</v>
      </c>
      <c r="M21" s="16">
        <v>20.329999999999998</v>
      </c>
      <c r="N21" s="16">
        <v>23.3795</v>
      </c>
      <c r="O21" s="16">
        <v>29.153220000000001</v>
      </c>
      <c r="P21" s="16">
        <v>42.001779999999997</v>
      </c>
      <c r="Q21" s="16">
        <v>22.363</v>
      </c>
      <c r="R21" s="16">
        <v>27.445499999999999</v>
      </c>
      <c r="S21" s="16">
        <v>33.544499999999999</v>
      </c>
      <c r="T21" s="16">
        <v>46.759</v>
      </c>
      <c r="U21" s="27" t="str">
        <f t="shared" si="1"/>
        <v/>
      </c>
      <c r="V21" s="16">
        <v>30.1531633338079</v>
      </c>
      <c r="W21" s="16">
        <v>31.464851580122858</v>
      </c>
      <c r="X21" s="16">
        <v>35.306184948574284</v>
      </c>
      <c r="Y21" s="16">
        <v>43.131469134103334</v>
      </c>
      <c r="Z21" s="16">
        <v>60.751885222379997</v>
      </c>
      <c r="AA21" s="16">
        <v>33.085506309284284</v>
      </c>
      <c r="AB21" s="16">
        <v>39.697504864575507</v>
      </c>
      <c r="AC21" s="16">
        <v>47.432652451459013</v>
      </c>
      <c r="AD21" s="16">
        <v>64.928616996988538</v>
      </c>
      <c r="AE21" s="27" t="str">
        <f t="shared" si="2"/>
        <v/>
      </c>
      <c r="AF21" s="60">
        <v>92.637101718046665</v>
      </c>
      <c r="AG21" s="60">
        <v>91.722213802947465</v>
      </c>
      <c r="AH21" s="60">
        <v>93.305134189692666</v>
      </c>
      <c r="AI21" s="60">
        <v>98.477080839945316</v>
      </c>
      <c r="AJ21" s="60">
        <v>111.64978658886206</v>
      </c>
      <c r="AK21" s="60">
        <v>90.166781125781412</v>
      </c>
      <c r="AL21" s="60">
        <v>94.233017870875855</v>
      </c>
      <c r="AM21" s="60">
        <v>99.256909666911781</v>
      </c>
      <c r="AN21" s="60">
        <v>112.65016668674312</v>
      </c>
      <c r="AO21" s="27" t="str">
        <f t="shared" si="3"/>
        <v/>
      </c>
      <c r="AP21" s="60">
        <v>86.739321699889473</v>
      </c>
      <c r="AQ21" s="60">
        <v>85.998679031211537</v>
      </c>
      <c r="AR21" s="60">
        <v>87.720540392445514</v>
      </c>
      <c r="AS21" s="60">
        <v>93.005866386877642</v>
      </c>
      <c r="AT21" s="60">
        <v>106.30084223106059</v>
      </c>
      <c r="AU21" s="60">
        <v>84.69556667271371</v>
      </c>
      <c r="AV21" s="60">
        <v>88.88407351307437</v>
      </c>
      <c r="AW21" s="60">
        <v>94.027747563646926</v>
      </c>
      <c r="AX21" s="60">
        <v>107.51508975513229</v>
      </c>
      <c r="AY21" s="27" t="str">
        <f t="shared" si="4"/>
        <v/>
      </c>
    </row>
    <row r="22" spans="1:51" x14ac:dyDescent="0.25">
      <c r="A22" s="9">
        <v>20</v>
      </c>
      <c r="B22" s="11">
        <v>0.25545214787206194</v>
      </c>
      <c r="C22" s="12">
        <v>0.23355624948302811</v>
      </c>
      <c r="D22" s="12">
        <v>0.21511759820805226</v>
      </c>
      <c r="E22" s="12">
        <v>0.1993772861440484</v>
      </c>
      <c r="F22" s="12">
        <v>0.18165486070902195</v>
      </c>
      <c r="G22" s="12">
        <v>0.1993772861440484</v>
      </c>
      <c r="H22" s="12">
        <v>0.18165486070902195</v>
      </c>
      <c r="I22" s="12">
        <v>0.16348937463811966</v>
      </c>
      <c r="J22" s="12">
        <v>0.14862670421647245</v>
      </c>
      <c r="K22" s="27" t="str">
        <f t="shared" si="0"/>
        <v/>
      </c>
      <c r="L22" s="16">
        <v>19.902000000000001</v>
      </c>
      <c r="M22" s="16">
        <v>21.4</v>
      </c>
      <c r="N22" s="16">
        <v>24.61</v>
      </c>
      <c r="O22" s="16">
        <v>30.6876</v>
      </c>
      <c r="P22" s="16">
        <v>44.212400000000002</v>
      </c>
      <c r="Q22" s="16">
        <v>23.54</v>
      </c>
      <c r="R22" s="16">
        <v>28.89</v>
      </c>
      <c r="S22" s="16">
        <v>35.31</v>
      </c>
      <c r="T22" s="16">
        <v>49.22</v>
      </c>
      <c r="U22" s="27" t="str">
        <f t="shared" si="1"/>
        <v/>
      </c>
      <c r="V22" s="16">
        <v>31.457268758318389</v>
      </c>
      <c r="W22" s="16">
        <v>32.858701110088639</v>
      </c>
      <c r="X22" s="16">
        <v>36.899792844380123</v>
      </c>
      <c r="Y22" s="16">
        <v>45.107828825282304</v>
      </c>
      <c r="Z22" s="16">
        <v>63.580580585590845</v>
      </c>
      <c r="AA22" s="16">
        <v>34.601542334595905</v>
      </c>
      <c r="AB22" s="16">
        <v>41.545877923788787</v>
      </c>
      <c r="AC22" s="16">
        <v>49.675604626435003</v>
      </c>
      <c r="AD22" s="16">
        <v>68.035955970802149</v>
      </c>
      <c r="AE22" s="27" t="str">
        <f t="shared" si="2"/>
        <v/>
      </c>
      <c r="AF22" s="60">
        <v>93.112534776956693</v>
      </c>
      <c r="AG22" s="60">
        <v>92.35519385565253</v>
      </c>
      <c r="AH22" s="60">
        <v>94.167023836783116</v>
      </c>
      <c r="AI22" s="60">
        <v>99.705722506006666</v>
      </c>
      <c r="AJ22" s="60">
        <v>113.63572472538357</v>
      </c>
      <c r="AK22" s="60">
        <v>91.014630259002672</v>
      </c>
      <c r="AL22" s="60">
        <v>95.408006145770145</v>
      </c>
      <c r="AM22" s="60">
        <v>100.80760827477319</v>
      </c>
      <c r="AN22" s="60">
        <v>114.95334679227224</v>
      </c>
      <c r="AO22" s="27" t="str">
        <f t="shared" si="3"/>
        <v/>
      </c>
      <c r="AP22" s="60">
        <v>87.2673222331847</v>
      </c>
      <c r="AQ22" s="60">
        <v>86.676968360616229</v>
      </c>
      <c r="AR22" s="60">
        <v>88.622192617786922</v>
      </c>
      <c r="AS22" s="60">
        <v>94.26990315017494</v>
      </c>
      <c r="AT22" s="60">
        <v>108.31762575253779</v>
      </c>
      <c r="AU22" s="60">
        <v>85.578810903170933</v>
      </c>
      <c r="AV22" s="60">
        <v>90.089907172924327</v>
      </c>
      <c r="AW22" s="60">
        <v>95.604996003334321</v>
      </c>
      <c r="AX22" s="60">
        <v>109.84155803139562</v>
      </c>
      <c r="AY22" s="27" t="str">
        <f t="shared" si="4"/>
        <v/>
      </c>
    </row>
    <row r="23" spans="1:51" x14ac:dyDescent="0.25">
      <c r="A23" s="9">
        <v>21</v>
      </c>
      <c r="B23" s="11">
        <v>0.24929576974320489</v>
      </c>
      <c r="C23" s="12">
        <v>0.22792756090807295</v>
      </c>
      <c r="D23" s="12">
        <v>0.20993327978375134</v>
      </c>
      <c r="E23" s="12">
        <v>0.19457230809225734</v>
      </c>
      <c r="F23" s="12">
        <v>0.17727699181739015</v>
      </c>
      <c r="G23" s="12">
        <v>0.19457230809225734</v>
      </c>
      <c r="H23" s="12">
        <v>0.17727699181739015</v>
      </c>
      <c r="I23" s="12">
        <v>0.15954929263565112</v>
      </c>
      <c r="J23" s="12">
        <v>0.14504481148695553</v>
      </c>
      <c r="K23" s="27" t="str">
        <f t="shared" si="0"/>
        <v/>
      </c>
      <c r="L23" s="16">
        <v>20.897099999999998</v>
      </c>
      <c r="M23" s="16">
        <v>22.47</v>
      </c>
      <c r="N23" s="16">
        <v>25.840499999999999</v>
      </c>
      <c r="O23" s="16">
        <v>32.221980000000002</v>
      </c>
      <c r="P23" s="16">
        <v>46.423020000000001</v>
      </c>
      <c r="Q23" s="16">
        <v>24.716999999999999</v>
      </c>
      <c r="R23" s="16">
        <v>30.334499999999998</v>
      </c>
      <c r="S23" s="16">
        <v>37.075499999999998</v>
      </c>
      <c r="T23" s="16">
        <v>51.680999999999997</v>
      </c>
      <c r="U23" s="27" t="str">
        <f t="shared" si="1"/>
        <v/>
      </c>
      <c r="V23" s="16">
        <v>32.75925856151855</v>
      </c>
      <c r="W23" s="16">
        <v>34.250106703498886</v>
      </c>
      <c r="X23" s="16">
        <v>38.490544098180713</v>
      </c>
      <c r="Y23" s="16">
        <v>47.080663264683402</v>
      </c>
      <c r="Z23" s="16">
        <v>66.404368768019594</v>
      </c>
      <c r="AA23" s="16">
        <v>36.114874191877085</v>
      </c>
      <c r="AB23" s="16">
        <v>43.391044451513288</v>
      </c>
      <c r="AC23" s="16">
        <v>51.914858615185835</v>
      </c>
      <c r="AD23" s="16">
        <v>71.138460456338976</v>
      </c>
      <c r="AE23" s="27" t="str">
        <f t="shared" si="2"/>
        <v/>
      </c>
      <c r="AF23" s="60">
        <v>93.639383304362397</v>
      </c>
      <c r="AG23" s="60">
        <v>93.031064291043094</v>
      </c>
      <c r="AH23" s="60">
        <v>95.065323485742667</v>
      </c>
      <c r="AI23" s="60">
        <v>100.96549543290533</v>
      </c>
      <c r="AJ23" s="60">
        <v>115.64683457689449</v>
      </c>
      <c r="AK23" s="60">
        <v>91.894289876362222</v>
      </c>
      <c r="AL23" s="60">
        <v>96.609572960025218</v>
      </c>
      <c r="AM23" s="60">
        <v>102.38003604410676</v>
      </c>
      <c r="AN23" s="60">
        <v>117.27401395433584</v>
      </c>
      <c r="AO23" s="27" t="str">
        <f t="shared" si="3"/>
        <v/>
      </c>
      <c r="AP23" s="60">
        <v>87.84210620202343</v>
      </c>
      <c r="AQ23" s="60">
        <v>87.394235122765366</v>
      </c>
      <c r="AR23" s="60">
        <v>89.556876751642122</v>
      </c>
      <c r="AS23" s="60">
        <v>95.562104801539718</v>
      </c>
      <c r="AT23" s="60">
        <v>110.35703424140814</v>
      </c>
      <c r="AU23" s="60">
        <v>86.490899244996598</v>
      </c>
      <c r="AV23" s="60">
        <v>91.319772624538857</v>
      </c>
      <c r="AW23" s="60">
        <v>97.201813922853859</v>
      </c>
      <c r="AX23" s="60">
        <v>112.18364137905984</v>
      </c>
      <c r="AY23" s="27" t="str">
        <f t="shared" si="4"/>
        <v/>
      </c>
    </row>
    <row r="24" spans="1:51" x14ac:dyDescent="0.25">
      <c r="A24" s="9">
        <v>22</v>
      </c>
      <c r="B24" s="11">
        <v>0.24356406633844413</v>
      </c>
      <c r="C24" s="12">
        <v>0.22268714636657752</v>
      </c>
      <c r="D24" s="12">
        <v>0.20510658217974248</v>
      </c>
      <c r="E24" s="12">
        <v>0.19009878348366374</v>
      </c>
      <c r="F24" s="12">
        <v>0.17320111384067141</v>
      </c>
      <c r="G24" s="12">
        <v>0.19009878348366374</v>
      </c>
      <c r="H24" s="12">
        <v>0.17320111384067141</v>
      </c>
      <c r="I24" s="12">
        <v>0.1558810024566043</v>
      </c>
      <c r="J24" s="12">
        <v>0.14171000223327668</v>
      </c>
      <c r="K24" s="27" t="str">
        <f t="shared" si="0"/>
        <v/>
      </c>
      <c r="L24" s="16">
        <v>21.892199999999999</v>
      </c>
      <c r="M24" s="16">
        <v>23.54</v>
      </c>
      <c r="N24" s="16">
        <v>27.071000000000002</v>
      </c>
      <c r="O24" s="16">
        <v>33.756360000000001</v>
      </c>
      <c r="P24" s="16">
        <v>48.63364</v>
      </c>
      <c r="Q24" s="16">
        <v>25.893999999999998</v>
      </c>
      <c r="R24" s="16">
        <v>31.779</v>
      </c>
      <c r="S24" s="16">
        <v>38.841000000000001</v>
      </c>
      <c r="T24" s="16">
        <v>54.142000000000003</v>
      </c>
      <c r="U24" s="27" t="str">
        <f t="shared" si="1"/>
        <v/>
      </c>
      <c r="V24" s="16">
        <v>34.059177955612689</v>
      </c>
      <c r="W24" s="16">
        <v>35.639164588664173</v>
      </c>
      <c r="X24" s="16">
        <v>40.078577985984104</v>
      </c>
      <c r="Y24" s="16">
        <v>49.050164085622981</v>
      </c>
      <c r="Z24" s="16">
        <v>69.223539050630706</v>
      </c>
      <c r="AA24" s="16">
        <v>37.625648880184997</v>
      </c>
      <c r="AB24" s="16">
        <v>45.233193474516675</v>
      </c>
      <c r="AC24" s="16">
        <v>54.150645031617856</v>
      </c>
      <c r="AD24" s="16">
        <v>74.236442040685304</v>
      </c>
      <c r="AE24" s="27" t="str">
        <f t="shared" si="2"/>
        <v/>
      </c>
      <c r="AF24" s="60">
        <v>94.210522510633012</v>
      </c>
      <c r="AG24" s="60">
        <v>93.743953850688726</v>
      </c>
      <c r="AH24" s="60">
        <v>95.995079486235355</v>
      </c>
      <c r="AI24" s="60">
        <v>102.2521562742898</v>
      </c>
      <c r="AJ24" s="60">
        <v>117.67962186420223</v>
      </c>
      <c r="AK24" s="60">
        <v>92.8014797088086</v>
      </c>
      <c r="AL24" s="60">
        <v>97.834141101389946</v>
      </c>
      <c r="AM24" s="60">
        <v>103.97125552530436</v>
      </c>
      <c r="AN24" s="60">
        <v>119.60974025476146</v>
      </c>
      <c r="AO24" s="27" t="str">
        <f t="shared" si="3"/>
        <v/>
      </c>
      <c r="AP24" s="60">
        <v>88.457172820289102</v>
      </c>
      <c r="AQ24" s="60">
        <v>88.145126526074449</v>
      </c>
      <c r="AR24" s="60">
        <v>90.520080766745622</v>
      </c>
      <c r="AS24" s="60">
        <v>96.878611506180491</v>
      </c>
      <c r="AT24" s="60">
        <v>112.41589870546291</v>
      </c>
      <c r="AU24" s="60">
        <v>87.42793494069933</v>
      </c>
      <c r="AV24" s="60">
        <v>92.570417942650664</v>
      </c>
      <c r="AW24" s="60">
        <v>98.815536417735046</v>
      </c>
      <c r="AX24" s="60">
        <v>114.53914586822457</v>
      </c>
      <c r="AY24" s="27" t="str">
        <f t="shared" si="4"/>
        <v/>
      </c>
    </row>
    <row r="25" spans="1:51" x14ac:dyDescent="0.25">
      <c r="A25" s="9">
        <v>23</v>
      </c>
      <c r="B25" s="11">
        <v>0.23821035616601335</v>
      </c>
      <c r="C25" s="12">
        <v>0.21779232563749809</v>
      </c>
      <c r="D25" s="12">
        <v>0.20059819466611656</v>
      </c>
      <c r="E25" s="12">
        <v>0.18592027798323005</v>
      </c>
      <c r="F25" s="12">
        <v>0.16939403105138728</v>
      </c>
      <c r="G25" s="12">
        <v>0.18592027798323005</v>
      </c>
      <c r="H25" s="12">
        <v>0.16939403105138728</v>
      </c>
      <c r="I25" s="12">
        <v>0.15245462794624859</v>
      </c>
      <c r="J25" s="12">
        <v>0.13859511631477153</v>
      </c>
      <c r="K25" s="27" t="str">
        <f t="shared" si="0"/>
        <v/>
      </c>
      <c r="L25" s="16">
        <v>22.8873</v>
      </c>
      <c r="M25" s="16">
        <v>24.61</v>
      </c>
      <c r="N25" s="16">
        <v>28.301500000000001</v>
      </c>
      <c r="O25" s="16">
        <v>35.29074</v>
      </c>
      <c r="P25" s="16">
        <v>50.844259999999998</v>
      </c>
      <c r="Q25" s="16">
        <v>27.071000000000002</v>
      </c>
      <c r="R25" s="16">
        <v>33.223500000000001</v>
      </c>
      <c r="S25" s="16">
        <v>40.606499999999997</v>
      </c>
      <c r="T25" s="16">
        <v>56.603000000000002</v>
      </c>
      <c r="U25" s="27" t="str">
        <f t="shared" si="1"/>
        <v/>
      </c>
      <c r="V25" s="16">
        <v>35.357081038055675</v>
      </c>
      <c r="W25" s="16">
        <v>37.025970189983603</v>
      </c>
      <c r="X25" s="16">
        <v>41.664026170681247</v>
      </c>
      <c r="Y25" s="16">
        <v>51.016508649663649</v>
      </c>
      <c r="Z25" s="16">
        <v>72.038355337831604</v>
      </c>
      <c r="AA25" s="16">
        <v>39.134002450927483</v>
      </c>
      <c r="AB25" s="16">
        <v>47.072497437595672</v>
      </c>
      <c r="AC25" s="16">
        <v>56.383172312279804</v>
      </c>
      <c r="AD25" s="16">
        <v>77.330180892012294</v>
      </c>
      <c r="AE25" s="27" t="str">
        <f t="shared" si="2"/>
        <v/>
      </c>
      <c r="AF25" s="60">
        <v>94.820097032805634</v>
      </c>
      <c r="AG25" s="60">
        <v>94.489024156980449</v>
      </c>
      <c r="AH25" s="60">
        <v>96.952202013646485</v>
      </c>
      <c r="AI25" s="60">
        <v>103.5621982552567</v>
      </c>
      <c r="AJ25" s="60">
        <v>119.73119944939873</v>
      </c>
      <c r="AK25" s="60">
        <v>93.732658808530076</v>
      </c>
      <c r="AL25" s="60">
        <v>99.078747774023924</v>
      </c>
      <c r="AM25" s="60">
        <v>105.57883177936131</v>
      </c>
      <c r="AN25" s="60">
        <v>121.95851529749812</v>
      </c>
      <c r="AO25" s="27" t="str">
        <f t="shared" si="3"/>
        <v/>
      </c>
      <c r="AP25" s="60">
        <v>89.107180770524266</v>
      </c>
      <c r="AQ25" s="60">
        <v>88.925232612434911</v>
      </c>
      <c r="AR25" s="60">
        <v>91.508080652325546</v>
      </c>
      <c r="AS25" s="60">
        <v>98.21623479861249</v>
      </c>
      <c r="AT25" s="60">
        <v>114.49160256785265</v>
      </c>
      <c r="AU25" s="60">
        <v>88.386695351885876</v>
      </c>
      <c r="AV25" s="60">
        <v>93.839150892477832</v>
      </c>
      <c r="AW25" s="60">
        <v>100.44395571467234</v>
      </c>
      <c r="AX25" s="60">
        <v>116.90625645020904</v>
      </c>
      <c r="AY25" s="27" t="str">
        <f t="shared" si="4"/>
        <v/>
      </c>
    </row>
    <row r="26" spans="1:51" x14ac:dyDescent="0.25">
      <c r="A26" s="9">
        <v>24</v>
      </c>
      <c r="B26" s="11">
        <v>0.23319483958778955</v>
      </c>
      <c r="C26" s="12">
        <v>0.21320671048026468</v>
      </c>
      <c r="D26" s="12">
        <v>0.19637460175813853</v>
      </c>
      <c r="E26" s="12">
        <v>0.18200572845876248</v>
      </c>
      <c r="F26" s="12">
        <v>0.16582744148465037</v>
      </c>
      <c r="G26" s="12">
        <v>0.18200572845876248</v>
      </c>
      <c r="H26" s="12">
        <v>0.16582744148465037</v>
      </c>
      <c r="I26" s="12">
        <v>0.14924469733618526</v>
      </c>
      <c r="J26" s="12">
        <v>0.13567699757835019</v>
      </c>
      <c r="K26" s="27" t="str">
        <f t="shared" si="0"/>
        <v/>
      </c>
      <c r="L26" s="16">
        <v>23.882400000000001</v>
      </c>
      <c r="M26" s="16">
        <v>25.68</v>
      </c>
      <c r="N26" s="16">
        <v>29.532</v>
      </c>
      <c r="O26" s="16">
        <v>36.825119999999998</v>
      </c>
      <c r="P26" s="16">
        <v>53.054879999999997</v>
      </c>
      <c r="Q26" s="16">
        <v>28.248000000000001</v>
      </c>
      <c r="R26" s="16">
        <v>34.667999999999999</v>
      </c>
      <c r="S26" s="16">
        <v>42.372</v>
      </c>
      <c r="T26" s="16">
        <v>59.064</v>
      </c>
      <c r="U26" s="27" t="str">
        <f t="shared" si="1"/>
        <v/>
      </c>
      <c r="V26" s="16">
        <v>36.653027022238525</v>
      </c>
      <c r="W26" s="16">
        <v>38.410616538895866</v>
      </c>
      <c r="X26" s="16">
        <v>43.247012496146986</v>
      </c>
      <c r="Y26" s="16">
        <v>52.979860989297798</v>
      </c>
      <c r="Z26" s="16">
        <v>74.849058810738867</v>
      </c>
      <c r="AA26" s="16">
        <v>40.640060730981574</v>
      </c>
      <c r="AB26" s="16">
        <v>48.909113937317258</v>
      </c>
      <c r="AC26" s="16">
        <v>58.612629452221107</v>
      </c>
      <c r="AD26" s="16">
        <v>80.419929916506746</v>
      </c>
      <c r="AE26" s="27" t="str">
        <f t="shared" si="2"/>
        <v/>
      </c>
      <c r="AF26" s="60">
        <v>95.463248184748053</v>
      </c>
      <c r="AG26" s="60">
        <v>95.262250450077218</v>
      </c>
      <c r="AH26" s="60">
        <v>97.933283327092653</v>
      </c>
      <c r="AI26" s="60">
        <v>104.89269712676541</v>
      </c>
      <c r="AJ26" s="60">
        <v>121.79916079228337</v>
      </c>
      <c r="AK26" s="60">
        <v>94.68487132173891</v>
      </c>
      <c r="AL26" s="60">
        <v>100.34091729426348</v>
      </c>
      <c r="AM26" s="60">
        <v>107.20072886994349</v>
      </c>
      <c r="AN26" s="60">
        <v>124.31866023620248</v>
      </c>
      <c r="AO26" s="27" t="str">
        <f t="shared" si="3"/>
        <v/>
      </c>
      <c r="AP26" s="60">
        <v>89.787698945672517</v>
      </c>
      <c r="AQ26" s="60">
        <v>89.730885982857089</v>
      </c>
      <c r="AR26" s="60">
        <v>92.51777449148598</v>
      </c>
      <c r="AS26" s="60">
        <v>99.572317026185075</v>
      </c>
      <c r="AT26" s="60">
        <v>116.58196633980411</v>
      </c>
      <c r="AU26" s="60">
        <v>89.364491221158545</v>
      </c>
      <c r="AV26" s="60">
        <v>95.1237228417842</v>
      </c>
      <c r="AW26" s="60">
        <v>102.08522687886571</v>
      </c>
      <c r="AX26" s="60">
        <v>119.28345877505518</v>
      </c>
      <c r="AY26" s="27" t="str">
        <f t="shared" si="4"/>
        <v/>
      </c>
    </row>
    <row r="27" spans="1:51" x14ac:dyDescent="0.25">
      <c r="A27" s="9">
        <v>25</v>
      </c>
      <c r="B27" s="11">
        <v>0.22848334705610357</v>
      </c>
      <c r="C27" s="12">
        <v>0.20889906016558038</v>
      </c>
      <c r="D27" s="12">
        <v>0.1924070290998767</v>
      </c>
      <c r="E27" s="12">
        <v>0.17832846599500762</v>
      </c>
      <c r="F27" s="12">
        <v>0.16247704679545147</v>
      </c>
      <c r="G27" s="12">
        <v>0.17832846599500762</v>
      </c>
      <c r="H27" s="12">
        <v>0.16247704679545147</v>
      </c>
      <c r="I27" s="12">
        <v>0.14622934211590635</v>
      </c>
      <c r="J27" s="12">
        <v>0.13293576555991482</v>
      </c>
      <c r="K27" s="27" t="str">
        <f t="shared" si="0"/>
        <v/>
      </c>
      <c r="L27" s="16">
        <v>24.877500000000001</v>
      </c>
      <c r="M27" s="16">
        <v>26.75</v>
      </c>
      <c r="N27" s="16">
        <v>30.762499999999999</v>
      </c>
      <c r="O27" s="16">
        <v>38.359499999999997</v>
      </c>
      <c r="P27" s="16">
        <v>55.265500000000003</v>
      </c>
      <c r="Q27" s="16">
        <v>29.425000000000001</v>
      </c>
      <c r="R27" s="16">
        <v>36.112499999999997</v>
      </c>
      <c r="S27" s="16">
        <v>44.137500000000003</v>
      </c>
      <c r="T27" s="16">
        <v>61.524999999999999</v>
      </c>
      <c r="U27" s="27" t="str">
        <f t="shared" si="1"/>
        <v/>
      </c>
      <c r="V27" s="16">
        <v>37.94707767882818</v>
      </c>
      <c r="W27" s="16">
        <v>39.793193333210581</v>
      </c>
      <c r="X27" s="16">
        <v>44.827653095225166</v>
      </c>
      <c r="Y27" s="16">
        <v>54.940372818775003</v>
      </c>
      <c r="Z27" s="16">
        <v>77.655870320381936</v>
      </c>
      <c r="AA27" s="16">
        <v>42.14394009808403</v>
      </c>
      <c r="AB27" s="16">
        <v>50.74318728582557</v>
      </c>
      <c r="AC27" s="16">
        <v>60.839188351636317</v>
      </c>
      <c r="AD27" s="16">
        <v>83.505918255366865</v>
      </c>
      <c r="AE27" s="27" t="str">
        <f t="shared" si="2"/>
        <v/>
      </c>
      <c r="AF27" s="60">
        <v>96.135908986038856</v>
      </c>
      <c r="AG27" s="60">
        <v>96.060256197685746</v>
      </c>
      <c r="AH27" s="60">
        <v>98.935460297378825</v>
      </c>
      <c r="AI27" s="60">
        <v>106.24119440992209</v>
      </c>
      <c r="AJ27" s="60">
        <v>123.88148388914152</v>
      </c>
      <c r="AK27" s="60">
        <v>95.655629538195498</v>
      </c>
      <c r="AL27" s="60">
        <v>101.61856434330039</v>
      </c>
      <c r="AM27" s="60">
        <v>108.83523104425555</v>
      </c>
      <c r="AN27" s="60">
        <v>126.68876225929603</v>
      </c>
      <c r="AO27" s="27" t="str">
        <f t="shared" si="3"/>
        <v/>
      </c>
      <c r="AP27" s="60">
        <v>90.495019151593254</v>
      </c>
      <c r="AQ27" s="60">
        <v>90.559010749023273</v>
      </c>
      <c r="AR27" s="60">
        <v>93.546556974153958</v>
      </c>
      <c r="AS27" s="60">
        <v>100.94462483852169</v>
      </c>
      <c r="AT27" s="60">
        <v>118.68516010118465</v>
      </c>
      <c r="AU27" s="60">
        <v>90.35905996679513</v>
      </c>
      <c r="AV27" s="60">
        <v>96.422240555343478</v>
      </c>
      <c r="AW27" s="60">
        <v>103.73779603110762</v>
      </c>
      <c r="AX27" s="60">
        <v>121.66947963658805</v>
      </c>
      <c r="AY27" s="27" t="str">
        <f t="shared" si="4"/>
        <v/>
      </c>
    </row>
    <row r="28" spans="1:51" x14ac:dyDescent="0.25">
      <c r="A28" s="9">
        <v>26</v>
      </c>
      <c r="B28" s="11">
        <v>0.22404635484039706</v>
      </c>
      <c r="C28" s="12">
        <v>0.20484238156836315</v>
      </c>
      <c r="D28" s="12">
        <v>0.18867061460243958</v>
      </c>
      <c r="E28" s="12">
        <v>0.1748654476803099</v>
      </c>
      <c r="F28" s="12">
        <v>0.15932185233094906</v>
      </c>
      <c r="G28" s="12">
        <v>0.1748654476803099</v>
      </c>
      <c r="H28" s="12">
        <v>0.15932185233094906</v>
      </c>
      <c r="I28" s="12">
        <v>0.14338966709785417</v>
      </c>
      <c r="J28" s="12">
        <v>0.13035424281623106</v>
      </c>
      <c r="K28" s="27" t="str">
        <f t="shared" si="0"/>
        <v/>
      </c>
      <c r="L28" s="16">
        <v>25.872599999999998</v>
      </c>
      <c r="M28" s="16">
        <v>27.82</v>
      </c>
      <c r="N28" s="16">
        <v>31.992999999999999</v>
      </c>
      <c r="O28" s="16">
        <v>39.893880000000003</v>
      </c>
      <c r="P28" s="16">
        <v>57.476120000000002</v>
      </c>
      <c r="Q28" s="16">
        <v>30.602</v>
      </c>
      <c r="R28" s="16">
        <v>37.557000000000002</v>
      </c>
      <c r="S28" s="16">
        <v>45.902999999999999</v>
      </c>
      <c r="T28" s="16">
        <v>63.985999999999997</v>
      </c>
      <c r="U28" s="27" t="str">
        <f t="shared" si="1"/>
        <v/>
      </c>
      <c r="V28" s="16">
        <v>39.23929559980315</v>
      </c>
      <c r="W28" s="16">
        <v>41.173786418958954</v>
      </c>
      <c r="X28" s="16">
        <v>46.406056678040706</v>
      </c>
      <c r="Y28" s="16">
        <v>56.898184541339653</v>
      </c>
      <c r="Z28" s="16">
        <v>80.458992523735006</v>
      </c>
      <c r="AA28" s="16">
        <v>43.645748253468355</v>
      </c>
      <c r="AB28" s="16">
        <v>52.574849906603227</v>
      </c>
      <c r="AC28" s="16">
        <v>63.063005830967768</v>
      </c>
      <c r="AD28" s="16">
        <v>86.588354240341559</v>
      </c>
      <c r="AE28" s="27" t="str">
        <f t="shared" si="2"/>
        <v/>
      </c>
      <c r="AF28" s="60">
        <v>96.834648033677325</v>
      </c>
      <c r="AG28" s="60">
        <v>96.880186686411761</v>
      </c>
      <c r="AH28" s="60">
        <v>99.956309068302971</v>
      </c>
      <c r="AI28" s="60">
        <v>107.60560777006708</v>
      </c>
      <c r="AJ28" s="60">
        <v>125.97645743369719</v>
      </c>
      <c r="AK28" s="60">
        <v>96.64282407122775</v>
      </c>
      <c r="AL28" s="60">
        <v>102.90991951576198</v>
      </c>
      <c r="AM28" s="60">
        <v>110.48088197007952</v>
      </c>
      <c r="AN28" s="60">
        <v>129.06762405433875</v>
      </c>
      <c r="AO28" s="27" t="str">
        <f t="shared" si="3"/>
        <v/>
      </c>
      <c r="AP28" s="60">
        <v>91.226013456283766</v>
      </c>
      <c r="AQ28" s="60">
        <v>91.407007100607558</v>
      </c>
      <c r="AR28" s="60">
        <v>94.59222325676275</v>
      </c>
      <c r="AS28" s="60">
        <v>102.33126744282967</v>
      </c>
      <c r="AT28" s="60">
        <v>120.79963624860554</v>
      </c>
      <c r="AU28" s="60">
        <v>91.368483743990325</v>
      </c>
      <c r="AV28" s="60">
        <v>97.733098330670359</v>
      </c>
      <c r="AW28" s="60">
        <v>105.40034502400712</v>
      </c>
      <c r="AX28" s="60">
        <v>124.06324105270113</v>
      </c>
      <c r="AY28" s="27" t="str">
        <f t="shared" si="4"/>
        <v/>
      </c>
    </row>
    <row r="29" spans="1:51" x14ac:dyDescent="0.25">
      <c r="A29" s="9">
        <v>27</v>
      </c>
      <c r="B29" s="11">
        <v>0.21985820321364671</v>
      </c>
      <c r="C29" s="12">
        <v>0.20101321436676275</v>
      </c>
      <c r="D29" s="12">
        <v>0.18514375007464995</v>
      </c>
      <c r="E29" s="12">
        <v>0.17159664641065112</v>
      </c>
      <c r="F29" s="12">
        <v>0.15634361117414877</v>
      </c>
      <c r="G29" s="12">
        <v>0.17159664641065112</v>
      </c>
      <c r="H29" s="12">
        <v>0.15634361117414877</v>
      </c>
      <c r="I29" s="12">
        <v>0.14070925005673388</v>
      </c>
      <c r="J29" s="12">
        <v>0.12791750005157632</v>
      </c>
      <c r="K29" s="27" t="str">
        <f t="shared" si="0"/>
        <v/>
      </c>
      <c r="L29" s="16">
        <v>26.867699999999999</v>
      </c>
      <c r="M29" s="16">
        <v>28.89</v>
      </c>
      <c r="N29" s="16">
        <v>33.223500000000001</v>
      </c>
      <c r="O29" s="16">
        <v>41.428260000000002</v>
      </c>
      <c r="P29" s="16">
        <v>59.68674</v>
      </c>
      <c r="Q29" s="16">
        <v>31.779</v>
      </c>
      <c r="R29" s="16">
        <v>39.0015</v>
      </c>
      <c r="S29" s="16">
        <v>47.668500000000002</v>
      </c>
      <c r="T29" s="16">
        <v>66.447000000000003</v>
      </c>
      <c r="U29" s="27" t="str">
        <f t="shared" si="1"/>
        <v/>
      </c>
      <c r="V29" s="16">
        <v>40.529743027231149</v>
      </c>
      <c r="W29" s="16">
        <v>42.552477547626886</v>
      </c>
      <c r="X29" s="16">
        <v>47.982324917514127</v>
      </c>
      <c r="Y29" s="16">
        <v>58.853426213918972</v>
      </c>
      <c r="Z29" s="16">
        <v>83.258611778789941</v>
      </c>
      <c r="AA29" s="16">
        <v>45.145584961862532</v>
      </c>
      <c r="AB29" s="16">
        <v>54.404223572781419</v>
      </c>
      <c r="AC29" s="16">
        <v>65.284225364864596</v>
      </c>
      <c r="AD29" s="16">
        <v>89.667427903432539</v>
      </c>
      <c r="AE29" s="27" t="str">
        <f t="shared" si="2"/>
        <v/>
      </c>
      <c r="AF29" s="60">
        <v>97.556549109203857</v>
      </c>
      <c r="AG29" s="60">
        <v>97.719611241073338</v>
      </c>
      <c r="AH29" s="60">
        <v>100.99376338415213</v>
      </c>
      <c r="AI29" s="60">
        <v>108.98416141409794</v>
      </c>
      <c r="AJ29" s="60">
        <v>128.08262340872176</v>
      </c>
      <c r="AK29" s="60">
        <v>97.6446540691839</v>
      </c>
      <c r="AL29" s="60">
        <v>104.21347136802761</v>
      </c>
      <c r="AM29" s="60">
        <v>112.13643736321556</v>
      </c>
      <c r="AN29" s="60">
        <v>131.45422439224771</v>
      </c>
      <c r="AO29" s="27" t="str">
        <f t="shared" si="3"/>
        <v/>
      </c>
      <c r="AP29" s="60">
        <v>91.978024201777913</v>
      </c>
      <c r="AQ29" s="60">
        <v>92.272662026203022</v>
      </c>
      <c r="AR29" s="60">
        <v>95.652894433223153</v>
      </c>
      <c r="AS29" s="60">
        <v>103.73063313486057</v>
      </c>
      <c r="AT29" s="60">
        <v>122.92407722530028</v>
      </c>
      <c r="AU29" s="60">
        <v>92.391125789946557</v>
      </c>
      <c r="AV29" s="60">
        <v>99.054925184606176</v>
      </c>
      <c r="AW29" s="60">
        <v>107.07174832171938</v>
      </c>
      <c r="AX29" s="60">
        <v>126.46382446454116</v>
      </c>
      <c r="AY29" s="27" t="str">
        <f t="shared" si="4"/>
        <v/>
      </c>
    </row>
    <row r="30" spans="1:51" x14ac:dyDescent="0.25">
      <c r="A30" s="9">
        <v>28</v>
      </c>
      <c r="B30" s="11">
        <v>0.21589646965361137</v>
      </c>
      <c r="C30" s="12">
        <v>0.19739105796901615</v>
      </c>
      <c r="D30" s="12">
        <v>0.18180755339251492</v>
      </c>
      <c r="E30" s="12">
        <v>0.16850456168086739</v>
      </c>
      <c r="F30" s="12">
        <v>0.15352637842034594</v>
      </c>
      <c r="G30" s="12">
        <v>0.16850456168086739</v>
      </c>
      <c r="H30" s="12">
        <v>0.15352637842034594</v>
      </c>
      <c r="I30" s="12">
        <v>0.1381737405783113</v>
      </c>
      <c r="J30" s="12">
        <v>0.12561249143482844</v>
      </c>
      <c r="K30" s="27" t="str">
        <f t="shared" si="0"/>
        <v/>
      </c>
      <c r="L30" s="16">
        <v>27.8628</v>
      </c>
      <c r="M30" s="16">
        <v>29.96</v>
      </c>
      <c r="N30" s="16">
        <v>34.454000000000001</v>
      </c>
      <c r="O30" s="16">
        <v>42.96264</v>
      </c>
      <c r="P30" s="16">
        <v>61.897359999999999</v>
      </c>
      <c r="Q30" s="16">
        <v>32.956000000000003</v>
      </c>
      <c r="R30" s="16">
        <v>40.445999999999998</v>
      </c>
      <c r="S30" s="16">
        <v>49.433999999999997</v>
      </c>
      <c r="T30" s="16">
        <v>68.908000000000001</v>
      </c>
      <c r="U30" s="27" t="str">
        <f t="shared" si="1"/>
        <v/>
      </c>
      <c r="V30" s="16">
        <v>41.818481072848499</v>
      </c>
      <c r="W30" s="16">
        <v>43.929344311920751</v>
      </c>
      <c r="X30" s="16">
        <v>49.556552880404489</v>
      </c>
      <c r="Y30" s="16">
        <v>60.806218449680635</v>
      </c>
      <c r="Z30" s="16">
        <v>86.054899820488515</v>
      </c>
      <c r="AA30" s="16">
        <v>46.643542743827552</v>
      </c>
      <c r="AB30" s="16">
        <v>56.231420502255318</v>
      </c>
      <c r="AC30" s="16">
        <v>67.50297857812069</v>
      </c>
      <c r="AD30" s="16">
        <v>92.743313117971539</v>
      </c>
      <c r="AE30" s="27" t="str">
        <f t="shared" si="2"/>
        <v/>
      </c>
      <c r="AF30" s="60">
        <v>98.299117295304171</v>
      </c>
      <c r="AG30" s="60">
        <v>98.576446754608526</v>
      </c>
      <c r="AH30" s="60">
        <v>102.04605058053831</v>
      </c>
      <c r="AI30" s="60">
        <v>110.37533146087617</v>
      </c>
      <c r="AJ30" s="60">
        <v>130.1987319838139</v>
      </c>
      <c r="AK30" s="60">
        <v>98.659572411940331</v>
      </c>
      <c r="AL30" s="60">
        <v>105.52792083554046</v>
      </c>
      <c r="AM30" s="60">
        <v>113.8008276722816</v>
      </c>
      <c r="AN30" s="60">
        <v>133.84768707063057</v>
      </c>
      <c r="AO30" s="27" t="str">
        <f t="shared" si="3"/>
        <v/>
      </c>
      <c r="AP30" s="60">
        <v>92.748778244064169</v>
      </c>
      <c r="AQ30" s="60">
        <v>93.154079501031731</v>
      </c>
      <c r="AR30" s="60">
        <v>96.726959133603273</v>
      </c>
      <c r="AS30" s="60">
        <v>105.14133949395166</v>
      </c>
      <c r="AT30" s="60">
        <v>125.05735446920791</v>
      </c>
      <c r="AU30" s="60">
        <v>93.425580445015811</v>
      </c>
      <c r="AV30" s="60">
        <v>100.38654332093448</v>
      </c>
      <c r="AW30" s="60">
        <v>108.75103904363496</v>
      </c>
      <c r="AX30" s="60">
        <v>128.87044253995538</v>
      </c>
      <c r="AY30" s="27" t="str">
        <f t="shared" si="4"/>
        <v/>
      </c>
    </row>
    <row r="31" spans="1:51" x14ac:dyDescent="0.25">
      <c r="A31" s="9">
        <v>29</v>
      </c>
      <c r="B31" s="11">
        <v>0.21214146199703934</v>
      </c>
      <c r="C31" s="12">
        <v>0.19395790811157881</v>
      </c>
      <c r="D31" s="12">
        <v>0.17864544168171723</v>
      </c>
      <c r="E31" s="12">
        <v>0.16557382399768919</v>
      </c>
      <c r="F31" s="12">
        <v>0.15085615075345019</v>
      </c>
      <c r="G31" s="12">
        <v>0.16557382399768919</v>
      </c>
      <c r="H31" s="12">
        <v>0.15085615075345019</v>
      </c>
      <c r="I31" s="12">
        <v>0.13577053567810518</v>
      </c>
      <c r="J31" s="12">
        <v>0.12342775970736834</v>
      </c>
      <c r="K31" s="27" t="str">
        <f t="shared" si="0"/>
        <v/>
      </c>
      <c r="L31" s="16">
        <v>28.857900000000001</v>
      </c>
      <c r="M31" s="16">
        <v>31.03</v>
      </c>
      <c r="N31" s="16">
        <v>35.6845</v>
      </c>
      <c r="O31" s="16">
        <v>44.497019999999999</v>
      </c>
      <c r="P31" s="16">
        <v>64.107979999999998</v>
      </c>
      <c r="Q31" s="16">
        <v>34.133000000000003</v>
      </c>
      <c r="R31" s="16">
        <v>41.890500000000003</v>
      </c>
      <c r="S31" s="16">
        <v>51.1995</v>
      </c>
      <c r="T31" s="16">
        <v>71.369</v>
      </c>
      <c r="U31" s="27" t="str">
        <f t="shared" si="1"/>
        <v/>
      </c>
      <c r="V31" s="16">
        <v>43.105569209694067</v>
      </c>
      <c r="W31" s="16">
        <v>45.304460195804729</v>
      </c>
      <c r="X31" s="16">
        <v>51.128829472014758</v>
      </c>
      <c r="Y31" s="16">
        <v>62.756673250281018</v>
      </c>
      <c r="Z31" s="16">
        <v>88.84801524081179</v>
      </c>
      <c r="AA31" s="16">
        <v>48.139707514162566</v>
      </c>
      <c r="AB31" s="16">
        <v>58.056544324828614</v>
      </c>
      <c r="AC31" s="16">
        <v>69.719386540061606</v>
      </c>
      <c r="AD31" s="16">
        <v>95.816169433561015</v>
      </c>
      <c r="AE31" s="27" t="str">
        <f t="shared" si="2"/>
        <v/>
      </c>
      <c r="AF31" s="60">
        <v>99.060205008198835</v>
      </c>
      <c r="AG31" s="60">
        <v>99.448897279227381</v>
      </c>
      <c r="AH31" s="60">
        <v>103.11164091983603</v>
      </c>
      <c r="AI31" s="60">
        <v>111.77780264355185</v>
      </c>
      <c r="AJ31" s="60">
        <v>132.32370573983553</v>
      </c>
      <c r="AK31" s="60">
        <v>99.686242252873527</v>
      </c>
      <c r="AL31" s="60">
        <v>106.85214503292138</v>
      </c>
      <c r="AM31" s="60">
        <v>115.47312840610992</v>
      </c>
      <c r="AN31" s="60">
        <v>136.24725621376749</v>
      </c>
      <c r="AO31" s="27" t="str">
        <f t="shared" si="3"/>
        <v/>
      </c>
      <c r="AP31" s="60">
        <v>93.536319393240419</v>
      </c>
      <c r="AQ31" s="60">
        <v>94.049625344804426</v>
      </c>
      <c r="AR31" s="60">
        <v>97.813027305750168</v>
      </c>
      <c r="AS31" s="60">
        <v>106.56219391762822</v>
      </c>
      <c r="AT31" s="60">
        <v>127.19849586101664</v>
      </c>
      <c r="AU31" s="60">
        <v>94.470633526949925</v>
      </c>
      <c r="AV31" s="60">
        <v>101.72693515410249</v>
      </c>
      <c r="AW31" s="60">
        <v>110.43738197028169</v>
      </c>
      <c r="AX31" s="60">
        <v>131.28241675770184</v>
      </c>
      <c r="AY31" s="27" t="str">
        <f t="shared" si="4"/>
        <v/>
      </c>
    </row>
    <row r="32" spans="1:51" x14ac:dyDescent="0.25">
      <c r="A32" s="9">
        <v>30</v>
      </c>
      <c r="B32" s="13">
        <v>0.2085758053281826</v>
      </c>
      <c r="C32" s="14">
        <v>0.19069787915719549</v>
      </c>
      <c r="D32" s="14">
        <v>0.17564278343425896</v>
      </c>
      <c r="E32" s="14">
        <v>0.16279087245126439</v>
      </c>
      <c r="F32" s="14">
        <v>0.1483205726778187</v>
      </c>
      <c r="G32" s="14">
        <v>0.16279087245126439</v>
      </c>
      <c r="H32" s="14">
        <v>0.1483205726778187</v>
      </c>
      <c r="I32" s="14">
        <v>0.13348851541003678</v>
      </c>
      <c r="J32" s="14">
        <v>0.12135319582730626</v>
      </c>
      <c r="K32" s="27">
        <f>IF(ISNA(MATCH($B$33,B32:J32,0)),"",MATCH($B$33,B32:J32,0))</f>
        <v>9</v>
      </c>
      <c r="L32" s="19">
        <v>29.853000000000002</v>
      </c>
      <c r="M32" s="19">
        <v>32.1</v>
      </c>
      <c r="N32" s="19">
        <v>36.914999999999999</v>
      </c>
      <c r="O32" s="19">
        <v>46.031399999999998</v>
      </c>
      <c r="P32" s="19">
        <v>66.318600000000004</v>
      </c>
      <c r="Q32" s="19">
        <v>35.31</v>
      </c>
      <c r="R32" s="19">
        <v>43.335000000000001</v>
      </c>
      <c r="S32" s="19">
        <v>52.965000000000003</v>
      </c>
      <c r="T32" s="19">
        <v>73.83</v>
      </c>
      <c r="U32" s="27" t="str">
        <f>IF(ISNA(MATCH($L$33,L32:T32,0)),"",MATCH($L$33,L32:T32,0))</f>
        <v/>
      </c>
      <c r="V32" s="19">
        <v>44.391064953851</v>
      </c>
      <c r="W32" s="19">
        <v>46.677894695936843</v>
      </c>
      <c r="X32" s="19">
        <v>52.699237875258049</v>
      </c>
      <c r="Y32" s="19">
        <v>64.70489476623321</v>
      </c>
      <c r="Z32" s="19">
        <v>91.638104795680135</v>
      </c>
      <c r="AA32" s="19">
        <v>49.634159165171916</v>
      </c>
      <c r="AB32" s="19">
        <v>59.879690936189832</v>
      </c>
      <c r="AC32" s="19">
        <v>71.933560888034165</v>
      </c>
      <c r="AD32" s="19">
        <v>98.886143655614077</v>
      </c>
      <c r="AE32" s="27" t="str">
        <f t="shared" si="2"/>
        <v/>
      </c>
      <c r="AF32" s="61">
        <v>99.837953167011165</v>
      </c>
      <c r="AG32" s="61">
        <v>100.33540586108587</v>
      </c>
      <c r="AH32" s="61">
        <v>104.18920712195801</v>
      </c>
      <c r="AI32" s="61">
        <v>113.19043368337229</v>
      </c>
      <c r="AJ32" s="61">
        <v>134.45661103922191</v>
      </c>
      <c r="AK32" s="61">
        <v>100.72350224616628</v>
      </c>
      <c r="AL32" s="61">
        <v>108.18516824960805</v>
      </c>
      <c r="AM32" s="61">
        <v>117.15253633148752</v>
      </c>
      <c r="AN32" s="61">
        <v>138.65227645807144</v>
      </c>
      <c r="AO32" s="27" t="str">
        <f t="shared" si="3"/>
        <v/>
      </c>
      <c r="AP32" s="61">
        <v>94.338954685543968</v>
      </c>
      <c r="AQ32" s="61">
        <v>94.957883261534889</v>
      </c>
      <c r="AR32" s="61">
        <v>98.909893303578087</v>
      </c>
      <c r="AS32" s="61">
        <v>107.99216206700916</v>
      </c>
      <c r="AT32" s="61">
        <v>129.34665968301707</v>
      </c>
      <c r="AU32" s="61">
        <v>95.525230629803161</v>
      </c>
      <c r="AV32" s="61">
        <v>103.07521689340324</v>
      </c>
      <c r="AW32" s="61">
        <v>112.13005189580099</v>
      </c>
      <c r="AX32" s="61">
        <v>133.69915943308612</v>
      </c>
      <c r="AY32" s="27" t="str">
        <f t="shared" si="4"/>
        <v/>
      </c>
    </row>
    <row r="33" spans="1:51" ht="21" x14ac:dyDescent="0.35">
      <c r="A33" s="32" t="s">
        <v>18</v>
      </c>
      <c r="B33" s="71" cm="1">
        <f t="array" ref="B33">MIN(IF(ISNUMBER(B3:J32),B3:J32))</f>
        <v>0.12135319582730626</v>
      </c>
      <c r="C33" s="76"/>
      <c r="D33" s="76"/>
      <c r="E33" s="76"/>
      <c r="F33" s="76"/>
      <c r="G33" s="76"/>
      <c r="H33" s="76"/>
      <c r="I33" s="76"/>
      <c r="J33" s="76"/>
      <c r="K33" s="54"/>
      <c r="L33" s="72" cm="1">
        <f t="array" ref="L33">MIN(IF(ISNUMBER(L3:T32),L3:T32))</f>
        <v>4.28</v>
      </c>
      <c r="M33" s="72"/>
      <c r="N33" s="72"/>
      <c r="O33" s="72"/>
      <c r="P33" s="72"/>
      <c r="Q33" s="72"/>
      <c r="R33" s="72"/>
      <c r="S33" s="72"/>
      <c r="T33" s="72"/>
      <c r="U33" s="56"/>
      <c r="V33" s="72" cm="1">
        <f t="array" ref="V33">MIN(IF(ISNUMBER(V3:AD32),V3:AD32))</f>
        <v>9.9977765216897456</v>
      </c>
      <c r="W33" s="72"/>
      <c r="X33" s="72"/>
      <c r="Y33" s="72"/>
      <c r="Z33" s="72"/>
      <c r="AA33" s="72"/>
      <c r="AB33" s="72"/>
      <c r="AC33" s="72"/>
      <c r="AD33" s="72"/>
      <c r="AE33" s="56"/>
      <c r="AF33" s="69" cm="1">
        <f t="array" ref="AF33">MIN(IF(ISNUMBER(AF3:AN32),AF3:AN32))</f>
        <v>85.524903178577617</v>
      </c>
      <c r="AG33" s="69"/>
      <c r="AH33" s="69"/>
      <c r="AI33" s="69"/>
      <c r="AJ33" s="69"/>
      <c r="AK33" s="69"/>
      <c r="AL33" s="69"/>
      <c r="AM33" s="69"/>
      <c r="AN33" s="69"/>
      <c r="AO33" s="56"/>
      <c r="AP33" s="69" cm="1">
        <f t="array" ref="AP33">MIN(IF(ISNUMBER(AP3:AX32),AP3:AX32))</f>
        <v>79.463885765780702</v>
      </c>
      <c r="AQ33" s="69"/>
      <c r="AR33" s="69"/>
      <c r="AS33" s="69"/>
      <c r="AT33" s="69"/>
      <c r="AU33" s="69"/>
      <c r="AV33" s="69"/>
      <c r="AW33" s="69"/>
      <c r="AX33" s="69"/>
      <c r="AY33" s="56"/>
    </row>
    <row r="34" spans="1:51" ht="21" hidden="1" x14ac:dyDescent="0.35">
      <c r="A34" s="25" t="s">
        <v>26</v>
      </c>
      <c r="B34" s="43" t="str">
        <f>IF(ISNA(MATCH($B$33,B3:B32,0)),"",INDEX($A$3:$A$32,MATCH($B$33,B3:B32,0)))</f>
        <v/>
      </c>
      <c r="C34" s="43" t="str">
        <f t="shared" ref="C34:J34" si="5">IF(ISNA(MATCH($B$33,C3:C32,0)),"",INDEX($A$3:$A$32,MATCH($B$33,C3:C32,0)))</f>
        <v/>
      </c>
      <c r="D34" s="43" t="str">
        <f t="shared" si="5"/>
        <v/>
      </c>
      <c r="E34" s="43" t="str">
        <f t="shared" si="5"/>
        <v/>
      </c>
      <c r="F34" s="43" t="str">
        <f t="shared" si="5"/>
        <v/>
      </c>
      <c r="G34" s="43" t="str">
        <f t="shared" si="5"/>
        <v/>
      </c>
      <c r="H34" s="43" t="str">
        <f t="shared" si="5"/>
        <v/>
      </c>
      <c r="I34" s="43" t="str">
        <f t="shared" si="5"/>
        <v/>
      </c>
      <c r="J34" s="48">
        <f t="shared" si="5"/>
        <v>30</v>
      </c>
      <c r="K34" s="54"/>
      <c r="L34" s="30" t="str">
        <f>IF(ISNA(MATCH($L$33,L3:L32,0)),"",INDEX($A$3:$A$32,MATCH($L$33,L3:L32,0)))</f>
        <v/>
      </c>
      <c r="M34" s="30">
        <f t="shared" ref="M34:T34" si="6">IF(ISNA(MATCH($L$33,M3:M32,0)),"",INDEX($A$3:$A$32,MATCH($L$33,M3:M32,0)))</f>
        <v>4</v>
      </c>
      <c r="N34" s="30" t="str">
        <f t="shared" si="6"/>
        <v/>
      </c>
      <c r="O34" s="30" t="str">
        <f t="shared" si="6"/>
        <v/>
      </c>
      <c r="P34" s="30" t="str">
        <f t="shared" si="6"/>
        <v/>
      </c>
      <c r="Q34" s="30" t="str">
        <f t="shared" si="6"/>
        <v/>
      </c>
      <c r="R34" s="30" t="str">
        <f t="shared" si="6"/>
        <v/>
      </c>
      <c r="S34" s="30" t="str">
        <f t="shared" si="6"/>
        <v/>
      </c>
      <c r="T34" s="30" t="str">
        <f t="shared" si="6"/>
        <v/>
      </c>
      <c r="U34" s="56"/>
      <c r="V34" s="30" t="str">
        <f>IF(ISNA(MATCH($V$33,V3:V32,0)),"",INDEX($A$3:$A$32,MATCH($V$33,V3:V32,0)))</f>
        <v/>
      </c>
      <c r="W34" s="30" t="str">
        <f t="shared" ref="W34:AD34" si="7">IF(ISNA(MATCH($V$33,W3:W32,0)),"",INDEX($A$3:$A$32,MATCH($V$33,W3:W32,0)))</f>
        <v/>
      </c>
      <c r="X34" s="30" t="str">
        <f t="shared" si="7"/>
        <v/>
      </c>
      <c r="Y34" s="30" t="str">
        <f t="shared" si="7"/>
        <v/>
      </c>
      <c r="Z34" s="30" t="str">
        <f t="shared" si="7"/>
        <v/>
      </c>
      <c r="AA34" s="30">
        <f t="shared" si="7"/>
        <v>4</v>
      </c>
      <c r="AB34" s="30" t="str">
        <f t="shared" si="7"/>
        <v/>
      </c>
      <c r="AC34" s="30" t="str">
        <f t="shared" si="7"/>
        <v/>
      </c>
      <c r="AD34" s="30" t="str">
        <f t="shared" si="7"/>
        <v/>
      </c>
      <c r="AE34" s="56"/>
      <c r="AF34" s="30" t="str">
        <f>IF(ISNA(MATCH($AF$33,AF3:AF32,0)),"",INDEX($A$3:$A$32,MATCH($AF$33,AF3:AF32,0)))</f>
        <v/>
      </c>
      <c r="AG34" s="30" t="str">
        <f t="shared" ref="AG34:AN34" si="8">IF(ISNA(MATCH($AF$33,AG3:AG32,0)),"",INDEX($A$3:$A$32,MATCH($AF$33,AG3:AG32,0)))</f>
        <v/>
      </c>
      <c r="AH34" s="30" t="str">
        <f t="shared" si="8"/>
        <v/>
      </c>
      <c r="AI34" s="30" t="str">
        <f t="shared" si="8"/>
        <v/>
      </c>
      <c r="AJ34" s="30" t="str">
        <f t="shared" si="8"/>
        <v/>
      </c>
      <c r="AK34" s="30">
        <f t="shared" si="8"/>
        <v>10</v>
      </c>
      <c r="AL34" s="30" t="str">
        <f t="shared" si="8"/>
        <v/>
      </c>
      <c r="AM34" s="30" t="str">
        <f t="shared" si="8"/>
        <v/>
      </c>
      <c r="AN34" s="30" t="str">
        <f t="shared" si="8"/>
        <v/>
      </c>
      <c r="AO34" s="56"/>
      <c r="AP34" s="30" t="str">
        <f>IF(ISNA(MATCH($AP$33,AP3:AP32,0)),"",INDEX($A$3:$A$32,MATCH($AP$33,AP3:AP32,0)))</f>
        <v/>
      </c>
      <c r="AQ34" s="30" t="str">
        <f t="shared" ref="AQ34:AX34" si="9">IF(ISNA(MATCH($AP$33,AQ3:AQ32,0)),"",INDEX($A$3:$A$32,MATCH($AP$33,AQ3:AQ32,0)))</f>
        <v/>
      </c>
      <c r="AR34" s="30" t="str">
        <f t="shared" si="9"/>
        <v/>
      </c>
      <c r="AS34" s="30" t="str">
        <f t="shared" si="9"/>
        <v/>
      </c>
      <c r="AT34" s="30" t="str">
        <f t="shared" si="9"/>
        <v/>
      </c>
      <c r="AU34" s="30">
        <f t="shared" si="9"/>
        <v>10</v>
      </c>
      <c r="AV34" s="30" t="str">
        <f t="shared" si="9"/>
        <v/>
      </c>
      <c r="AW34" s="30" t="str">
        <f t="shared" si="9"/>
        <v/>
      </c>
      <c r="AX34" s="30" t="str">
        <f t="shared" si="9"/>
        <v/>
      </c>
      <c r="AY34" s="56"/>
    </row>
    <row r="35" spans="1:51" ht="38.25" x14ac:dyDescent="0.35">
      <c r="A35" s="40" t="s">
        <v>25</v>
      </c>
      <c r="B35" s="35">
        <f>SUM(B34:J34)</f>
        <v>30</v>
      </c>
      <c r="C35" s="35" t="str" cm="1">
        <f t="array" ref="C35">INDEX(B2:J2,D35)</f>
        <v>I</v>
      </c>
      <c r="D35" s="50">
        <f>SUM(K3:K32)</f>
        <v>9</v>
      </c>
      <c r="E35" s="36">
        <f>VLOOKUP(C35,Thrusters[],MATCH("PropellerD_m",Thrusters[#Headers],0))</f>
        <v>5.5</v>
      </c>
      <c r="F35" s="37" t="s">
        <v>27</v>
      </c>
      <c r="G35" s="38">
        <f>VLOOKUP(C35,Thrusters[],MATCH("Power_kW",Thrusters[#Headers],0))</f>
        <v>5500</v>
      </c>
      <c r="H35" s="39" t="s">
        <v>28</v>
      </c>
      <c r="I35" s="50"/>
      <c r="J35" s="50"/>
      <c r="K35" s="54"/>
      <c r="L35" s="51">
        <f>SUM(L34:T34)</f>
        <v>4</v>
      </c>
      <c r="M35" s="35" t="str" cm="1">
        <f t="array" ref="M35">INDEX(L2:T2,N35)</f>
        <v>B</v>
      </c>
      <c r="N35" s="50">
        <f>SUM(U3:U32)</f>
        <v>2</v>
      </c>
      <c r="O35" s="36">
        <f>VLOOKUP(M35,Thrusters[],MATCH("PropellerD_m",Thrusters[#Headers],0))</f>
        <v>3.5</v>
      </c>
      <c r="P35" s="37" t="s">
        <v>27</v>
      </c>
      <c r="Q35" s="38">
        <f>VLOOKUP(M35,Thrusters[],MATCH("Power_kW",Thrusters[#Headers],0))</f>
        <v>4000</v>
      </c>
      <c r="R35" s="39" t="s">
        <v>28</v>
      </c>
      <c r="S35" s="50"/>
      <c r="T35" s="50"/>
      <c r="U35" s="56"/>
      <c r="V35" s="51">
        <f>SUM(V34:AD34)</f>
        <v>4</v>
      </c>
      <c r="W35" s="35" t="str" cm="1">
        <f t="array" ref="W35">INDEX(V2:AD2,X35)</f>
        <v>F</v>
      </c>
      <c r="X35" s="50">
        <f>SUM(AE3:AE32)</f>
        <v>6</v>
      </c>
      <c r="Y35" s="36">
        <f>VLOOKUP(W35,Thrusters[],MATCH("PropellerD_m",Thrusters[#Headers],0))</f>
        <v>4.0999999999999996</v>
      </c>
      <c r="Z35" s="37" t="s">
        <v>27</v>
      </c>
      <c r="AA35" s="38">
        <f>VLOOKUP(W35,Thrusters[],MATCH("Power_kW",Thrusters[#Headers],0))</f>
        <v>3200</v>
      </c>
      <c r="AB35" s="39" t="s">
        <v>28</v>
      </c>
      <c r="AC35" s="50"/>
      <c r="AD35" s="50"/>
      <c r="AE35" s="56"/>
      <c r="AF35" s="51">
        <f>SUM(AF34:AN34)</f>
        <v>10</v>
      </c>
      <c r="AG35" s="35" t="str" cm="1">
        <f t="array" ref="AG35">INDEX(AF2:AN2,AH35)</f>
        <v>F</v>
      </c>
      <c r="AH35" s="50">
        <f>SUM(AO3:AO32)</f>
        <v>6</v>
      </c>
      <c r="AI35" s="36">
        <f>VLOOKUP(AG35,Thrusters[],MATCH("PropellerD_m",Thrusters[#Headers],0))</f>
        <v>4.0999999999999996</v>
      </c>
      <c r="AJ35" s="37" t="s">
        <v>27</v>
      </c>
      <c r="AK35" s="38">
        <f>VLOOKUP(AG35,Thrusters[],MATCH("Power_kW",Thrusters[#Headers],0))</f>
        <v>3200</v>
      </c>
      <c r="AL35" s="39" t="s">
        <v>28</v>
      </c>
      <c r="AM35" s="50"/>
      <c r="AN35" s="50"/>
      <c r="AO35" s="56"/>
      <c r="AP35" s="51">
        <f>SUM(AP34:AX34)</f>
        <v>10</v>
      </c>
      <c r="AQ35" s="35" t="str" cm="1">
        <f t="array" ref="AQ35">INDEX(AP2:AX2,AR35)</f>
        <v>F</v>
      </c>
      <c r="AR35" s="50">
        <f>SUM(AY3:AY32)</f>
        <v>6</v>
      </c>
      <c r="AS35" s="36">
        <f>VLOOKUP(AQ35,Thrusters[],MATCH("PropellerD_m",Thrusters[#Headers],0))</f>
        <v>4.0999999999999996</v>
      </c>
      <c r="AT35" s="37" t="s">
        <v>27</v>
      </c>
      <c r="AU35" s="38">
        <f>VLOOKUP(AQ35,Thrusters[],MATCH("Power_kW",Thrusters[#Headers],0))</f>
        <v>3200</v>
      </c>
      <c r="AV35" s="39" t="s">
        <v>28</v>
      </c>
      <c r="AW35" s="50"/>
      <c r="AX35" s="50"/>
      <c r="AY35" s="56"/>
    </row>
    <row r="36" spans="1:51" ht="38.25" x14ac:dyDescent="0.35">
      <c r="A36" s="31" t="s">
        <v>23</v>
      </c>
      <c r="B36" s="74" cm="1">
        <f t="array" ref="B36">INDEX(B3:J32,$L$35,$N$35)</f>
        <v>0.52224765041395105</v>
      </c>
      <c r="C36" s="74"/>
      <c r="D36" s="74"/>
      <c r="E36" s="74"/>
      <c r="F36" s="74"/>
      <c r="G36" s="74"/>
      <c r="H36" s="74"/>
      <c r="I36" s="74"/>
      <c r="J36" s="73"/>
      <c r="K36" s="54"/>
      <c r="L36" s="65" cm="1">
        <f t="array" ref="L36">INDEX(L3:T32,$L$35,$N$35)</f>
        <v>4.28</v>
      </c>
      <c r="M36" s="66"/>
      <c r="N36" s="66"/>
      <c r="O36" s="66"/>
      <c r="P36" s="66"/>
      <c r="Q36" s="66"/>
      <c r="R36" s="66"/>
      <c r="S36" s="66"/>
      <c r="T36" s="67"/>
      <c r="U36" s="56"/>
      <c r="V36" s="65" cm="1">
        <f t="array" ref="V36">INDEX(V3:AD32,$L$35,$N$35)</f>
        <v>10.54284552980373</v>
      </c>
      <c r="W36" s="66"/>
      <c r="X36" s="66"/>
      <c r="Y36" s="66"/>
      <c r="Z36" s="66"/>
      <c r="AA36" s="66"/>
      <c r="AB36" s="66"/>
      <c r="AC36" s="66"/>
      <c r="AD36" s="67"/>
      <c r="AE36" s="56"/>
      <c r="AF36" s="72" cm="1">
        <f t="array" ref="AF36">INDEX(AF3:AN32,$L$35,$N$35)</f>
        <v>113.2773250502197</v>
      </c>
      <c r="AG36" s="72"/>
      <c r="AH36" s="72"/>
      <c r="AI36" s="72"/>
      <c r="AJ36" s="72"/>
      <c r="AK36" s="72"/>
      <c r="AL36" s="72"/>
      <c r="AM36" s="72"/>
      <c r="AN36" s="72"/>
      <c r="AO36" s="56"/>
      <c r="AP36" s="72" cm="1">
        <f t="array" ref="AP36">INDEX(AP3:AX32,$L$35,$N$35)</f>
        <v>104.16791837023672</v>
      </c>
      <c r="AQ36" s="72"/>
      <c r="AR36" s="72"/>
      <c r="AS36" s="72"/>
      <c r="AT36" s="72"/>
      <c r="AU36" s="72"/>
      <c r="AV36" s="72"/>
      <c r="AW36" s="72"/>
      <c r="AX36" s="72"/>
      <c r="AY36" s="56"/>
    </row>
    <row r="37" spans="1:51" ht="38.25" x14ac:dyDescent="0.35">
      <c r="A37" s="31" t="s">
        <v>24</v>
      </c>
      <c r="B37" s="74" cm="1">
        <f t="array" ref="B37">INDEX(B3:J32,$V$35,$X$35)</f>
        <v>0.44582116498751928</v>
      </c>
      <c r="C37" s="74"/>
      <c r="D37" s="74"/>
      <c r="E37" s="74"/>
      <c r="F37" s="74"/>
      <c r="G37" s="74"/>
      <c r="H37" s="74"/>
      <c r="I37" s="74"/>
      <c r="J37" s="73"/>
      <c r="K37" s="54"/>
      <c r="L37" s="65" cm="1">
        <f t="array" ref="L37">INDEX(L3:T32,$V$35,$X$35)</f>
        <v>4.7080000000000002</v>
      </c>
      <c r="M37" s="66"/>
      <c r="N37" s="66"/>
      <c r="O37" s="66"/>
      <c r="P37" s="66"/>
      <c r="Q37" s="66"/>
      <c r="R37" s="66"/>
      <c r="S37" s="66"/>
      <c r="T37" s="67"/>
      <c r="U37" s="56"/>
      <c r="V37" s="65" cm="1">
        <f t="array" ref="V37">INDEX(V3:AD32,$V$35,$X$35)</f>
        <v>9.9977765216897456</v>
      </c>
      <c r="W37" s="66"/>
      <c r="X37" s="66"/>
      <c r="Y37" s="66"/>
      <c r="Z37" s="66"/>
      <c r="AA37" s="66"/>
      <c r="AB37" s="66"/>
      <c r="AC37" s="66"/>
      <c r="AD37" s="67"/>
      <c r="AE37" s="56"/>
      <c r="AF37" s="72" cm="1">
        <f t="array" ref="AF37">INDEX(AF3:AN32,$V$35,$X$35)</f>
        <v>98.407172154741275</v>
      </c>
      <c r="AG37" s="72"/>
      <c r="AH37" s="72"/>
      <c r="AI37" s="72"/>
      <c r="AJ37" s="72"/>
      <c r="AK37" s="72"/>
      <c r="AL37" s="72"/>
      <c r="AM37" s="72"/>
      <c r="AN37" s="72"/>
      <c r="AO37" s="56"/>
      <c r="AP37" s="72" cm="1">
        <f t="array" ref="AP37">INDEX(AP3:AX32,$V$35,$X$35)</f>
        <v>90.55403852758154</v>
      </c>
      <c r="AQ37" s="72"/>
      <c r="AR37" s="72"/>
      <c r="AS37" s="72"/>
      <c r="AT37" s="72"/>
      <c r="AU37" s="72"/>
      <c r="AV37" s="72"/>
      <c r="AW37" s="72"/>
      <c r="AX37" s="72"/>
      <c r="AY37" s="56"/>
    </row>
    <row r="38" spans="1:51" ht="38.25" x14ac:dyDescent="0.35">
      <c r="A38" s="31" t="s">
        <v>51</v>
      </c>
      <c r="B38" s="74" cm="1">
        <f t="array" ref="B38">INDEX(B3:J32,$AF$35,$AH$35)</f>
        <v>0.28196206209405472</v>
      </c>
      <c r="C38" s="74"/>
      <c r="D38" s="74"/>
      <c r="E38" s="74"/>
      <c r="F38" s="74"/>
      <c r="G38" s="74"/>
      <c r="H38" s="74"/>
      <c r="I38" s="74"/>
      <c r="J38" s="73"/>
      <c r="K38" s="54"/>
      <c r="L38" s="65" cm="1">
        <f t="array" ref="L38">INDEX(L3:T32,$AF$35,$AH$35)</f>
        <v>11.77</v>
      </c>
      <c r="M38" s="66"/>
      <c r="N38" s="66"/>
      <c r="O38" s="66"/>
      <c r="P38" s="66"/>
      <c r="Q38" s="66"/>
      <c r="R38" s="66"/>
      <c r="S38" s="66"/>
      <c r="T38" s="67"/>
      <c r="U38" s="56"/>
      <c r="V38" s="65" cm="1">
        <f t="array" ref="V38">INDEX(V3:AD32,$AF$35,$AH$35)</f>
        <v>19.290610749842106</v>
      </c>
      <c r="W38" s="66"/>
      <c r="X38" s="66"/>
      <c r="Y38" s="66"/>
      <c r="Z38" s="66"/>
      <c r="AA38" s="66"/>
      <c r="AB38" s="66"/>
      <c r="AC38" s="66"/>
      <c r="AD38" s="67"/>
      <c r="AE38" s="56"/>
      <c r="AF38" s="65" cm="1">
        <f t="array" ref="AF38">INDEX(AF3:AN32,$AF$35,$AH$35)</f>
        <v>85.524903178577617</v>
      </c>
      <c r="AG38" s="66"/>
      <c r="AH38" s="66"/>
      <c r="AI38" s="66"/>
      <c r="AJ38" s="66"/>
      <c r="AK38" s="66"/>
      <c r="AL38" s="66"/>
      <c r="AM38" s="66"/>
      <c r="AN38" s="67"/>
      <c r="AO38" s="56"/>
      <c r="AP38" s="65" cm="1">
        <f t="array" ref="AP38">INDEX(AP3:AX32,$AP$35,$AR$35)</f>
        <v>79.463885765780702</v>
      </c>
      <c r="AQ38" s="66"/>
      <c r="AR38" s="66"/>
      <c r="AS38" s="66"/>
      <c r="AT38" s="66"/>
      <c r="AU38" s="66"/>
      <c r="AV38" s="66"/>
      <c r="AW38" s="66"/>
      <c r="AX38" s="67"/>
      <c r="AY38" s="56"/>
    </row>
  </sheetData>
  <mergeCells count="26">
    <mergeCell ref="A1:A2"/>
    <mergeCell ref="B36:J36"/>
    <mergeCell ref="L36:T36"/>
    <mergeCell ref="V36:AD36"/>
    <mergeCell ref="B1:J1"/>
    <mergeCell ref="L1:T1"/>
    <mergeCell ref="V1:AD1"/>
    <mergeCell ref="B33:J33"/>
    <mergeCell ref="L33:T33"/>
    <mergeCell ref="V33:AD33"/>
    <mergeCell ref="AF1:AN1"/>
    <mergeCell ref="AP1:AX1"/>
    <mergeCell ref="AF33:AN33"/>
    <mergeCell ref="AP33:AX33"/>
    <mergeCell ref="AF36:AN36"/>
    <mergeCell ref="AP36:AX36"/>
    <mergeCell ref="AF37:AN37"/>
    <mergeCell ref="AP37:AX37"/>
    <mergeCell ref="B38:J38"/>
    <mergeCell ref="L38:T38"/>
    <mergeCell ref="V38:AD38"/>
    <mergeCell ref="AF38:AN38"/>
    <mergeCell ref="AP38:AX38"/>
    <mergeCell ref="B37:J37"/>
    <mergeCell ref="L37:T37"/>
    <mergeCell ref="V37:AD37"/>
  </mergeCells>
  <conditionalFormatting sqref="L3:T32">
    <cfRule type="cellIs" dxfId="33" priority="9" operator="equal">
      <formula>$L$33</formula>
    </cfRule>
    <cfRule type="colorScale" priority="1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V3:AD32">
    <cfRule type="colorScale" priority="8">
      <colorScale>
        <cfvo type="min"/>
        <cfvo type="percentile" val="50"/>
        <cfvo type="max"/>
        <color rgb="FF63BE7B"/>
        <color rgb="FFFCFCFF"/>
        <color rgb="FFF8696B"/>
      </colorScale>
    </cfRule>
    <cfRule type="cellIs" dxfId="32" priority="8" operator="equal">
      <formula>$V$33</formula>
    </cfRule>
  </conditionalFormatting>
  <conditionalFormatting sqref="B3:J32">
    <cfRule type="cellIs" dxfId="31" priority="5" operator="greaterThan">
      <formula>1</formula>
    </cfRule>
    <cfRule type="cellIs" dxfId="30" priority="6" operator="equal">
      <formula>$B$33</formula>
    </cfRule>
    <cfRule type="colorScale" priority="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F3:AN32">
    <cfRule type="cellIs" dxfId="29" priority="3" operator="between">
      <formula>$AF$33*0.975</formula>
      <formula>$AF$33*1.025</formula>
    </cfRule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P3:AX32">
    <cfRule type="cellIs" dxfId="28" priority="1" operator="between">
      <formula>$AP$33*0.975</formula>
      <formula>$AP$33*1.025</formula>
    </cfRule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  <ignoredErrors>
    <ignoredError sqref="K7:K32" formulaRange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Y38"/>
  <sheetViews>
    <sheetView zoomScale="80" zoomScaleNormal="80" workbookViewId="0">
      <pane xSplit="1" ySplit="2" topLeftCell="O3" activePane="bottomRight" state="frozen"/>
      <selection pane="topRight" activeCell="B1" sqref="B1"/>
      <selection pane="bottomLeft" activeCell="A3" sqref="A3"/>
      <selection pane="bottomRight" activeCell="V38" sqref="V38:AD38"/>
    </sheetView>
  </sheetViews>
  <sheetFormatPr defaultRowHeight="15" x14ac:dyDescent="0.25"/>
  <cols>
    <col min="1" max="1" width="24.7109375" customWidth="1"/>
    <col min="11" max="11" width="2.7109375" style="29" customWidth="1"/>
    <col min="21" max="21" width="2.7109375" customWidth="1"/>
    <col min="31" max="31" width="2.7109375" customWidth="1"/>
    <col min="41" max="41" width="2.7109375" customWidth="1"/>
    <col min="51" max="51" width="2.7109375" customWidth="1"/>
  </cols>
  <sheetData>
    <row r="1" spans="1:51" s="42" customFormat="1" ht="18.75" x14ac:dyDescent="0.3">
      <c r="A1" s="75" t="s">
        <v>16</v>
      </c>
      <c r="B1" s="70" t="s">
        <v>42</v>
      </c>
      <c r="C1" s="70"/>
      <c r="D1" s="70"/>
      <c r="E1" s="70"/>
      <c r="F1" s="70"/>
      <c r="G1" s="70"/>
      <c r="H1" s="70"/>
      <c r="I1" s="70"/>
      <c r="J1" s="70"/>
      <c r="K1" s="52"/>
      <c r="L1" s="70" t="s">
        <v>17</v>
      </c>
      <c r="M1" s="70"/>
      <c r="N1" s="70"/>
      <c r="O1" s="70"/>
      <c r="P1" s="70"/>
      <c r="Q1" s="70"/>
      <c r="R1" s="70"/>
      <c r="S1" s="70"/>
      <c r="T1" s="70"/>
      <c r="U1" s="55"/>
      <c r="V1" s="70" t="s">
        <v>29</v>
      </c>
      <c r="W1" s="70"/>
      <c r="X1" s="70"/>
      <c r="Y1" s="70"/>
      <c r="Z1" s="70"/>
      <c r="AA1" s="70"/>
      <c r="AB1" s="70"/>
      <c r="AC1" s="70"/>
      <c r="AD1" s="70"/>
      <c r="AE1" s="55"/>
      <c r="AF1" s="68" t="s">
        <v>43</v>
      </c>
      <c r="AG1" s="68"/>
      <c r="AH1" s="68"/>
      <c r="AI1" s="68"/>
      <c r="AJ1" s="68"/>
      <c r="AK1" s="68"/>
      <c r="AL1" s="68"/>
      <c r="AM1" s="68"/>
      <c r="AN1" s="68"/>
      <c r="AO1" s="24"/>
      <c r="AP1" s="68" t="s">
        <v>44</v>
      </c>
      <c r="AQ1" s="68"/>
      <c r="AR1" s="68"/>
      <c r="AS1" s="68"/>
      <c r="AT1" s="68"/>
      <c r="AU1" s="68"/>
      <c r="AV1" s="68"/>
      <c r="AW1" s="68"/>
      <c r="AX1" s="68"/>
      <c r="AY1" s="24"/>
    </row>
    <row r="2" spans="1:51" x14ac:dyDescent="0.25">
      <c r="A2" s="75"/>
      <c r="B2" s="21" t="s">
        <v>7</v>
      </c>
      <c r="C2" s="7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7" t="s">
        <v>13</v>
      </c>
      <c r="I2" s="7" t="s">
        <v>14</v>
      </c>
      <c r="J2" s="21" t="s">
        <v>15</v>
      </c>
      <c r="K2" s="53"/>
      <c r="L2" s="21" t="s">
        <v>7</v>
      </c>
      <c r="M2" s="7" t="s">
        <v>8</v>
      </c>
      <c r="N2" s="7" t="s">
        <v>9</v>
      </c>
      <c r="O2" s="7" t="s">
        <v>10</v>
      </c>
      <c r="P2" s="7" t="s">
        <v>11</v>
      </c>
      <c r="Q2" s="7" t="s">
        <v>12</v>
      </c>
      <c r="R2" s="7" t="s">
        <v>13</v>
      </c>
      <c r="S2" s="7" t="s">
        <v>14</v>
      </c>
      <c r="T2" s="21" t="s">
        <v>15</v>
      </c>
      <c r="U2" s="24"/>
      <c r="V2" s="21" t="s">
        <v>7</v>
      </c>
      <c r="W2" s="7" t="s">
        <v>8</v>
      </c>
      <c r="X2" s="7" t="s">
        <v>9</v>
      </c>
      <c r="Y2" s="7" t="s">
        <v>10</v>
      </c>
      <c r="Z2" s="7" t="s">
        <v>11</v>
      </c>
      <c r="AA2" s="7" t="s">
        <v>12</v>
      </c>
      <c r="AB2" s="7" t="s">
        <v>13</v>
      </c>
      <c r="AC2" s="7" t="s">
        <v>14</v>
      </c>
      <c r="AD2" s="21" t="s">
        <v>15</v>
      </c>
      <c r="AE2" s="24"/>
      <c r="AF2" s="21" t="s">
        <v>7</v>
      </c>
      <c r="AG2" s="21" t="s">
        <v>8</v>
      </c>
      <c r="AH2" s="21" t="s">
        <v>9</v>
      </c>
      <c r="AI2" s="21" t="s">
        <v>10</v>
      </c>
      <c r="AJ2" s="21" t="s">
        <v>11</v>
      </c>
      <c r="AK2" s="21" t="s">
        <v>12</v>
      </c>
      <c r="AL2" s="21" t="s">
        <v>13</v>
      </c>
      <c r="AM2" s="21" t="s">
        <v>14</v>
      </c>
      <c r="AN2" s="21" t="s">
        <v>15</v>
      </c>
      <c r="AO2" s="24"/>
      <c r="AP2" s="21" t="s">
        <v>7</v>
      </c>
      <c r="AQ2" s="21" t="s">
        <v>8</v>
      </c>
      <c r="AR2" s="21" t="s">
        <v>9</v>
      </c>
      <c r="AS2" s="21" t="s">
        <v>10</v>
      </c>
      <c r="AT2" s="21" t="s">
        <v>11</v>
      </c>
      <c r="AU2" s="21" t="s">
        <v>12</v>
      </c>
      <c r="AV2" s="21" t="s">
        <v>13</v>
      </c>
      <c r="AW2" s="21" t="s">
        <v>14</v>
      </c>
      <c r="AX2" s="21" t="s">
        <v>15</v>
      </c>
      <c r="AY2" s="24"/>
    </row>
    <row r="3" spans="1:51" x14ac:dyDescent="0.25">
      <c r="A3" s="9">
        <v>1</v>
      </c>
      <c r="B3" s="11" t="e">
        <v>#N/A</v>
      </c>
      <c r="C3" s="12" t="e">
        <v>#N/A</v>
      </c>
      <c r="D3" s="12" t="e">
        <v>#N/A</v>
      </c>
      <c r="E3" s="12" t="e">
        <v>#N/A</v>
      </c>
      <c r="F3" s="12" t="e">
        <v>#N/A</v>
      </c>
      <c r="G3" s="12" t="e">
        <v>#N/A</v>
      </c>
      <c r="H3" s="12" t="e">
        <v>#N/A</v>
      </c>
      <c r="I3" s="12" t="e">
        <v>#N/A</v>
      </c>
      <c r="J3" s="12" t="e">
        <v>#N/A</v>
      </c>
      <c r="K3" s="27" t="str">
        <f t="shared" ref="K3:K31" si="0">IF(ISNA(MATCH($B$33,B3:J3,0)),"",MATCH($B$33,B3:J3,0))</f>
        <v/>
      </c>
      <c r="L3" s="16" t="e">
        <v>#N/A</v>
      </c>
      <c r="M3" s="16" t="e">
        <v>#N/A</v>
      </c>
      <c r="N3" s="16" t="e">
        <v>#N/A</v>
      </c>
      <c r="O3" s="16" t="e">
        <v>#N/A</v>
      </c>
      <c r="P3" s="16" t="e">
        <v>#N/A</v>
      </c>
      <c r="Q3" s="16" t="e">
        <v>#N/A</v>
      </c>
      <c r="R3" s="16" t="e">
        <v>#N/A</v>
      </c>
      <c r="S3" s="16" t="e">
        <v>#N/A</v>
      </c>
      <c r="T3" s="16" t="e">
        <v>#N/A</v>
      </c>
      <c r="U3" s="27" t="str">
        <f t="shared" ref="U3:U31" si="1">IF(ISNA(MATCH($L$33,L3:T3,0)),"",MATCH($L$33,L3:T3,0))</f>
        <v/>
      </c>
      <c r="V3" s="16" t="e">
        <v>#N/A</v>
      </c>
      <c r="W3" s="16" t="e">
        <v>#N/A</v>
      </c>
      <c r="X3" s="16" t="e">
        <v>#N/A</v>
      </c>
      <c r="Y3" s="16" t="e">
        <v>#N/A</v>
      </c>
      <c r="Z3" s="16" t="e">
        <v>#N/A</v>
      </c>
      <c r="AA3" s="16" t="e">
        <v>#N/A</v>
      </c>
      <c r="AB3" s="16" t="e">
        <v>#N/A</v>
      </c>
      <c r="AC3" s="16" t="e">
        <v>#N/A</v>
      </c>
      <c r="AD3" s="16" t="e">
        <v>#N/A</v>
      </c>
      <c r="AE3" s="27" t="str">
        <f>IF(ISNA(MATCH($V$33,V3:AD3,0)),"",MATCH($V$33,V3:AD3,0))</f>
        <v/>
      </c>
      <c r="AF3" s="60" t="e">
        <v>#N/A</v>
      </c>
      <c r="AG3" s="60" t="e">
        <v>#N/A</v>
      </c>
      <c r="AH3" s="60" t="e">
        <v>#N/A</v>
      </c>
      <c r="AI3" s="60" t="e">
        <v>#N/A</v>
      </c>
      <c r="AJ3" s="60" t="e">
        <v>#N/A</v>
      </c>
      <c r="AK3" s="60" t="e">
        <v>#N/A</v>
      </c>
      <c r="AL3" s="60" t="e">
        <v>#N/A</v>
      </c>
      <c r="AM3" s="60" t="e">
        <v>#N/A</v>
      </c>
      <c r="AN3" s="60" t="e">
        <v>#N/A</v>
      </c>
      <c r="AO3" s="27" t="str">
        <f>IF(ISNA(MATCH($AF$33,AF3:AN3,0)),"",MATCH($AF$33,AF3:AN3,0))</f>
        <v/>
      </c>
      <c r="AP3" s="60" t="e">
        <v>#N/A</v>
      </c>
      <c r="AQ3" s="60" t="e">
        <v>#N/A</v>
      </c>
      <c r="AR3" s="60" t="e">
        <v>#N/A</v>
      </c>
      <c r="AS3" s="60" t="e">
        <v>#N/A</v>
      </c>
      <c r="AT3" s="60" t="e">
        <v>#N/A</v>
      </c>
      <c r="AU3" s="60" t="e">
        <v>#N/A</v>
      </c>
      <c r="AV3" s="60" t="e">
        <v>#N/A</v>
      </c>
      <c r="AW3" s="60" t="e">
        <v>#N/A</v>
      </c>
      <c r="AX3" s="60" t="e">
        <v>#N/A</v>
      </c>
      <c r="AY3" s="27" t="str">
        <f>IF(ISNA(MATCH($AP$33,AP3:AX3,0)),"",MATCH($AP$33,AP3:AX3,0))</f>
        <v/>
      </c>
    </row>
    <row r="4" spans="1:51" x14ac:dyDescent="0.25">
      <c r="A4" s="9">
        <v>2</v>
      </c>
      <c r="B4" s="11" t="e">
        <v>#N/A</v>
      </c>
      <c r="C4" s="12" t="e">
        <v>#N/A</v>
      </c>
      <c r="D4" s="12" t="e">
        <v>#N/A</v>
      </c>
      <c r="E4" s="12" t="e">
        <v>#N/A</v>
      </c>
      <c r="F4" s="12" t="e">
        <v>#N/A</v>
      </c>
      <c r="G4" s="12" t="e">
        <v>#N/A</v>
      </c>
      <c r="H4" s="12" t="e">
        <v>#N/A</v>
      </c>
      <c r="I4" s="12" t="e">
        <v>#N/A</v>
      </c>
      <c r="J4" s="12" t="e">
        <v>#N/A</v>
      </c>
      <c r="K4" s="27" t="str">
        <f t="shared" si="0"/>
        <v/>
      </c>
      <c r="L4" s="16" t="e">
        <v>#N/A</v>
      </c>
      <c r="M4" s="16" t="e">
        <v>#N/A</v>
      </c>
      <c r="N4" s="16" t="e">
        <v>#N/A</v>
      </c>
      <c r="O4" s="16" t="e">
        <v>#N/A</v>
      </c>
      <c r="P4" s="16" t="e">
        <v>#N/A</v>
      </c>
      <c r="Q4" s="16" t="e">
        <v>#N/A</v>
      </c>
      <c r="R4" s="16" t="e">
        <v>#N/A</v>
      </c>
      <c r="S4" s="16" t="e">
        <v>#N/A</v>
      </c>
      <c r="T4" s="16" t="e">
        <v>#N/A</v>
      </c>
      <c r="U4" s="27" t="str">
        <f t="shared" si="1"/>
        <v/>
      </c>
      <c r="V4" s="16" t="e">
        <v>#N/A</v>
      </c>
      <c r="W4" s="16" t="e">
        <v>#N/A</v>
      </c>
      <c r="X4" s="16" t="e">
        <v>#N/A</v>
      </c>
      <c r="Y4" s="16" t="e">
        <v>#N/A</v>
      </c>
      <c r="Z4" s="16" t="e">
        <v>#N/A</v>
      </c>
      <c r="AA4" s="16" t="e">
        <v>#N/A</v>
      </c>
      <c r="AB4" s="16" t="e">
        <v>#N/A</v>
      </c>
      <c r="AC4" s="16" t="e">
        <v>#N/A</v>
      </c>
      <c r="AD4" s="16" t="e">
        <v>#N/A</v>
      </c>
      <c r="AE4" s="27" t="str">
        <f t="shared" ref="AE4:AE32" si="2">IF(ISNA(MATCH($V$33,V4:AD4,0)),"",MATCH($V$33,V4:AD4,0))</f>
        <v/>
      </c>
      <c r="AF4" s="60" t="e">
        <v>#N/A</v>
      </c>
      <c r="AG4" s="60" t="e">
        <v>#N/A</v>
      </c>
      <c r="AH4" s="60" t="e">
        <v>#N/A</v>
      </c>
      <c r="AI4" s="60" t="e">
        <v>#N/A</v>
      </c>
      <c r="AJ4" s="60" t="e">
        <v>#N/A</v>
      </c>
      <c r="AK4" s="60" t="e">
        <v>#N/A</v>
      </c>
      <c r="AL4" s="60" t="e">
        <v>#N/A</v>
      </c>
      <c r="AM4" s="60" t="e">
        <v>#N/A</v>
      </c>
      <c r="AN4" s="60" t="e">
        <v>#N/A</v>
      </c>
      <c r="AO4" s="27" t="str">
        <f t="shared" ref="AO4:AO32" si="3">IF(ISNA(MATCH($AF$33,AF4:AN4,0)),"",MATCH($AF$33,AF4:AN4,0))</f>
        <v/>
      </c>
      <c r="AP4" s="60" t="e">
        <v>#N/A</v>
      </c>
      <c r="AQ4" s="60" t="e">
        <v>#N/A</v>
      </c>
      <c r="AR4" s="60" t="e">
        <v>#N/A</v>
      </c>
      <c r="AS4" s="60" t="e">
        <v>#N/A</v>
      </c>
      <c r="AT4" s="60" t="e">
        <v>#N/A</v>
      </c>
      <c r="AU4" s="60" t="e">
        <v>#N/A</v>
      </c>
      <c r="AV4" s="60" t="e">
        <v>#N/A</v>
      </c>
      <c r="AW4" s="60" t="e">
        <v>#N/A</v>
      </c>
      <c r="AX4" s="60" t="e">
        <v>#N/A</v>
      </c>
      <c r="AY4" s="27" t="str">
        <f t="shared" ref="AY4:AY32" si="4">IF(ISNA(MATCH($AP$33,AP4:AX4,0)),"",MATCH($AP$33,AP4:AX4,0))</f>
        <v/>
      </c>
    </row>
    <row r="5" spans="1:51" x14ac:dyDescent="0.25">
      <c r="A5" s="9">
        <v>3</v>
      </c>
      <c r="B5" s="11" t="e">
        <v>#N/A</v>
      </c>
      <c r="C5" s="12" t="e">
        <v>#N/A</v>
      </c>
      <c r="D5" s="12" t="e">
        <v>#N/A</v>
      </c>
      <c r="E5" s="12">
        <v>0.65545873172161384</v>
      </c>
      <c r="F5" s="12">
        <v>0.59719573334635934</v>
      </c>
      <c r="G5" s="12" t="e">
        <v>#N/A</v>
      </c>
      <c r="H5" s="12" t="e">
        <v>#N/A</v>
      </c>
      <c r="I5" s="12">
        <v>0.53747616001172327</v>
      </c>
      <c r="J5" s="12">
        <v>0.48861469091974863</v>
      </c>
      <c r="K5" s="27" t="str">
        <f t="shared" si="0"/>
        <v/>
      </c>
      <c r="L5" s="16" t="e">
        <v>#N/A</v>
      </c>
      <c r="M5" s="16" t="e">
        <v>#N/A</v>
      </c>
      <c r="N5" s="16" t="e">
        <v>#N/A</v>
      </c>
      <c r="O5" s="16">
        <v>4.6031399999999998</v>
      </c>
      <c r="P5" s="16">
        <v>6.6318599999999996</v>
      </c>
      <c r="Q5" s="16" t="e">
        <v>#N/A</v>
      </c>
      <c r="R5" s="16" t="e">
        <v>#N/A</v>
      </c>
      <c r="S5" s="16">
        <v>5.2965</v>
      </c>
      <c r="T5" s="16">
        <v>7.383</v>
      </c>
      <c r="U5" s="27" t="str">
        <f t="shared" si="1"/>
        <v/>
      </c>
      <c r="V5" s="16" t="e">
        <v>#N/A</v>
      </c>
      <c r="W5" s="16" t="e">
        <v>#N/A</v>
      </c>
      <c r="X5" s="16" t="e">
        <v>#N/A</v>
      </c>
      <c r="Y5" s="16">
        <v>24.443871466258617</v>
      </c>
      <c r="Z5" s="16">
        <v>30.123008419172461</v>
      </c>
      <c r="AA5" s="16" t="e">
        <v>#N/A</v>
      </c>
      <c r="AB5" s="16" t="e">
        <v>#N/A</v>
      </c>
      <c r="AC5" s="16">
        <v>20.951345067447203</v>
      </c>
      <c r="AD5" s="16">
        <v>26.414456342033176</v>
      </c>
      <c r="AE5" s="27" t="str">
        <f t="shared" si="2"/>
        <v/>
      </c>
      <c r="AF5" s="60" t="e">
        <v>#N/A</v>
      </c>
      <c r="AG5" s="60" t="e">
        <v>#N/A</v>
      </c>
      <c r="AH5" s="60" t="e">
        <v>#N/A</v>
      </c>
      <c r="AI5" s="60">
        <v>282.8429888020151</v>
      </c>
      <c r="AJ5" s="60">
        <v>249.5543279084047</v>
      </c>
      <c r="AK5" s="60" t="e">
        <v>#N/A</v>
      </c>
      <c r="AL5" s="60" t="e">
        <v>#N/A</v>
      </c>
      <c r="AM5" s="60">
        <v>212.96303742041201</v>
      </c>
      <c r="AN5" s="60">
        <v>198.79021938232432</v>
      </c>
      <c r="AO5" s="27" t="str">
        <f t="shared" si="3"/>
        <v/>
      </c>
      <c r="AP5" s="60" t="e">
        <v>#N/A</v>
      </c>
      <c r="AQ5" s="60" t="e">
        <v>#N/A</v>
      </c>
      <c r="AR5" s="60" t="e">
        <v>#N/A</v>
      </c>
      <c r="AS5" s="60">
        <v>260.7030984109162</v>
      </c>
      <c r="AT5" s="60">
        <v>230.61682762255774</v>
      </c>
      <c r="AU5" s="60" t="e">
        <v>#N/A</v>
      </c>
      <c r="AV5" s="60" t="e">
        <v>#N/A</v>
      </c>
      <c r="AW5" s="60">
        <v>196.47068555572315</v>
      </c>
      <c r="AX5" s="60">
        <v>183.87366667842835</v>
      </c>
      <c r="AY5" s="27" t="str">
        <f t="shared" si="4"/>
        <v/>
      </c>
    </row>
    <row r="6" spans="1:51" x14ac:dyDescent="0.25">
      <c r="A6" s="9">
        <v>4</v>
      </c>
      <c r="B6" s="11" t="e">
        <v>#N/A</v>
      </c>
      <c r="C6" s="12">
        <v>0.66495429785523219</v>
      </c>
      <c r="D6" s="12">
        <v>0.61245790591929261</v>
      </c>
      <c r="E6" s="12">
        <v>0.56764391280324689</v>
      </c>
      <c r="F6" s="12">
        <v>0.51718667610962499</v>
      </c>
      <c r="G6" s="12">
        <v>0.56764391280324689</v>
      </c>
      <c r="H6" s="12">
        <v>0.51718667610962499</v>
      </c>
      <c r="I6" s="12">
        <v>0.46546800849866238</v>
      </c>
      <c r="J6" s="12">
        <v>0.42315273499878397</v>
      </c>
      <c r="K6" s="27" t="str">
        <f t="shared" si="0"/>
        <v/>
      </c>
      <c r="L6" s="16" t="e">
        <v>#N/A</v>
      </c>
      <c r="M6" s="16">
        <v>4.28</v>
      </c>
      <c r="N6" s="16">
        <v>4.9219999999999997</v>
      </c>
      <c r="O6" s="16">
        <v>6.1375200000000003</v>
      </c>
      <c r="P6" s="16">
        <v>8.8424800000000001</v>
      </c>
      <c r="Q6" s="16">
        <v>4.7080000000000002</v>
      </c>
      <c r="R6" s="16">
        <v>5.7779999999999996</v>
      </c>
      <c r="S6" s="16">
        <v>7.0620000000000003</v>
      </c>
      <c r="T6" s="16">
        <v>9.8439999999999994</v>
      </c>
      <c r="U6" s="27">
        <f t="shared" si="1"/>
        <v>2</v>
      </c>
      <c r="V6" s="16" t="e">
        <v>#N/A</v>
      </c>
      <c r="W6" s="16">
        <v>23.372048206267934</v>
      </c>
      <c r="X6" s="16">
        <v>23.236985309857886</v>
      </c>
      <c r="Y6" s="16">
        <v>25.972179648565213</v>
      </c>
      <c r="Z6" s="16">
        <v>33.508261448176093</v>
      </c>
      <c r="AA6" s="16">
        <v>19.922871418006789</v>
      </c>
      <c r="AB6" s="16">
        <v>21.895524179592318</v>
      </c>
      <c r="AC6" s="16">
        <v>24.171915439017891</v>
      </c>
      <c r="AD6" s="16">
        <v>31.222510683433608</v>
      </c>
      <c r="AE6" s="27">
        <f t="shared" si="2"/>
        <v>6</v>
      </c>
      <c r="AF6" s="60" t="e">
        <v>#N/A</v>
      </c>
      <c r="AG6" s="60">
        <v>289.399354641694</v>
      </c>
      <c r="AH6" s="60">
        <v>252.70461690322767</v>
      </c>
      <c r="AI6" s="60">
        <v>230.76664776401685</v>
      </c>
      <c r="AJ6" s="60">
        <v>215.12935611708025</v>
      </c>
      <c r="AK6" s="60">
        <v>225.76249183233253</v>
      </c>
      <c r="AL6" s="60">
        <v>205.52297702862185</v>
      </c>
      <c r="AM6" s="60">
        <v>189.27317011581027</v>
      </c>
      <c r="AN6" s="60">
        <v>182.68807973486682</v>
      </c>
      <c r="AO6" s="27" t="str">
        <f t="shared" si="3"/>
        <v/>
      </c>
      <c r="AP6" s="60" t="e">
        <v>#N/A</v>
      </c>
      <c r="AQ6" s="60">
        <v>266.63199524545945</v>
      </c>
      <c r="AR6" s="60">
        <v>233.02132047838793</v>
      </c>
      <c r="AS6" s="60">
        <v>213.12353797377037</v>
      </c>
      <c r="AT6" s="60">
        <v>199.33006985582188</v>
      </c>
      <c r="AU6" s="60">
        <v>208.11938204208604</v>
      </c>
      <c r="AV6" s="60">
        <v>189.72369076736345</v>
      </c>
      <c r="AW6" s="60">
        <v>175.00254452898872</v>
      </c>
      <c r="AX6" s="60">
        <v>169.46429177970052</v>
      </c>
      <c r="AY6" s="27" t="str">
        <f t="shared" si="4"/>
        <v/>
      </c>
    </row>
    <row r="7" spans="1:51" x14ac:dyDescent="0.25">
      <c r="A7" s="9">
        <v>5</v>
      </c>
      <c r="B7" s="11">
        <v>0.6505113177215367</v>
      </c>
      <c r="C7" s="12">
        <v>0.59475320477397653</v>
      </c>
      <c r="D7" s="12">
        <v>0.54779900439708373</v>
      </c>
      <c r="E7" s="12">
        <v>0.50771615041680918</v>
      </c>
      <c r="F7" s="12">
        <v>0.46258582593531528</v>
      </c>
      <c r="G7" s="12">
        <v>0.50771615041680918</v>
      </c>
      <c r="H7" s="12">
        <v>0.46258582593531528</v>
      </c>
      <c r="I7" s="12">
        <v>0.41632724334178356</v>
      </c>
      <c r="J7" s="12">
        <v>0.37847931212889407</v>
      </c>
      <c r="K7" s="27" t="str">
        <f t="shared" si="0"/>
        <v/>
      </c>
      <c r="L7" s="16">
        <v>4.9755000000000003</v>
      </c>
      <c r="M7" s="16">
        <v>5.35</v>
      </c>
      <c r="N7" s="16">
        <v>6.1524999999999999</v>
      </c>
      <c r="O7" s="16">
        <v>7.6718999999999999</v>
      </c>
      <c r="P7" s="16">
        <v>11.053100000000001</v>
      </c>
      <c r="Q7" s="16">
        <v>5.8849999999999998</v>
      </c>
      <c r="R7" s="16">
        <v>7.2225000000000001</v>
      </c>
      <c r="S7" s="16">
        <v>8.8275000000000006</v>
      </c>
      <c r="T7" s="16">
        <v>12.305</v>
      </c>
      <c r="U7" s="27" t="str">
        <f t="shared" si="1"/>
        <v/>
      </c>
      <c r="V7" s="16">
        <v>26.047177526695009</v>
      </c>
      <c r="W7" s="16">
        <v>24.154121618231684</v>
      </c>
      <c r="X7" s="16">
        <v>24.892995688505312</v>
      </c>
      <c r="Y7" s="16">
        <v>28.513097622267143</v>
      </c>
      <c r="Z7" s="16">
        <v>37.629811112951664</v>
      </c>
      <c r="AA7" s="16">
        <v>21.87197167677396</v>
      </c>
      <c r="AB7" s="16">
        <v>24.588695548153314</v>
      </c>
      <c r="AC7" s="16">
        <v>27.671032163631899</v>
      </c>
      <c r="AD7" s="16">
        <v>36.222888967505007</v>
      </c>
      <c r="AE7" s="27" t="str">
        <f t="shared" si="2"/>
        <v/>
      </c>
      <c r="AF7" s="60">
        <v>280.45156708100546</v>
      </c>
      <c r="AG7" s="60">
        <v>243.2627603922293</v>
      </c>
      <c r="AH7" s="60">
        <v>220.68955634804175</v>
      </c>
      <c r="AI7" s="60">
        <v>207.391828447085</v>
      </c>
      <c r="AJ7" s="60">
        <v>199.49807079385985</v>
      </c>
      <c r="AK7" s="60">
        <v>201.8981044497983</v>
      </c>
      <c r="AL7" s="60">
        <v>188.71009747160403</v>
      </c>
      <c r="AM7" s="60">
        <v>177.91587167928026</v>
      </c>
      <c r="AN7" s="60">
        <v>175.5498129588093</v>
      </c>
      <c r="AO7" s="27" t="str">
        <f t="shared" si="3"/>
        <v/>
      </c>
      <c r="AP7" s="60">
        <v>258.625092285991</v>
      </c>
      <c r="AQ7" s="60">
        <v>224.43940138049626</v>
      </c>
      <c r="AR7" s="60">
        <v>203.82071707288</v>
      </c>
      <c r="AS7" s="60">
        <v>191.89648785983582</v>
      </c>
      <c r="AT7" s="60">
        <v>185.30397937792421</v>
      </c>
      <c r="AU7" s="60">
        <v>186.40276386254911</v>
      </c>
      <c r="AV7" s="60">
        <v>174.51600605566836</v>
      </c>
      <c r="AW7" s="60">
        <v>164.84672320888058</v>
      </c>
      <c r="AX7" s="60">
        <v>163.27651930381896</v>
      </c>
      <c r="AY7" s="27" t="str">
        <f t="shared" si="4"/>
        <v/>
      </c>
    </row>
    <row r="8" spans="1:51" x14ac:dyDescent="0.25">
      <c r="A8" s="9">
        <v>6</v>
      </c>
      <c r="B8" s="11">
        <v>0.59383287104749327</v>
      </c>
      <c r="C8" s="12">
        <v>0.54293291067199367</v>
      </c>
      <c r="D8" s="12">
        <v>0.50006978614525732</v>
      </c>
      <c r="E8" s="12">
        <v>0.46347931398828729</v>
      </c>
      <c r="F8" s="12">
        <v>0.42228115274488409</v>
      </c>
      <c r="G8" s="12">
        <v>0.46347931398828729</v>
      </c>
      <c r="H8" s="12">
        <v>0.42228115274488409</v>
      </c>
      <c r="I8" s="12">
        <v>0.38005303747039554</v>
      </c>
      <c r="J8" s="12">
        <v>0.3455027613367232</v>
      </c>
      <c r="K8" s="27" t="str">
        <f t="shared" si="0"/>
        <v/>
      </c>
      <c r="L8" s="16">
        <v>5.9706000000000001</v>
      </c>
      <c r="M8" s="16">
        <v>6.42</v>
      </c>
      <c r="N8" s="16">
        <v>7.383</v>
      </c>
      <c r="O8" s="16">
        <v>9.2062799999999996</v>
      </c>
      <c r="P8" s="16">
        <v>13.263719999999999</v>
      </c>
      <c r="Q8" s="16">
        <v>7.0620000000000003</v>
      </c>
      <c r="R8" s="16">
        <v>8.6669999999999998</v>
      </c>
      <c r="S8" s="16">
        <v>10.593</v>
      </c>
      <c r="T8" s="16">
        <v>14.766</v>
      </c>
      <c r="U8" s="27" t="str">
        <f t="shared" si="1"/>
        <v/>
      </c>
      <c r="V8" s="16">
        <v>26.894920150790284</v>
      </c>
      <c r="W8" s="16">
        <v>25.69875785634666</v>
      </c>
      <c r="X8" s="16">
        <v>27.019701042878467</v>
      </c>
      <c r="Y8" s="16">
        <v>31.394586252485109</v>
      </c>
      <c r="Z8" s="16">
        <v>42.00547160036853</v>
      </c>
      <c r="AA8" s="16">
        <v>24.082318603719401</v>
      </c>
      <c r="AB8" s="16">
        <v>27.447912226765496</v>
      </c>
      <c r="AC8" s="16">
        <v>31.262340681449409</v>
      </c>
      <c r="AD8" s="16">
        <v>41.277377879380076</v>
      </c>
      <c r="AE8" s="27" t="str">
        <f t="shared" si="2"/>
        <v/>
      </c>
      <c r="AF8" s="60">
        <v>245.02409110359665</v>
      </c>
      <c r="AG8" s="60">
        <v>219.22579957511962</v>
      </c>
      <c r="AH8" s="60">
        <v>203.3451769140288</v>
      </c>
      <c r="AI8" s="60">
        <v>194.62051175229843</v>
      </c>
      <c r="AJ8" s="60">
        <v>191.37139617024621</v>
      </c>
      <c r="AK8" s="60">
        <v>188.57160068114663</v>
      </c>
      <c r="AL8" s="60">
        <v>179.32897837406483</v>
      </c>
      <c r="AM8" s="60">
        <v>171.81587527776301</v>
      </c>
      <c r="AN8" s="60">
        <v>172.39577984877317</v>
      </c>
      <c r="AO8" s="27" t="str">
        <f t="shared" si="3"/>
        <v/>
      </c>
      <c r="AP8" s="60">
        <v>226.24338392385434</v>
      </c>
      <c r="AQ8" s="60">
        <v>202.53655177539562</v>
      </c>
      <c r="AR8" s="60">
        <v>188.08683544257278</v>
      </c>
      <c r="AS8" s="60">
        <v>180.40278238272265</v>
      </c>
      <c r="AT8" s="60">
        <v>178.1675584364823</v>
      </c>
      <c r="AU8" s="60">
        <v>174.35387131157083</v>
      </c>
      <c r="AV8" s="60">
        <v>166.12514064030091</v>
      </c>
      <c r="AW8" s="60">
        <v>159.5114260652557</v>
      </c>
      <c r="AX8" s="60">
        <v>160.74087060809694</v>
      </c>
      <c r="AY8" s="27" t="str">
        <f t="shared" si="4"/>
        <v/>
      </c>
    </row>
    <row r="9" spans="1:51" x14ac:dyDescent="0.25">
      <c r="A9" s="9">
        <v>7</v>
      </c>
      <c r="B9" s="11">
        <v>0.54978240792141075</v>
      </c>
      <c r="C9" s="12">
        <v>0.50265820152814689</v>
      </c>
      <c r="D9" s="12">
        <v>0.46297465930224074</v>
      </c>
      <c r="E9" s="12">
        <v>0.42909846471914975</v>
      </c>
      <c r="F9" s="12">
        <v>0.39095637896633662</v>
      </c>
      <c r="G9" s="12">
        <v>0.42909846471914975</v>
      </c>
      <c r="H9" s="12">
        <v>0.39095637896633662</v>
      </c>
      <c r="I9" s="12">
        <v>0.35186074106970289</v>
      </c>
      <c r="J9" s="12">
        <v>0.3198734009724572</v>
      </c>
      <c r="K9" s="27" t="str">
        <f t="shared" si="0"/>
        <v/>
      </c>
      <c r="L9" s="16">
        <v>6.9657</v>
      </c>
      <c r="M9" s="16">
        <v>7.49</v>
      </c>
      <c r="N9" s="16">
        <v>8.6135000000000002</v>
      </c>
      <c r="O9" s="16">
        <v>10.74066</v>
      </c>
      <c r="P9" s="16">
        <v>15.47434</v>
      </c>
      <c r="Q9" s="16">
        <v>8.2390000000000008</v>
      </c>
      <c r="R9" s="16">
        <v>10.111499999999999</v>
      </c>
      <c r="S9" s="16">
        <v>12.358499999999999</v>
      </c>
      <c r="T9" s="16">
        <v>17.227</v>
      </c>
      <c r="U9" s="27" t="str">
        <f t="shared" si="1"/>
        <v/>
      </c>
      <c r="V9" s="16">
        <v>28.30735954228178</v>
      </c>
      <c r="W9" s="16">
        <v>27.553952976222174</v>
      </c>
      <c r="X9" s="16">
        <v>29.345528438113494</v>
      </c>
      <c r="Y9" s="16">
        <v>34.421263967658057</v>
      </c>
      <c r="Z9" s="16">
        <v>46.485851629505767</v>
      </c>
      <c r="AA9" s="16">
        <v>26.404037911034774</v>
      </c>
      <c r="AB9" s="16">
        <v>30.375556485882278</v>
      </c>
      <c r="AC9" s="16">
        <v>34.886266122581787</v>
      </c>
      <c r="AD9" s="16">
        <v>46.342232254896665</v>
      </c>
      <c r="AE9" s="27" t="str">
        <f t="shared" si="2"/>
        <v/>
      </c>
      <c r="AF9" s="60">
        <v>224.395528675354</v>
      </c>
      <c r="AG9" s="60">
        <v>204.72910682528362</v>
      </c>
      <c r="AH9" s="60">
        <v>192.76698996674253</v>
      </c>
      <c r="AI9" s="60">
        <v>186.96781612620785</v>
      </c>
      <c r="AJ9" s="60">
        <v>187.0221276591902</v>
      </c>
      <c r="AK9" s="60">
        <v>180.33574386309516</v>
      </c>
      <c r="AL9" s="60">
        <v>173.69524366989356</v>
      </c>
      <c r="AM9" s="60">
        <v>168.46505007201932</v>
      </c>
      <c r="AN9" s="60">
        <v>171.37586354849381</v>
      </c>
      <c r="AO9" s="27" t="str">
        <f t="shared" si="3"/>
        <v/>
      </c>
      <c r="AP9" s="60">
        <v>207.45237485571798</v>
      </c>
      <c r="AQ9" s="60">
        <v>189.39135331586209</v>
      </c>
      <c r="AR9" s="60">
        <v>178.5626213144505</v>
      </c>
      <c r="AS9" s="60">
        <v>173.6063072783798</v>
      </c>
      <c r="AT9" s="60">
        <v>174.49739929581398</v>
      </c>
      <c r="AU9" s="60">
        <v>166.97423501526711</v>
      </c>
      <c r="AV9" s="60">
        <v>161.1705153065173</v>
      </c>
      <c r="AW9" s="60">
        <v>156.69581096207361</v>
      </c>
      <c r="AX9" s="60">
        <v>160.16014881861778</v>
      </c>
      <c r="AY9" s="27" t="str">
        <f t="shared" si="4"/>
        <v/>
      </c>
    </row>
    <row r="10" spans="1:51" x14ac:dyDescent="0.25">
      <c r="A10" s="9">
        <v>8</v>
      </c>
      <c r="B10" s="11">
        <v>0.51427435192937776</v>
      </c>
      <c r="C10" s="12">
        <v>0.47019369319257387</v>
      </c>
      <c r="D10" s="12">
        <v>0.43307313846684453</v>
      </c>
      <c r="E10" s="12">
        <v>0.40138486004244123</v>
      </c>
      <c r="F10" s="12">
        <v>0.36570620581644631</v>
      </c>
      <c r="G10" s="12">
        <v>0.40138486004244123</v>
      </c>
      <c r="H10" s="12">
        <v>0.36570620581644631</v>
      </c>
      <c r="I10" s="12">
        <v>0.32913558523480174</v>
      </c>
      <c r="J10" s="12">
        <v>0.2992141683952742</v>
      </c>
      <c r="K10" s="27" t="str">
        <f t="shared" si="0"/>
        <v/>
      </c>
      <c r="L10" s="16">
        <v>7.9607999999999999</v>
      </c>
      <c r="M10" s="16">
        <v>8.56</v>
      </c>
      <c r="N10" s="16">
        <v>9.8439999999999994</v>
      </c>
      <c r="O10" s="16">
        <v>12.275040000000001</v>
      </c>
      <c r="P10" s="16">
        <v>17.68496</v>
      </c>
      <c r="Q10" s="16">
        <v>9.4160000000000004</v>
      </c>
      <c r="R10" s="16">
        <v>11.555999999999999</v>
      </c>
      <c r="S10" s="16">
        <v>14.124000000000001</v>
      </c>
      <c r="T10" s="16">
        <v>19.687999999999999</v>
      </c>
      <c r="U10" s="27" t="str">
        <f t="shared" si="1"/>
        <v/>
      </c>
      <c r="V10" s="16">
        <v>29.986289707491103</v>
      </c>
      <c r="W10" s="16">
        <v>29.560630748311212</v>
      </c>
      <c r="X10" s="16">
        <v>31.768859647086263</v>
      </c>
      <c r="Y10" s="16">
        <v>37.517360384907526</v>
      </c>
      <c r="Z10" s="16">
        <v>51.011803161044043</v>
      </c>
      <c r="AA10" s="16">
        <v>28.779007268757518</v>
      </c>
      <c r="AB10" s="16">
        <v>33.332978832240784</v>
      </c>
      <c r="AC10" s="16">
        <v>38.519443910413344</v>
      </c>
      <c r="AD10" s="16">
        <v>51.401210132823316</v>
      </c>
      <c r="AE10" s="27" t="str">
        <f t="shared" si="2"/>
        <v/>
      </c>
      <c r="AF10" s="60">
        <v>211.09220397640345</v>
      </c>
      <c r="AG10" s="60">
        <v>195.24076049974019</v>
      </c>
      <c r="AH10" s="60">
        <v>185.88485798395868</v>
      </c>
      <c r="AI10" s="60">
        <v>182.19134263720466</v>
      </c>
      <c r="AJ10" s="60">
        <v>184.85188782871737</v>
      </c>
      <c r="AK10" s="60">
        <v>174.96273402400161</v>
      </c>
      <c r="AL10" s="60">
        <v>170.227472894248</v>
      </c>
      <c r="AM10" s="60">
        <v>166.74143532416264</v>
      </c>
      <c r="AN10" s="60">
        <v>171.63875062604126</v>
      </c>
      <c r="AO10" s="27" t="str">
        <f t="shared" si="3"/>
        <v/>
      </c>
      <c r="AP10" s="60">
        <v>195.38764741202658</v>
      </c>
      <c r="AQ10" s="60">
        <v>180.84284598479206</v>
      </c>
      <c r="AR10" s="60">
        <v>172.42967278729185</v>
      </c>
      <c r="AS10" s="60">
        <v>169.44842084034781</v>
      </c>
      <c r="AT10" s="60">
        <v>172.82574791556817</v>
      </c>
      <c r="AU10" s="60">
        <v>162.21981222714476</v>
      </c>
      <c r="AV10" s="60">
        <v>158.20133298109877</v>
      </c>
      <c r="AW10" s="60">
        <v>155.37087258897341</v>
      </c>
      <c r="AX10" s="60">
        <v>160.75367622688265</v>
      </c>
      <c r="AY10" s="27" t="str">
        <f t="shared" si="4"/>
        <v/>
      </c>
    </row>
    <row r="11" spans="1:51" x14ac:dyDescent="0.25">
      <c r="A11" s="9">
        <v>9</v>
      </c>
      <c r="B11" s="11">
        <v>0.48486250885277327</v>
      </c>
      <c r="C11" s="12">
        <v>0.44330286523682133</v>
      </c>
      <c r="D11" s="12">
        <v>0.40830527061286165</v>
      </c>
      <c r="E11" s="12">
        <v>0.37842927520216474</v>
      </c>
      <c r="F11" s="12">
        <v>0.34479111740641655</v>
      </c>
      <c r="G11" s="12">
        <v>0.37842927520216474</v>
      </c>
      <c r="H11" s="12">
        <v>0.34479111740641655</v>
      </c>
      <c r="I11" s="12">
        <v>0.31031200566577499</v>
      </c>
      <c r="J11" s="12">
        <v>0.28210182333252259</v>
      </c>
      <c r="K11" s="27" t="str">
        <f t="shared" si="0"/>
        <v/>
      </c>
      <c r="L11" s="16">
        <v>8.9558999999999997</v>
      </c>
      <c r="M11" s="16">
        <v>9.6300000000000008</v>
      </c>
      <c r="N11" s="16">
        <v>11.0745</v>
      </c>
      <c r="O11" s="16">
        <v>13.809419999999999</v>
      </c>
      <c r="P11" s="16">
        <v>19.895579999999999</v>
      </c>
      <c r="Q11" s="16">
        <v>10.593</v>
      </c>
      <c r="R11" s="16">
        <v>13.000500000000001</v>
      </c>
      <c r="S11" s="16">
        <v>15.8895</v>
      </c>
      <c r="T11" s="16">
        <v>22.149000000000001</v>
      </c>
      <c r="U11" s="27" t="str">
        <f t="shared" si="1"/>
        <v/>
      </c>
      <c r="V11" s="16">
        <v>31.808495854356394</v>
      </c>
      <c r="W11" s="16">
        <v>31.649318056241906</v>
      </c>
      <c r="X11" s="16">
        <v>34.243920681823454</v>
      </c>
      <c r="Y11" s="16">
        <v>40.6482583909875</v>
      </c>
      <c r="Z11" s="16">
        <v>55.556372805827252</v>
      </c>
      <c r="AA11" s="16">
        <v>31.180672405917889</v>
      </c>
      <c r="AB11" s="16">
        <v>36.302566935075895</v>
      </c>
      <c r="AC11" s="16">
        <v>42.151654022350918</v>
      </c>
      <c r="AD11" s="16">
        <v>56.447970031190863</v>
      </c>
      <c r="AE11" s="27" t="str">
        <f t="shared" si="2"/>
        <v/>
      </c>
      <c r="AF11" s="60">
        <v>201.96351916276026</v>
      </c>
      <c r="AG11" s="60">
        <v>188.71882711225211</v>
      </c>
      <c r="AH11" s="60">
        <v>181.25136915732639</v>
      </c>
      <c r="AI11" s="60">
        <v>179.19888184135371</v>
      </c>
      <c r="AJ11" s="60">
        <v>184.05760353156015</v>
      </c>
      <c r="AK11" s="60">
        <v>171.36703152719895</v>
      </c>
      <c r="AL11" s="60">
        <v>168.13032008303173</v>
      </c>
      <c r="AM11" s="60">
        <v>166.06491498077312</v>
      </c>
      <c r="AN11" s="60">
        <v>172.7358140553213</v>
      </c>
      <c r="AO11" s="27" t="str">
        <f t="shared" si="3"/>
        <v/>
      </c>
      <c r="AP11" s="60">
        <v>187.15561632908052</v>
      </c>
      <c r="AQ11" s="60">
        <v>175.01639281080969</v>
      </c>
      <c r="AR11" s="60">
        <v>168.35940724515137</v>
      </c>
      <c r="AS11" s="60">
        <v>166.92657619604728</v>
      </c>
      <c r="AT11" s="60">
        <v>172.41535307137326</v>
      </c>
      <c r="AU11" s="60">
        <v>159.09472588189251</v>
      </c>
      <c r="AV11" s="60">
        <v>156.48806962284482</v>
      </c>
      <c r="AW11" s="60">
        <v>155.00468778012814</v>
      </c>
      <c r="AX11" s="60">
        <v>162.11020423652531</v>
      </c>
      <c r="AY11" s="27" t="str">
        <f t="shared" si="4"/>
        <v/>
      </c>
    </row>
    <row r="12" spans="1:51" x14ac:dyDescent="0.25">
      <c r="A12" s="9">
        <v>10</v>
      </c>
      <c r="B12" s="11">
        <v>0.45998096399949551</v>
      </c>
      <c r="C12" s="12">
        <v>0.42055402422811022</v>
      </c>
      <c r="D12" s="12">
        <v>0.38735239073641714</v>
      </c>
      <c r="E12" s="12">
        <v>0.35900953287765519</v>
      </c>
      <c r="F12" s="12">
        <v>0.32709757439964127</v>
      </c>
      <c r="G12" s="12">
        <v>0.35900953287765519</v>
      </c>
      <c r="H12" s="12">
        <v>0.32709757439964127</v>
      </c>
      <c r="I12" s="12">
        <v>0.29438781695967708</v>
      </c>
      <c r="J12" s="12">
        <v>0.2676252881451609</v>
      </c>
      <c r="K12" s="27" t="str">
        <f t="shared" si="0"/>
        <v/>
      </c>
      <c r="L12" s="16">
        <v>9.9510000000000005</v>
      </c>
      <c r="M12" s="16">
        <v>10.7</v>
      </c>
      <c r="N12" s="16">
        <v>12.305</v>
      </c>
      <c r="O12" s="16">
        <v>15.3438</v>
      </c>
      <c r="P12" s="16">
        <v>22.106200000000001</v>
      </c>
      <c r="Q12" s="16">
        <v>11.77</v>
      </c>
      <c r="R12" s="16">
        <v>14.445</v>
      </c>
      <c r="S12" s="16">
        <v>17.655000000000001</v>
      </c>
      <c r="T12" s="16">
        <v>24.61</v>
      </c>
      <c r="U12" s="27" t="str">
        <f t="shared" si="1"/>
        <v/>
      </c>
      <c r="V12" s="16">
        <v>33.714343917570112</v>
      </c>
      <c r="W12" s="16">
        <v>33.785307989234838</v>
      </c>
      <c r="X12" s="16">
        <v>36.747511175019362</v>
      </c>
      <c r="Y12" s="16">
        <v>43.796400043346871</v>
      </c>
      <c r="Z12" s="16">
        <v>60.106170196769263</v>
      </c>
      <c r="AA12" s="16">
        <v>33.595564886807225</v>
      </c>
      <c r="AB12" s="16">
        <v>39.275571038547191</v>
      </c>
      <c r="AC12" s="16">
        <v>45.778199443595064</v>
      </c>
      <c r="AD12" s="16">
        <v>61.480208159411895</v>
      </c>
      <c r="AE12" s="27" t="str">
        <f t="shared" si="2"/>
        <v/>
      </c>
      <c r="AF12" s="60">
        <v>195.4469315232532</v>
      </c>
      <c r="AG12" s="60">
        <v>184.10460829893213</v>
      </c>
      <c r="AH12" s="60">
        <v>178.09233049477396</v>
      </c>
      <c r="AI12" s="60">
        <v>177.39274996839359</v>
      </c>
      <c r="AJ12" s="60">
        <v>184.19007493112056</v>
      </c>
      <c r="AK12" s="60">
        <v>168.95433555616907</v>
      </c>
      <c r="AL12" s="60">
        <v>166.95842424227246</v>
      </c>
      <c r="AM12" s="60">
        <v>166.10407767320922</v>
      </c>
      <c r="AN12" s="60">
        <v>174.40723341527089</v>
      </c>
      <c r="AO12" s="27" t="str">
        <f t="shared" si="3"/>
        <v/>
      </c>
      <c r="AP12" s="60">
        <v>181.3213074130569</v>
      </c>
      <c r="AQ12" s="60">
        <v>170.9401266494873</v>
      </c>
      <c r="AR12" s="60">
        <v>165.64128065869795</v>
      </c>
      <c r="AS12" s="60">
        <v>165.4922517454805</v>
      </c>
      <c r="AT12" s="60">
        <v>172.8539500715795</v>
      </c>
      <c r="AU12" s="60">
        <v>157.05383733325598</v>
      </c>
      <c r="AV12" s="60">
        <v>155.6222993827314</v>
      </c>
      <c r="AW12" s="60">
        <v>155.29345662918766</v>
      </c>
      <c r="AX12" s="60">
        <v>163.99165544484305</v>
      </c>
      <c r="AY12" s="27" t="str">
        <f t="shared" si="4"/>
        <v/>
      </c>
    </row>
    <row r="13" spans="1:51" x14ac:dyDescent="0.25">
      <c r="A13" s="9">
        <v>11</v>
      </c>
      <c r="B13" s="11">
        <v>0.43857464093864262</v>
      </c>
      <c r="C13" s="12">
        <v>0.40098252885818758</v>
      </c>
      <c r="D13" s="12">
        <v>0.36932601342201471</v>
      </c>
      <c r="E13" s="12">
        <v>0.34230215878137954</v>
      </c>
      <c r="F13" s="12">
        <v>0.31187530022303467</v>
      </c>
      <c r="G13" s="12">
        <v>0.34230215878137954</v>
      </c>
      <c r="H13" s="12">
        <v>0.31187530022303467</v>
      </c>
      <c r="I13" s="12">
        <v>0.28068777020073121</v>
      </c>
      <c r="J13" s="12">
        <v>0.255170700182483</v>
      </c>
      <c r="K13" s="27" t="str">
        <f t="shared" si="0"/>
        <v/>
      </c>
      <c r="L13" s="16">
        <v>10.946099999999999</v>
      </c>
      <c r="M13" s="16">
        <v>11.77</v>
      </c>
      <c r="N13" s="16">
        <v>13.535500000000001</v>
      </c>
      <c r="O13" s="16">
        <v>16.87818</v>
      </c>
      <c r="P13" s="16">
        <v>24.31682</v>
      </c>
      <c r="Q13" s="16">
        <v>12.946999999999999</v>
      </c>
      <c r="R13" s="16">
        <v>15.8895</v>
      </c>
      <c r="S13" s="16">
        <v>19.420500000000001</v>
      </c>
      <c r="T13" s="16">
        <v>27.071000000000002</v>
      </c>
      <c r="U13" s="27" t="str">
        <f t="shared" si="1"/>
        <v/>
      </c>
      <c r="V13" s="16">
        <v>35.671752137121629</v>
      </c>
      <c r="W13" s="16">
        <v>35.949597244611098</v>
      </c>
      <c r="X13" s="16">
        <v>39.266884129644382</v>
      </c>
      <c r="Y13" s="16">
        <v>46.952233197316318</v>
      </c>
      <c r="Z13" s="16">
        <v>64.654192045816046</v>
      </c>
      <c r="AA13" s="16">
        <v>36.016357403799127</v>
      </c>
      <c r="AB13" s="16">
        <v>42.247414937972735</v>
      </c>
      <c r="AC13" s="16">
        <v>49.396936820427698</v>
      </c>
      <c r="AD13" s="16">
        <v>66.497390370131697</v>
      </c>
      <c r="AE13" s="27" t="str">
        <f t="shared" si="2"/>
        <v/>
      </c>
      <c r="AF13" s="60">
        <v>190.67743344386224</v>
      </c>
      <c r="AG13" s="60">
        <v>180.79292122158404</v>
      </c>
      <c r="AH13" s="60">
        <v>175.95493638343015</v>
      </c>
      <c r="AI13" s="60">
        <v>176.41740202254286</v>
      </c>
      <c r="AJ13" s="60">
        <v>184.97769326375848</v>
      </c>
      <c r="AK13" s="60">
        <v>167.37094156218026</v>
      </c>
      <c r="AL13" s="60">
        <v>166.4421843591654</v>
      </c>
      <c r="AM13" s="60">
        <v>166.65522788186834</v>
      </c>
      <c r="AN13" s="60">
        <v>176.49167226978923</v>
      </c>
      <c r="AO13" s="27" t="str">
        <f t="shared" si="3"/>
        <v/>
      </c>
      <c r="AP13" s="60">
        <v>177.09039860160453</v>
      </c>
      <c r="AQ13" s="60">
        <v>168.05855823154729</v>
      </c>
      <c r="AR13" s="60">
        <v>163.8597714055887</v>
      </c>
      <c r="AS13" s="60">
        <v>164.81920990933796</v>
      </c>
      <c r="AT13" s="60">
        <v>173.89233923219109</v>
      </c>
      <c r="AU13" s="60">
        <v>155.77274944897539</v>
      </c>
      <c r="AV13" s="60">
        <v>155.356830327598</v>
      </c>
      <c r="AW13" s="60">
        <v>156.05050631746175</v>
      </c>
      <c r="AX13" s="60">
        <v>166.25025733516921</v>
      </c>
      <c r="AY13" s="27" t="str">
        <f t="shared" si="4"/>
        <v/>
      </c>
    </row>
    <row r="14" spans="1:51" x14ac:dyDescent="0.25">
      <c r="A14" s="9">
        <v>12</v>
      </c>
      <c r="B14" s="11">
        <v>0.41990325000915896</v>
      </c>
      <c r="C14" s="12">
        <v>0.38391154286551665</v>
      </c>
      <c r="D14" s="12">
        <v>0.35360273684981802</v>
      </c>
      <c r="E14" s="12">
        <v>0.32772936586080692</v>
      </c>
      <c r="F14" s="12">
        <v>0.29859786667317967</v>
      </c>
      <c r="G14" s="12">
        <v>0.32772936586080692</v>
      </c>
      <c r="H14" s="12">
        <v>0.29859786667317967</v>
      </c>
      <c r="I14" s="12">
        <v>0.26873808000586163</v>
      </c>
      <c r="J14" s="12">
        <v>0.24430734545987431</v>
      </c>
      <c r="K14" s="27" t="str">
        <f t="shared" si="0"/>
        <v/>
      </c>
      <c r="L14" s="16">
        <v>11.9412</v>
      </c>
      <c r="M14" s="16">
        <v>12.84</v>
      </c>
      <c r="N14" s="16">
        <v>14.766</v>
      </c>
      <c r="O14" s="16">
        <v>18.412559999999999</v>
      </c>
      <c r="P14" s="16">
        <v>26.527439999999999</v>
      </c>
      <c r="Q14" s="16">
        <v>14.124000000000001</v>
      </c>
      <c r="R14" s="16">
        <v>17.334</v>
      </c>
      <c r="S14" s="16">
        <v>21.186</v>
      </c>
      <c r="T14" s="16">
        <v>29.532</v>
      </c>
      <c r="U14" s="27" t="str">
        <f t="shared" si="1"/>
        <v/>
      </c>
      <c r="V14" s="16">
        <v>37.662105506455198</v>
      </c>
      <c r="W14" s="16">
        <v>38.131071331471503</v>
      </c>
      <c r="X14" s="16">
        <v>41.79462287580585</v>
      </c>
      <c r="Y14" s="16">
        <v>50.110310038470871</v>
      </c>
      <c r="Z14" s="16">
        <v>69.19668897004901</v>
      </c>
      <c r="AA14" s="16">
        <v>38.438871019747531</v>
      </c>
      <c r="AB14" s="16">
        <v>45.215648649354385</v>
      </c>
      <c r="AC14" s="16">
        <v>53.006980446036621</v>
      </c>
      <c r="AD14" s="16">
        <v>71.499781502455761</v>
      </c>
      <c r="AE14" s="27" t="str">
        <f t="shared" si="2"/>
        <v/>
      </c>
      <c r="AF14" s="60">
        <v>187.13642081860831</v>
      </c>
      <c r="AG14" s="60">
        <v>178.41198170203441</v>
      </c>
      <c r="AH14" s="60">
        <v>174.55606374064902</v>
      </c>
      <c r="AI14" s="60">
        <v>176.04759341069976</v>
      </c>
      <c r="AJ14" s="60">
        <v>186.24621295753437</v>
      </c>
      <c r="AK14" s="60">
        <v>166.39265460268911</v>
      </c>
      <c r="AL14" s="60">
        <v>166.40842976067978</v>
      </c>
      <c r="AM14" s="60">
        <v>167.58595373448929</v>
      </c>
      <c r="AN14" s="60">
        <v>178.88342467086014</v>
      </c>
      <c r="AO14" s="27" t="str">
        <f t="shared" si="3"/>
        <v/>
      </c>
      <c r="AP14" s="60">
        <v>173.98670757678417</v>
      </c>
      <c r="AQ14" s="60">
        <v>166.03047085475589</v>
      </c>
      <c r="AR14" s="60">
        <v>162.75510734779775</v>
      </c>
      <c r="AS14" s="60">
        <v>164.70081500402273</v>
      </c>
      <c r="AT14" s="60">
        <v>175.37070295771042</v>
      </c>
      <c r="AU14" s="60">
        <v>155.04587619601205</v>
      </c>
      <c r="AV14" s="60">
        <v>155.5329197608558</v>
      </c>
      <c r="AW14" s="60">
        <v>157.15452594326118</v>
      </c>
      <c r="AX14" s="60">
        <v>168.78923377319188</v>
      </c>
      <c r="AY14" s="27" t="str">
        <f t="shared" si="4"/>
        <v/>
      </c>
    </row>
    <row r="15" spans="1:51" x14ac:dyDescent="0.25">
      <c r="A15" s="9">
        <v>13</v>
      </c>
      <c r="B15" s="11">
        <v>0.40342999320433542</v>
      </c>
      <c r="C15" s="12">
        <v>0.3688502795011066</v>
      </c>
      <c r="D15" s="12">
        <v>0.33973052059312459</v>
      </c>
      <c r="E15" s="12">
        <v>0.3148721898180179</v>
      </c>
      <c r="F15" s="12">
        <v>0.28688355072308291</v>
      </c>
      <c r="G15" s="12">
        <v>0.3148721898180179</v>
      </c>
      <c r="H15" s="12">
        <v>0.28688355072308291</v>
      </c>
      <c r="I15" s="12">
        <v>0.25819519565077476</v>
      </c>
      <c r="J15" s="12">
        <v>0.23472290513706781</v>
      </c>
      <c r="K15" s="27" t="str">
        <f t="shared" si="0"/>
        <v/>
      </c>
      <c r="L15" s="16">
        <v>12.936299999999999</v>
      </c>
      <c r="M15" s="16">
        <v>13.91</v>
      </c>
      <c r="N15" s="16">
        <v>15.996499999999999</v>
      </c>
      <c r="O15" s="16">
        <v>19.946940000000001</v>
      </c>
      <c r="P15" s="16">
        <v>28.738060000000001</v>
      </c>
      <c r="Q15" s="16">
        <v>15.301</v>
      </c>
      <c r="R15" s="16">
        <v>18.778500000000001</v>
      </c>
      <c r="S15" s="16">
        <v>22.951499999999999</v>
      </c>
      <c r="T15" s="16">
        <v>31.992999999999999</v>
      </c>
      <c r="U15" s="27" t="str">
        <f t="shared" si="1"/>
        <v/>
      </c>
      <c r="V15" s="16">
        <v>39.673975363614268</v>
      </c>
      <c r="W15" s="16">
        <v>40.322903036116337</v>
      </c>
      <c r="X15" s="16">
        <v>44.326230790467712</v>
      </c>
      <c r="Y15" s="16">
        <v>53.267429604100982</v>
      </c>
      <c r="Z15" s="16">
        <v>73.731666248835424</v>
      </c>
      <c r="AA15" s="16">
        <v>40.860650323926833</v>
      </c>
      <c r="AB15" s="16">
        <v>48.178968749239026</v>
      </c>
      <c r="AC15" s="16">
        <v>56.608088236102276</v>
      </c>
      <c r="AD15" s="16">
        <v>76.48800029310469</v>
      </c>
      <c r="AE15" s="27" t="str">
        <f t="shared" si="2"/>
        <v/>
      </c>
      <c r="AF15" s="60">
        <v>184.49354016077149</v>
      </c>
      <c r="AG15" s="60">
        <v>176.72036125369002</v>
      </c>
      <c r="AH15" s="60">
        <v>173.70925981989362</v>
      </c>
      <c r="AI15" s="60">
        <v>176.13342833960115</v>
      </c>
      <c r="AJ15" s="60">
        <v>187.87851924914116</v>
      </c>
      <c r="AK15" s="60">
        <v>165.87019562575887</v>
      </c>
      <c r="AL15" s="60">
        <v>166.74061754375259</v>
      </c>
      <c r="AM15" s="60">
        <v>168.80627932614408</v>
      </c>
      <c r="AN15" s="60">
        <v>181.5102168059156</v>
      </c>
      <c r="AO15" s="27" t="str">
        <f t="shared" si="3"/>
        <v/>
      </c>
      <c r="AP15" s="60">
        <v>171.70693368039167</v>
      </c>
      <c r="AQ15" s="60">
        <v>164.63431309880207</v>
      </c>
      <c r="AR15" s="60">
        <v>162.15624070753651</v>
      </c>
      <c r="AS15" s="60">
        <v>164.99958469535099</v>
      </c>
      <c r="AT15" s="60">
        <v>177.18166052062855</v>
      </c>
      <c r="AU15" s="60">
        <v>154.7363519815087</v>
      </c>
      <c r="AV15" s="60">
        <v>156.04375881524001</v>
      </c>
      <c r="AW15" s="60">
        <v>158.52310797140242</v>
      </c>
      <c r="AX15" s="60">
        <v>171.54244700580162</v>
      </c>
      <c r="AY15" s="27">
        <f t="shared" si="4"/>
        <v>6</v>
      </c>
    </row>
    <row r="16" spans="1:51" x14ac:dyDescent="0.25">
      <c r="A16" s="9">
        <v>14</v>
      </c>
      <c r="B16" s="11">
        <v>0.38875486881829824</v>
      </c>
      <c r="C16" s="12">
        <v>0.35543302291958678</v>
      </c>
      <c r="D16" s="12">
        <v>0.32737252111014592</v>
      </c>
      <c r="E16" s="12">
        <v>0.30341843419964765</v>
      </c>
      <c r="F16" s="12">
        <v>0.27644790671523439</v>
      </c>
      <c r="G16" s="12">
        <v>0.30341843419964765</v>
      </c>
      <c r="H16" s="12">
        <v>0.27644790671523439</v>
      </c>
      <c r="I16" s="12">
        <v>0.24880311604371091</v>
      </c>
      <c r="J16" s="12">
        <v>0.22618465094882803</v>
      </c>
      <c r="K16" s="27" t="str">
        <f t="shared" si="0"/>
        <v/>
      </c>
      <c r="L16" s="16">
        <v>13.9314</v>
      </c>
      <c r="M16" s="16">
        <v>14.98</v>
      </c>
      <c r="N16" s="16">
        <v>17.227</v>
      </c>
      <c r="O16" s="16">
        <v>21.48132</v>
      </c>
      <c r="P16" s="16">
        <v>30.94868</v>
      </c>
      <c r="Q16" s="16">
        <v>16.478000000000002</v>
      </c>
      <c r="R16" s="16">
        <v>20.222999999999999</v>
      </c>
      <c r="S16" s="16">
        <v>24.716999999999999</v>
      </c>
      <c r="T16" s="16">
        <v>34.454000000000001</v>
      </c>
      <c r="U16" s="27" t="str">
        <f t="shared" si="1"/>
        <v/>
      </c>
      <c r="V16" s="16">
        <v>41.700033590747715</v>
      </c>
      <c r="W16" s="16">
        <v>42.520740327947607</v>
      </c>
      <c r="X16" s="16">
        <v>46.85890155259132</v>
      </c>
      <c r="Y16" s="16">
        <v>56.421683863726081</v>
      </c>
      <c r="Z16" s="16">
        <v>78.258114836591886</v>
      </c>
      <c r="AA16" s="16">
        <v>43.280231694629499</v>
      </c>
      <c r="AB16" s="16">
        <v>51.136715890318996</v>
      </c>
      <c r="AC16" s="16">
        <v>60.200352675720083</v>
      </c>
      <c r="AD16" s="16">
        <v>81.46280596143373</v>
      </c>
      <c r="AE16" s="27" t="str">
        <f t="shared" si="2"/>
        <v/>
      </c>
      <c r="AF16" s="60">
        <v>182.52807229310528</v>
      </c>
      <c r="AG16" s="60">
        <v>175.55421656085079</v>
      </c>
      <c r="AH16" s="60">
        <v>173.28653212773688</v>
      </c>
      <c r="AI16" s="60">
        <v>176.57112805462046</v>
      </c>
      <c r="AJ16" s="60">
        <v>189.79287775787344</v>
      </c>
      <c r="AK16" s="60">
        <v>165.70015350405427</v>
      </c>
      <c r="AL16" s="60">
        <v>167.35730260781347</v>
      </c>
      <c r="AM16" s="60">
        <v>170.25282513340724</v>
      </c>
      <c r="AN16" s="60">
        <v>184.32088862347069</v>
      </c>
      <c r="AO16" s="27">
        <f t="shared" si="3"/>
        <v>6</v>
      </c>
      <c r="AP16" s="60">
        <v>170.04845400944467</v>
      </c>
      <c r="AQ16" s="60">
        <v>163.71975065407187</v>
      </c>
      <c r="AR16" s="60">
        <v>161.94577345477336</v>
      </c>
      <c r="AS16" s="60">
        <v>165.62035604254575</v>
      </c>
      <c r="AT16" s="60">
        <v>179.25029763725794</v>
      </c>
      <c r="AU16" s="60">
        <v>154.74938149197953</v>
      </c>
      <c r="AV16" s="60">
        <v>156.81472248719797</v>
      </c>
      <c r="AW16" s="60">
        <v>160.09822242163992</v>
      </c>
      <c r="AX16" s="60">
        <v>174.46310288137207</v>
      </c>
      <c r="AY16" s="27" t="str">
        <f t="shared" si="4"/>
        <v/>
      </c>
    </row>
    <row r="17" spans="1:51" x14ac:dyDescent="0.25">
      <c r="A17" s="9">
        <v>15</v>
      </c>
      <c r="B17" s="11">
        <v>0.37557288439742748</v>
      </c>
      <c r="C17" s="12">
        <v>0.34338092287764788</v>
      </c>
      <c r="D17" s="12">
        <v>0.31627190265046512</v>
      </c>
      <c r="E17" s="12">
        <v>0.29313005611506526</v>
      </c>
      <c r="F17" s="12">
        <v>0.26707405112705945</v>
      </c>
      <c r="G17" s="12">
        <v>0.29313005611506526</v>
      </c>
      <c r="H17" s="12">
        <v>0.26707405112705945</v>
      </c>
      <c r="I17" s="12">
        <v>0.24036664601435365</v>
      </c>
      <c r="J17" s="12">
        <v>0.21851513274032139</v>
      </c>
      <c r="K17" s="27" t="str">
        <f t="shared" si="0"/>
        <v/>
      </c>
      <c r="L17" s="16">
        <v>14.926500000000001</v>
      </c>
      <c r="M17" s="16">
        <v>16.05</v>
      </c>
      <c r="N17" s="16">
        <v>18.4575</v>
      </c>
      <c r="O17" s="16">
        <v>23.015699999999999</v>
      </c>
      <c r="P17" s="16">
        <v>33.159300000000002</v>
      </c>
      <c r="Q17" s="16">
        <v>17.655000000000001</v>
      </c>
      <c r="R17" s="16">
        <v>21.6675</v>
      </c>
      <c r="S17" s="16">
        <v>26.482500000000002</v>
      </c>
      <c r="T17" s="16">
        <v>36.914999999999999</v>
      </c>
      <c r="U17" s="27" t="str">
        <f t="shared" si="1"/>
        <v/>
      </c>
      <c r="V17" s="16">
        <v>43.735418546454</v>
      </c>
      <c r="W17" s="16">
        <v>44.721730079115886</v>
      </c>
      <c r="X17" s="16">
        <v>49.390850591854182</v>
      </c>
      <c r="Y17" s="16">
        <v>59.571937875388926</v>
      </c>
      <c r="Z17" s="16">
        <v>82.775595094871534</v>
      </c>
      <c r="AA17" s="16">
        <v>45.696744534817171</v>
      </c>
      <c r="AB17" s="16">
        <v>54.088602796745676</v>
      </c>
      <c r="AC17" s="16">
        <v>63.784038198632267</v>
      </c>
      <c r="AD17" s="16">
        <v>86.424993538415492</v>
      </c>
      <c r="AE17" s="27" t="str">
        <f t="shared" si="2"/>
        <v/>
      </c>
      <c r="AF17" s="60">
        <v>181.08675240616199</v>
      </c>
      <c r="AG17" s="60">
        <v>174.79829440224862</v>
      </c>
      <c r="AH17" s="60">
        <v>173.19698337820031</v>
      </c>
      <c r="AI17" s="60">
        <v>177.28646795185787</v>
      </c>
      <c r="AJ17" s="60">
        <v>191.93044762361399</v>
      </c>
      <c r="AK17" s="60">
        <v>165.80852230714072</v>
      </c>
      <c r="AL17" s="60">
        <v>168.19977013132183</v>
      </c>
      <c r="AM17" s="60">
        <v>171.8795965928019</v>
      </c>
      <c r="AN17" s="60">
        <v>187.27816783352011</v>
      </c>
      <c r="AO17" s="27" t="str">
        <f t="shared" si="3"/>
        <v/>
      </c>
      <c r="AP17" s="60">
        <v>168.87058541999167</v>
      </c>
      <c r="AQ17" s="60">
        <v>163.18104753771334</v>
      </c>
      <c r="AR17" s="60">
        <v>162.04034677885042</v>
      </c>
      <c r="AS17" s="60">
        <v>166.49508266113543</v>
      </c>
      <c r="AT17" s="60">
        <v>181.52270325786483</v>
      </c>
      <c r="AU17" s="60">
        <v>155.01713701641825</v>
      </c>
      <c r="AV17" s="60">
        <v>157.79202576557267</v>
      </c>
      <c r="AW17" s="60">
        <v>161.83777065813155</v>
      </c>
      <c r="AX17" s="60">
        <v>177.5171267251464</v>
      </c>
      <c r="AY17" s="27" t="str">
        <f t="shared" si="4"/>
        <v/>
      </c>
    </row>
    <row r="18" spans="1:51" x14ac:dyDescent="0.25">
      <c r="A18" s="9">
        <v>16</v>
      </c>
      <c r="B18" s="11">
        <v>0.36364688163958009</v>
      </c>
      <c r="C18" s="12">
        <v>0.3324771489276161</v>
      </c>
      <c r="D18" s="12">
        <v>0.30622895295964631</v>
      </c>
      <c r="E18" s="12">
        <v>0.28382195640162344</v>
      </c>
      <c r="F18" s="12">
        <v>0.25859333805481249</v>
      </c>
      <c r="G18" s="12">
        <v>0.28382195640162344</v>
      </c>
      <c r="H18" s="12">
        <v>0.25859333805481249</v>
      </c>
      <c r="I18" s="12">
        <v>0.23273400424933119</v>
      </c>
      <c r="J18" s="12">
        <v>0.21157636749939199</v>
      </c>
      <c r="K18" s="27" t="str">
        <f t="shared" si="0"/>
        <v/>
      </c>
      <c r="L18" s="16">
        <v>15.9216</v>
      </c>
      <c r="M18" s="16">
        <v>17.12</v>
      </c>
      <c r="N18" s="16">
        <v>19.687999999999999</v>
      </c>
      <c r="O18" s="16">
        <v>24.550080000000001</v>
      </c>
      <c r="P18" s="16">
        <v>35.36992</v>
      </c>
      <c r="Q18" s="16">
        <v>18.832000000000001</v>
      </c>
      <c r="R18" s="16">
        <v>23.111999999999998</v>
      </c>
      <c r="S18" s="16">
        <v>28.248000000000001</v>
      </c>
      <c r="T18" s="16">
        <v>39.375999999999998</v>
      </c>
      <c r="U18" s="27" t="str">
        <f t="shared" si="1"/>
        <v/>
      </c>
      <c r="V18" s="16">
        <v>45.776816616949802</v>
      </c>
      <c r="W18" s="16">
        <v>46.923962463608696</v>
      </c>
      <c r="X18" s="16">
        <v>51.920932621918205</v>
      </c>
      <c r="Y18" s="16">
        <v>62.717532709628863</v>
      </c>
      <c r="Z18" s="16">
        <v>87.284001711749795</v>
      </c>
      <c r="AA18" s="16">
        <v>48.109683389533998</v>
      </c>
      <c r="AB18" s="16">
        <v>57.03456065385393</v>
      </c>
      <c r="AC18" s="16">
        <v>67.359492898569002</v>
      </c>
      <c r="AD18" s="16">
        <v>91.375342654742326</v>
      </c>
      <c r="AE18" s="27" t="str">
        <f t="shared" si="2"/>
        <v/>
      </c>
      <c r="AF18" s="60">
        <v>180.05971552353486</v>
      </c>
      <c r="AG18" s="60">
        <v>174.36907011736446</v>
      </c>
      <c r="AH18" s="60">
        <v>173.37420624021826</v>
      </c>
      <c r="AI18" s="60">
        <v>178.22489755289592</v>
      </c>
      <c r="AJ18" s="60">
        <v>194.24775131396009</v>
      </c>
      <c r="AK18" s="60">
        <v>166.14087851497752</v>
      </c>
      <c r="AL18" s="60">
        <v>169.22457277342255</v>
      </c>
      <c r="AM18" s="60">
        <v>173.65236814340258</v>
      </c>
      <c r="AN18" s="60">
        <v>190.35423255443783</v>
      </c>
      <c r="AO18" s="27" t="str">
        <f t="shared" si="3"/>
        <v/>
      </c>
      <c r="AP18" s="60">
        <v>168.07249381470172</v>
      </c>
      <c r="AQ18" s="60">
        <v>162.94158729390901</v>
      </c>
      <c r="AR18" s="60">
        <v>162.37907182601148</v>
      </c>
      <c r="AS18" s="60">
        <v>167.57376689749785</v>
      </c>
      <c r="AT18" s="60">
        <v>183.95905779874369</v>
      </c>
      <c r="AU18" s="60">
        <v>155.48974785957947</v>
      </c>
      <c r="AV18" s="60">
        <v>158.93587925820614</v>
      </c>
      <c r="AW18" s="60">
        <v>163.71043671787314</v>
      </c>
      <c r="AX18" s="60">
        <v>180.67909649756956</v>
      </c>
      <c r="AY18" s="27" t="str">
        <f t="shared" si="4"/>
        <v/>
      </c>
    </row>
    <row r="19" spans="1:51" x14ac:dyDescent="0.25">
      <c r="A19" s="9">
        <v>17</v>
      </c>
      <c r="B19" s="11">
        <v>0.35278929492387578</v>
      </c>
      <c r="C19" s="12">
        <v>0.32255021250182914</v>
      </c>
      <c r="D19" s="12">
        <v>0.29708572204115841</v>
      </c>
      <c r="E19" s="12">
        <v>0.27534774237961035</v>
      </c>
      <c r="F19" s="12">
        <v>0.25087238750142282</v>
      </c>
      <c r="G19" s="12">
        <v>0.27534774237961035</v>
      </c>
      <c r="H19" s="12">
        <v>0.25087238750142282</v>
      </c>
      <c r="I19" s="12">
        <v>0.2257851487512805</v>
      </c>
      <c r="J19" s="12">
        <v>0.20525922613752767</v>
      </c>
      <c r="K19" s="27" t="str">
        <f t="shared" si="0"/>
        <v/>
      </c>
      <c r="L19" s="16">
        <v>16.916699999999999</v>
      </c>
      <c r="M19" s="16">
        <v>18.190000000000001</v>
      </c>
      <c r="N19" s="16">
        <v>20.918500000000002</v>
      </c>
      <c r="O19" s="16">
        <v>26.08446</v>
      </c>
      <c r="P19" s="16">
        <v>37.580539999999999</v>
      </c>
      <c r="Q19" s="16">
        <v>20.009</v>
      </c>
      <c r="R19" s="16">
        <v>24.5565</v>
      </c>
      <c r="S19" s="16">
        <v>30.013500000000001</v>
      </c>
      <c r="T19" s="16">
        <v>41.837000000000003</v>
      </c>
      <c r="U19" s="27" t="str">
        <f t="shared" si="1"/>
        <v/>
      </c>
      <c r="V19" s="16">
        <v>47.821920296179677</v>
      </c>
      <c r="W19" s="16">
        <v>49.126140264482792</v>
      </c>
      <c r="X19" s="16">
        <v>54.448413519688245</v>
      </c>
      <c r="Y19" s="16">
        <v>65.858108997303091</v>
      </c>
      <c r="Z19" s="16">
        <v>91.783426448390912</v>
      </c>
      <c r="AA19" s="16">
        <v>50.518772592073503</v>
      </c>
      <c r="AB19" s="16">
        <v>59.974649421746236</v>
      </c>
      <c r="AC19" s="16">
        <v>70.927099664928463</v>
      </c>
      <c r="AD19" s="16">
        <v>96.314593472258537</v>
      </c>
      <c r="AE19" s="27" t="str">
        <f t="shared" si="2"/>
        <v/>
      </c>
      <c r="AF19" s="60">
        <v>179.36607590029288</v>
      </c>
      <c r="AG19" s="60">
        <v>174.20447252634213</v>
      </c>
      <c r="AH19" s="60">
        <v>173.76850791673493</v>
      </c>
      <c r="AI19" s="60">
        <v>179.34538929609116</v>
      </c>
      <c r="AJ19" s="60">
        <v>196.71194317672871</v>
      </c>
      <c r="AK19" s="60">
        <v>166.65626380690347</v>
      </c>
      <c r="AL19" s="60">
        <v>170.39883857521033</v>
      </c>
      <c r="AM19" s="60">
        <v>175.54512117059281</v>
      </c>
      <c r="AN19" s="60">
        <v>193.52787967246272</v>
      </c>
      <c r="AO19" s="27" t="str">
        <f t="shared" si="3"/>
        <v/>
      </c>
      <c r="AP19" s="60">
        <v>167.57995145107432</v>
      </c>
      <c r="AQ19" s="60">
        <v>162.94444107358407</v>
      </c>
      <c r="AR19" s="60">
        <v>162.91639386230918</v>
      </c>
      <c r="AS19" s="60">
        <v>168.81881488101536</v>
      </c>
      <c r="AT19" s="60">
        <v>186.52929099888209</v>
      </c>
      <c r="AU19" s="60">
        <v>156.1296893918277</v>
      </c>
      <c r="AV19" s="60">
        <v>160.21618639736371</v>
      </c>
      <c r="AW19" s="60">
        <v>165.69242213932208</v>
      </c>
      <c r="AX19" s="60">
        <v>183.92964819149725</v>
      </c>
      <c r="AY19" s="27" t="str">
        <f t="shared" si="4"/>
        <v/>
      </c>
    </row>
    <row r="20" spans="1:51" x14ac:dyDescent="0.25">
      <c r="A20" s="9">
        <v>18</v>
      </c>
      <c r="B20" s="11">
        <v>0.34284956795291827</v>
      </c>
      <c r="C20" s="12">
        <v>0.31346246212838258</v>
      </c>
      <c r="D20" s="12">
        <v>0.28871542564456287</v>
      </c>
      <c r="E20" s="12">
        <v>0.2675899066949608</v>
      </c>
      <c r="F20" s="12">
        <v>0.24380413721096419</v>
      </c>
      <c r="G20" s="12">
        <v>0.2675899066949608</v>
      </c>
      <c r="H20" s="12">
        <v>0.24380413721096419</v>
      </c>
      <c r="I20" s="12">
        <v>0.2194237234898678</v>
      </c>
      <c r="J20" s="12">
        <v>0.19947611226351619</v>
      </c>
      <c r="K20" s="27" t="str">
        <f t="shared" si="0"/>
        <v/>
      </c>
      <c r="L20" s="16">
        <v>17.911799999999999</v>
      </c>
      <c r="M20" s="16">
        <v>19.260000000000002</v>
      </c>
      <c r="N20" s="16">
        <v>22.149000000000001</v>
      </c>
      <c r="O20" s="16">
        <v>27.618839999999999</v>
      </c>
      <c r="P20" s="16">
        <v>39.791159999999998</v>
      </c>
      <c r="Q20" s="16">
        <v>21.186</v>
      </c>
      <c r="R20" s="16">
        <v>26.001000000000001</v>
      </c>
      <c r="S20" s="16">
        <v>31.779</v>
      </c>
      <c r="T20" s="16">
        <v>44.298000000000002</v>
      </c>
      <c r="U20" s="27" t="str">
        <f t="shared" si="1"/>
        <v/>
      </c>
      <c r="V20" s="16">
        <v>49.869095271038802</v>
      </c>
      <c r="W20" s="16">
        <v>51.327374563495979</v>
      </c>
      <c r="X20" s="16">
        <v>56.97282947362509</v>
      </c>
      <c r="Y20" s="16">
        <v>68.993498753799756</v>
      </c>
      <c r="Z20" s="16">
        <v>96.274075906214819</v>
      </c>
      <c r="AA20" s="16">
        <v>52.923883283946822</v>
      </c>
      <c r="AB20" s="16">
        <v>62.90900410135044</v>
      </c>
      <c r="AC20" s="16">
        <v>74.487248960526159</v>
      </c>
      <c r="AD20" s="16">
        <v>101.24343666134789</v>
      </c>
      <c r="AE20" s="27" t="str">
        <f t="shared" si="2"/>
        <v/>
      </c>
      <c r="AF20" s="60">
        <v>178.94491382973897</v>
      </c>
      <c r="AG20" s="60">
        <v>174.25737176106301</v>
      </c>
      <c r="AH20" s="60">
        <v>174.34193067923891</v>
      </c>
      <c r="AI20" s="60">
        <v>180.61646781455678</v>
      </c>
      <c r="AJ20" s="60">
        <v>199.29773119359126</v>
      </c>
      <c r="AK20" s="60">
        <v>167.32323518224828</v>
      </c>
      <c r="AL20" s="60">
        <v>171.69721628843908</v>
      </c>
      <c r="AM20" s="60">
        <v>177.53770741103176</v>
      </c>
      <c r="AN20" s="60">
        <v>196.78265774516524</v>
      </c>
      <c r="AO20" s="27" t="str">
        <f t="shared" si="3"/>
        <v/>
      </c>
      <c r="AP20" s="60">
        <v>167.33706037199798</v>
      </c>
      <c r="AQ20" s="60">
        <v>163.14639021365616</v>
      </c>
      <c r="AR20" s="60">
        <v>163.61752277006099</v>
      </c>
      <c r="AS20" s="60">
        <v>170.20139300247789</v>
      </c>
      <c r="AT20" s="60">
        <v>189.21025744471441</v>
      </c>
      <c r="AU20" s="60">
        <v>156.90816037016936</v>
      </c>
      <c r="AV20" s="60">
        <v>161.60974253956226</v>
      </c>
      <c r="AW20" s="60">
        <v>167.76530445126195</v>
      </c>
      <c r="AX20" s="60">
        <v>187.25376543882513</v>
      </c>
      <c r="AY20" s="27" t="str">
        <f t="shared" si="4"/>
        <v/>
      </c>
    </row>
    <row r="21" spans="1:51" x14ac:dyDescent="0.25">
      <c r="A21" s="9">
        <v>19</v>
      </c>
      <c r="B21" s="11">
        <v>0.33370526488434243</v>
      </c>
      <c r="C21" s="12">
        <v>0.30510195646568433</v>
      </c>
      <c r="D21" s="12">
        <v>0.281014959902604</v>
      </c>
      <c r="E21" s="12">
        <v>0.26045288966582814</v>
      </c>
      <c r="F21" s="12">
        <v>0.23730152169553234</v>
      </c>
      <c r="G21" s="12">
        <v>0.26045288966582814</v>
      </c>
      <c r="H21" s="12">
        <v>0.23730152169553234</v>
      </c>
      <c r="I21" s="12">
        <v>0.21357136952597894</v>
      </c>
      <c r="J21" s="12">
        <v>0.19415579047816273</v>
      </c>
      <c r="K21" s="27" t="str">
        <f t="shared" si="0"/>
        <v/>
      </c>
      <c r="L21" s="16">
        <v>18.9069</v>
      </c>
      <c r="M21" s="16">
        <v>20.329999999999998</v>
      </c>
      <c r="N21" s="16">
        <v>23.3795</v>
      </c>
      <c r="O21" s="16">
        <v>29.153220000000001</v>
      </c>
      <c r="P21" s="16">
        <v>42.001779999999997</v>
      </c>
      <c r="Q21" s="16">
        <v>22.363</v>
      </c>
      <c r="R21" s="16">
        <v>27.445499999999999</v>
      </c>
      <c r="S21" s="16">
        <v>33.544499999999999</v>
      </c>
      <c r="T21" s="16">
        <v>46.759</v>
      </c>
      <c r="U21" s="27" t="str">
        <f t="shared" si="1"/>
        <v/>
      </c>
      <c r="V21" s="16">
        <v>51.917168829693942</v>
      </c>
      <c r="W21" s="16">
        <v>53.527054479118839</v>
      </c>
      <c r="X21" s="16">
        <v>59.493897457107181</v>
      </c>
      <c r="Y21" s="16">
        <v>72.123657312129964</v>
      </c>
      <c r="Z21" s="16">
        <v>100.75622130104165</v>
      </c>
      <c r="AA21" s="16">
        <v>55.32498120177334</v>
      </c>
      <c r="AB21" s="16">
        <v>65.837801915007844</v>
      </c>
      <c r="AC21" s="16">
        <v>78.040323797218591</v>
      </c>
      <c r="AD21" s="16">
        <v>106.16251067716935</v>
      </c>
      <c r="AE21" s="27" t="str">
        <f t="shared" si="2"/>
        <v/>
      </c>
      <c r="AF21" s="60">
        <v>178.74943946666733</v>
      </c>
      <c r="AG21" s="60">
        <v>174.49131158684776</v>
      </c>
      <c r="AH21" s="60">
        <v>175.06495909796331</v>
      </c>
      <c r="AI21" s="60">
        <v>182.01356608766733</v>
      </c>
      <c r="AJ21" s="60">
        <v>201.98531349400915</v>
      </c>
      <c r="AK21" s="60">
        <v>168.11723422654049</v>
      </c>
      <c r="AL21" s="60">
        <v>173.0998262885517</v>
      </c>
      <c r="AM21" s="60">
        <v>179.61427119257729</v>
      </c>
      <c r="AN21" s="60">
        <v>200.1056006537315</v>
      </c>
      <c r="AO21" s="27" t="str">
        <f t="shared" si="3"/>
        <v/>
      </c>
      <c r="AP21" s="60">
        <v>167.30089348112898</v>
      </c>
      <c r="AQ21" s="60">
        <v>163.51400925326161</v>
      </c>
      <c r="AR21" s="60">
        <v>164.45541162551467</v>
      </c>
      <c r="AS21" s="60">
        <v>171.69900220349928</v>
      </c>
      <c r="AT21" s="60">
        <v>191.98384353978622</v>
      </c>
      <c r="AU21" s="60">
        <v>157.80267034237244</v>
      </c>
      <c r="AV21" s="60">
        <v>163.09835633432877</v>
      </c>
      <c r="AW21" s="60">
        <v>169.91459137510185</v>
      </c>
      <c r="AX21" s="60">
        <v>190.63961972992493</v>
      </c>
      <c r="AY21" s="27" t="str">
        <f t="shared" si="4"/>
        <v/>
      </c>
    </row>
    <row r="22" spans="1:51" x14ac:dyDescent="0.25">
      <c r="A22" s="9">
        <v>20</v>
      </c>
      <c r="B22" s="11">
        <v>0.32525565886076835</v>
      </c>
      <c r="C22" s="12">
        <v>0.29737660238698826</v>
      </c>
      <c r="D22" s="12">
        <v>0.27389950219854187</v>
      </c>
      <c r="E22" s="12">
        <v>0.25385807520840459</v>
      </c>
      <c r="F22" s="12">
        <v>0.23129291296765764</v>
      </c>
      <c r="G22" s="12">
        <v>0.25385807520840459</v>
      </c>
      <c r="H22" s="12">
        <v>0.23129291296765764</v>
      </c>
      <c r="I22" s="12">
        <v>0.20816362167089178</v>
      </c>
      <c r="J22" s="12">
        <v>0.18923965606444704</v>
      </c>
      <c r="K22" s="27" t="str">
        <f t="shared" si="0"/>
        <v/>
      </c>
      <c r="L22" s="16">
        <v>19.902000000000001</v>
      </c>
      <c r="M22" s="16">
        <v>21.4</v>
      </c>
      <c r="N22" s="16">
        <v>24.61</v>
      </c>
      <c r="O22" s="16">
        <v>30.6876</v>
      </c>
      <c r="P22" s="16">
        <v>44.212400000000002</v>
      </c>
      <c r="Q22" s="16">
        <v>23.54</v>
      </c>
      <c r="R22" s="16">
        <v>28.89</v>
      </c>
      <c r="S22" s="16">
        <v>35.31</v>
      </c>
      <c r="T22" s="16">
        <v>49.22</v>
      </c>
      <c r="U22" s="27" t="str">
        <f t="shared" si="1"/>
        <v/>
      </c>
      <c r="V22" s="16">
        <v>53.965291419906386</v>
      </c>
      <c r="W22" s="16">
        <v>55.724761859861708</v>
      </c>
      <c r="X22" s="16">
        <v>62.011456915206082</v>
      </c>
      <c r="Y22" s="16">
        <v>75.248619570339969</v>
      </c>
      <c r="Z22" s="16">
        <v>105.2301673842961</v>
      </c>
      <c r="AA22" s="16">
        <v>57.722093115323545</v>
      </c>
      <c r="AB22" s="16">
        <v>68.761241998450984</v>
      </c>
      <c r="AC22" s="16">
        <v>81.58669171833624</v>
      </c>
      <c r="AD22" s="16">
        <v>111.07240276937856</v>
      </c>
      <c r="AE22" s="27" t="str">
        <f t="shared" si="2"/>
        <v/>
      </c>
      <c r="AF22" s="60">
        <v>178.74309727971968</v>
      </c>
      <c r="AG22" s="60">
        <v>174.87763078127756</v>
      </c>
      <c r="AH22" s="60">
        <v>175.91428143165251</v>
      </c>
      <c r="AI22" s="60">
        <v>183.51721715310939</v>
      </c>
      <c r="AJ22" s="60">
        <v>204.75895870725304</v>
      </c>
      <c r="AK22" s="60">
        <v>169.01878725353103</v>
      </c>
      <c r="AL22" s="60">
        <v>174.59084983658218</v>
      </c>
      <c r="AM22" s="60">
        <v>181.76215688371417</v>
      </c>
      <c r="AN22" s="60">
        <v>203.48634732341316</v>
      </c>
      <c r="AO22" s="27" t="str">
        <f t="shared" si="3"/>
        <v/>
      </c>
      <c r="AP22" s="60">
        <v>167.4379177475513</v>
      </c>
      <c r="AQ22" s="60">
        <v>164.0210240403004</v>
      </c>
      <c r="AR22" s="60">
        <v>165.40870274386666</v>
      </c>
      <c r="AS22" s="60">
        <v>173.29381908172465</v>
      </c>
      <c r="AT22" s="60">
        <v>194.83566537019979</v>
      </c>
      <c r="AU22" s="60">
        <v>158.79538918214629</v>
      </c>
      <c r="AV22" s="60">
        <v>164.66755649952887</v>
      </c>
      <c r="AW22" s="60">
        <v>172.12871982063038</v>
      </c>
      <c r="AX22" s="60">
        <v>194.0777644148489</v>
      </c>
      <c r="AY22" s="27" t="str">
        <f t="shared" si="4"/>
        <v/>
      </c>
    </row>
    <row r="23" spans="1:51" x14ac:dyDescent="0.25">
      <c r="A23" s="9">
        <v>21</v>
      </c>
      <c r="B23" s="11">
        <v>0.31741702120914722</v>
      </c>
      <c r="C23" s="12">
        <v>0.29020984796264876</v>
      </c>
      <c r="D23" s="12">
        <v>0.26729854417612381</v>
      </c>
      <c r="E23" s="12">
        <v>0.24774011411445626</v>
      </c>
      <c r="F23" s="12">
        <v>0.22571877063761578</v>
      </c>
      <c r="G23" s="12">
        <v>0.24774011411445626</v>
      </c>
      <c r="H23" s="12">
        <v>0.22571877063761578</v>
      </c>
      <c r="I23" s="12">
        <v>0.20314689357385429</v>
      </c>
      <c r="J23" s="12">
        <v>0.1846789941580492</v>
      </c>
      <c r="K23" s="27" t="str">
        <f t="shared" si="0"/>
        <v/>
      </c>
      <c r="L23" s="16">
        <v>20.897099999999998</v>
      </c>
      <c r="M23" s="16">
        <v>22.47</v>
      </c>
      <c r="N23" s="16">
        <v>25.840499999999999</v>
      </c>
      <c r="O23" s="16">
        <v>32.221980000000002</v>
      </c>
      <c r="P23" s="16">
        <v>46.423020000000001</v>
      </c>
      <c r="Q23" s="16">
        <v>24.716999999999999</v>
      </c>
      <c r="R23" s="16">
        <v>30.334499999999998</v>
      </c>
      <c r="S23" s="16">
        <v>37.075499999999998</v>
      </c>
      <c r="T23" s="16">
        <v>51.680999999999997</v>
      </c>
      <c r="U23" s="27" t="str">
        <f t="shared" si="1"/>
        <v/>
      </c>
      <c r="V23" s="16">
        <v>56.012843773829097</v>
      </c>
      <c r="W23" s="16">
        <v>57.92021411765969</v>
      </c>
      <c r="X23" s="16">
        <v>64.525430987632035</v>
      </c>
      <c r="Y23" s="16">
        <v>78.36847137865324</v>
      </c>
      <c r="Z23" s="16">
        <v>109.69623308542234</v>
      </c>
      <c r="AA23" s="16">
        <v>60.11528487902271</v>
      </c>
      <c r="AB23" s="16">
        <v>71.679532751849052</v>
      </c>
      <c r="AC23" s="16">
        <v>85.126700853104879</v>
      </c>
      <c r="AD23" s="16">
        <v>115.97365180964275</v>
      </c>
      <c r="AE23" s="27" t="str">
        <f t="shared" si="2"/>
        <v/>
      </c>
      <c r="AF23" s="60">
        <v>178.89689632925999</v>
      </c>
      <c r="AG23" s="60">
        <v>175.39347202737994</v>
      </c>
      <c r="AH23" s="60">
        <v>176.87123038864343</v>
      </c>
      <c r="AI23" s="60">
        <v>185.1117878927702</v>
      </c>
      <c r="AJ23" s="60">
        <v>207.60600676565227</v>
      </c>
      <c r="AK23" s="60">
        <v>170.01224460402699</v>
      </c>
      <c r="AL23" s="60">
        <v>176.15753543197107</v>
      </c>
      <c r="AM23" s="60">
        <v>183.97113540548645</v>
      </c>
      <c r="AN23" s="60">
        <v>206.91651643431831</v>
      </c>
      <c r="AO23" s="27" t="str">
        <f t="shared" si="3"/>
        <v/>
      </c>
      <c r="AP23" s="60">
        <v>167.72154307271333</v>
      </c>
      <c r="AQ23" s="60">
        <v>164.64648449451786</v>
      </c>
      <c r="AR23" s="60">
        <v>166.46029718486486</v>
      </c>
      <c r="AS23" s="60">
        <v>174.97153442715563</v>
      </c>
      <c r="AT23" s="60">
        <v>197.75415239333924</v>
      </c>
      <c r="AU23" s="60">
        <v>159.87199113841243</v>
      </c>
      <c r="AV23" s="60">
        <v>166.30568105965807</v>
      </c>
      <c r="AW23" s="60">
        <v>174.39834733027214</v>
      </c>
      <c r="AX23" s="60">
        <v>197.56056232515559</v>
      </c>
      <c r="AY23" s="27" t="str">
        <f t="shared" si="4"/>
        <v/>
      </c>
    </row>
    <row r="24" spans="1:51" x14ac:dyDescent="0.25">
      <c r="A24" s="9">
        <v>22</v>
      </c>
      <c r="B24" s="11">
        <v>0.31011910266416931</v>
      </c>
      <c r="C24" s="12">
        <v>0.28353746529295476</v>
      </c>
      <c r="D24" s="12">
        <v>0.26115292855930045</v>
      </c>
      <c r="E24" s="12">
        <v>0.2420441776891078</v>
      </c>
      <c r="F24" s="12">
        <v>0.22052913967229815</v>
      </c>
      <c r="G24" s="12">
        <v>0.2420441776891078</v>
      </c>
      <c r="H24" s="12">
        <v>0.22052913967229815</v>
      </c>
      <c r="I24" s="12">
        <v>0.19847622570506843</v>
      </c>
      <c r="J24" s="12">
        <v>0.18043293245915315</v>
      </c>
      <c r="K24" s="27" t="str">
        <f t="shared" si="0"/>
        <v/>
      </c>
      <c r="L24" s="16">
        <v>21.892199999999999</v>
      </c>
      <c r="M24" s="16">
        <v>23.54</v>
      </c>
      <c r="N24" s="16">
        <v>27.071000000000002</v>
      </c>
      <c r="O24" s="16">
        <v>33.756360000000001</v>
      </c>
      <c r="P24" s="16">
        <v>48.63364</v>
      </c>
      <c r="Q24" s="16">
        <v>25.893999999999998</v>
      </c>
      <c r="R24" s="16">
        <v>31.779</v>
      </c>
      <c r="S24" s="16">
        <v>38.841000000000001</v>
      </c>
      <c r="T24" s="16">
        <v>54.142000000000003</v>
      </c>
      <c r="U24" s="27" t="str">
        <f t="shared" si="1"/>
        <v/>
      </c>
      <c r="V24" s="16">
        <v>58.059373231731023</v>
      </c>
      <c r="W24" s="16">
        <v>60.113225149557429</v>
      </c>
      <c r="X24" s="16">
        <v>67.035800267163324</v>
      </c>
      <c r="Y24" s="16">
        <v>81.483330572271598</v>
      </c>
      <c r="Z24" s="16">
        <v>114.1547394655525</v>
      </c>
      <c r="AA24" s="16">
        <v>62.504646882495642</v>
      </c>
      <c r="AB24" s="16">
        <v>74.592883968294217</v>
      </c>
      <c r="AC24" s="16">
        <v>88.660678345595841</v>
      </c>
      <c r="AD24" s="16">
        <v>120.86675190034714</v>
      </c>
      <c r="AE24" s="27" t="str">
        <f t="shared" si="2"/>
        <v/>
      </c>
      <c r="AF24" s="60">
        <v>179.18753781402737</v>
      </c>
      <c r="AG24" s="60">
        <v>176.02037390392903</v>
      </c>
      <c r="AH24" s="60">
        <v>177.92067365713388</v>
      </c>
      <c r="AI24" s="60">
        <v>186.78457380525327</v>
      </c>
      <c r="AJ24" s="60">
        <v>210.51615133173121</v>
      </c>
      <c r="AK24" s="60">
        <v>171.08487907288767</v>
      </c>
      <c r="AL24" s="60">
        <v>177.78948469322705</v>
      </c>
      <c r="AM24" s="60">
        <v>186.23284579229519</v>
      </c>
      <c r="AN24" s="60">
        <v>210.38925366332916</v>
      </c>
      <c r="AO24" s="27" t="str">
        <f t="shared" si="3"/>
        <v/>
      </c>
      <c r="AP24" s="60">
        <v>168.13040325014572</v>
      </c>
      <c r="AQ24" s="60">
        <v>165.37347257221771</v>
      </c>
      <c r="AR24" s="60">
        <v>167.59633698483793</v>
      </c>
      <c r="AS24" s="60">
        <v>176.72052298546174</v>
      </c>
      <c r="AT24" s="60">
        <v>200.72988951857417</v>
      </c>
      <c r="AU24" s="60">
        <v>161.02082825309614</v>
      </c>
      <c r="AV24" s="60">
        <v>168.00322288006996</v>
      </c>
      <c r="AW24" s="60">
        <v>176.71584060850785</v>
      </c>
      <c r="AX24" s="60">
        <v>201.0817714364234</v>
      </c>
      <c r="AY24" s="27" t="str">
        <f t="shared" si="4"/>
        <v/>
      </c>
    </row>
    <row r="25" spans="1:51" x14ac:dyDescent="0.25">
      <c r="A25" s="9">
        <v>23</v>
      </c>
      <c r="B25" s="11">
        <v>0.30330246579503767</v>
      </c>
      <c r="C25" s="12">
        <v>0.27730511158403459</v>
      </c>
      <c r="D25" s="12">
        <v>0.25541260277476857</v>
      </c>
      <c r="E25" s="12">
        <v>0.23672387574246856</v>
      </c>
      <c r="F25" s="12">
        <v>0.21568175345424909</v>
      </c>
      <c r="G25" s="12">
        <v>0.23672387574246856</v>
      </c>
      <c r="H25" s="12">
        <v>0.21568175345424909</v>
      </c>
      <c r="I25" s="12">
        <v>0.1941135781088241</v>
      </c>
      <c r="J25" s="12">
        <v>0.17646688918984019</v>
      </c>
      <c r="K25" s="27" t="str">
        <f t="shared" si="0"/>
        <v/>
      </c>
      <c r="L25" s="16">
        <v>22.8873</v>
      </c>
      <c r="M25" s="16">
        <v>24.61</v>
      </c>
      <c r="N25" s="16">
        <v>28.301500000000001</v>
      </c>
      <c r="O25" s="16">
        <v>35.29074</v>
      </c>
      <c r="P25" s="16">
        <v>50.844259999999998</v>
      </c>
      <c r="Q25" s="16">
        <v>27.071000000000002</v>
      </c>
      <c r="R25" s="16">
        <v>33.223500000000001</v>
      </c>
      <c r="S25" s="16">
        <v>40.606499999999997</v>
      </c>
      <c r="T25" s="16">
        <v>56.603000000000002</v>
      </c>
      <c r="U25" s="27" t="str">
        <f t="shared" si="1"/>
        <v/>
      </c>
      <c r="V25" s="16">
        <v>60.104549245783474</v>
      </c>
      <c r="W25" s="16">
        <v>62.303678159694741</v>
      </c>
      <c r="X25" s="16">
        <v>69.542584777580316</v>
      </c>
      <c r="Y25" s="16">
        <v>84.593334271461032</v>
      </c>
      <c r="Z25" s="16">
        <v>118.60600229981763</v>
      </c>
      <c r="AA25" s="16">
        <v>64.890284308652113</v>
      </c>
      <c r="AB25" s="16">
        <v>77.501501986812102</v>
      </c>
      <c r="AC25" s="16">
        <v>92.188930158756691</v>
      </c>
      <c r="AD25" s="16">
        <v>125.7521562063579</v>
      </c>
      <c r="AE25" s="27" t="str">
        <f t="shared" si="2"/>
        <v/>
      </c>
      <c r="AF25" s="60">
        <v>179.59607465383036</v>
      </c>
      <c r="AG25" s="60">
        <v>176.74325550838768</v>
      </c>
      <c r="AH25" s="60">
        <v>179.05020936207524</v>
      </c>
      <c r="AI25" s="60">
        <v>188.5251397989035</v>
      </c>
      <c r="AJ25" s="60">
        <v>213.48091514985666</v>
      </c>
      <c r="AK25" s="60">
        <v>172.22622914898898</v>
      </c>
      <c r="AL25" s="60">
        <v>179.47812983612806</v>
      </c>
      <c r="AM25" s="60">
        <v>188.54038490570781</v>
      </c>
      <c r="AN25" s="60">
        <v>213.8988981949868</v>
      </c>
      <c r="AO25" s="27" t="str">
        <f t="shared" si="3"/>
        <v/>
      </c>
      <c r="AP25" s="60">
        <v>168.64712544648381</v>
      </c>
      <c r="AQ25" s="60">
        <v>166.18817059335069</v>
      </c>
      <c r="AR25" s="60">
        <v>168.80546718228484</v>
      </c>
      <c r="AS25" s="60">
        <v>178.53123893856429</v>
      </c>
      <c r="AT25" s="60">
        <v>203.75513617112065</v>
      </c>
      <c r="AU25" s="60">
        <v>162.23232828864982</v>
      </c>
      <c r="AV25" s="60">
        <v>169.75235085739212</v>
      </c>
      <c r="AW25" s="60">
        <v>179.07489981043497</v>
      </c>
      <c r="AX25" s="60">
        <v>204.63623976053788</v>
      </c>
      <c r="AY25" s="27" t="str">
        <f t="shared" si="4"/>
        <v/>
      </c>
    </row>
    <row r="26" spans="1:51" x14ac:dyDescent="0.25">
      <c r="A26" s="9">
        <v>24</v>
      </c>
      <c r="B26" s="11">
        <v>0.29691643552374664</v>
      </c>
      <c r="C26" s="12">
        <v>0.27146645533599684</v>
      </c>
      <c r="D26" s="12">
        <v>0.25003489307262866</v>
      </c>
      <c r="E26" s="12">
        <v>0.23173965699414364</v>
      </c>
      <c r="F26" s="12">
        <v>0.21114057637244205</v>
      </c>
      <c r="G26" s="12">
        <v>0.23173965699414364</v>
      </c>
      <c r="H26" s="12">
        <v>0.21114057637244205</v>
      </c>
      <c r="I26" s="12">
        <v>0.19002651873519777</v>
      </c>
      <c r="J26" s="12">
        <v>0.1727513806683616</v>
      </c>
      <c r="K26" s="27" t="str">
        <f t="shared" si="0"/>
        <v/>
      </c>
      <c r="L26" s="16">
        <v>23.882400000000001</v>
      </c>
      <c r="M26" s="16">
        <v>25.68</v>
      </c>
      <c r="N26" s="16">
        <v>29.532</v>
      </c>
      <c r="O26" s="16">
        <v>36.825119999999998</v>
      </c>
      <c r="P26" s="16">
        <v>53.054879999999997</v>
      </c>
      <c r="Q26" s="16">
        <v>28.248000000000001</v>
      </c>
      <c r="R26" s="16">
        <v>34.667999999999999</v>
      </c>
      <c r="S26" s="16">
        <v>42.372</v>
      </c>
      <c r="T26" s="16">
        <v>59.064</v>
      </c>
      <c r="U26" s="27" t="str">
        <f t="shared" si="1"/>
        <v/>
      </c>
      <c r="V26" s="16">
        <v>62.148131761213214</v>
      </c>
      <c r="W26" s="16">
        <v>64.491506472294773</v>
      </c>
      <c r="X26" s="16">
        <v>72.045831444078601</v>
      </c>
      <c r="Y26" s="16">
        <v>87.698630322813869</v>
      </c>
      <c r="Z26" s="16">
        <v>123.05032762252806</v>
      </c>
      <c r="AA26" s="16">
        <v>67.272310568406738</v>
      </c>
      <c r="AB26" s="16">
        <v>80.405586781419586</v>
      </c>
      <c r="AC26" s="16">
        <v>95.711741657349762</v>
      </c>
      <c r="AD26" s="16">
        <v>130.63028071605342</v>
      </c>
      <c r="AE26" s="27" t="str">
        <f t="shared" si="2"/>
        <v/>
      </c>
      <c r="AF26" s="60">
        <v>180.10693429339221</v>
      </c>
      <c r="AG26" s="60">
        <v>177.54967130330658</v>
      </c>
      <c r="AH26" s="60">
        <v>180.24957267224195</v>
      </c>
      <c r="AI26" s="60">
        <v>190.32483214738539</v>
      </c>
      <c r="AJ26" s="60">
        <v>216.49326023877924</v>
      </c>
      <c r="AK26" s="60">
        <v>173.42761261984575</v>
      </c>
      <c r="AL26" s="60">
        <v>181.21634514340201</v>
      </c>
      <c r="AM26" s="60">
        <v>190.88800123274387</v>
      </c>
      <c r="AN26" s="60">
        <v>217.44073327935351</v>
      </c>
      <c r="AO26" s="27" t="str">
        <f t="shared" si="3"/>
        <v/>
      </c>
      <c r="AP26" s="60">
        <v>169.25743318099444</v>
      </c>
      <c r="AQ26" s="60">
        <v>167.07917756864711</v>
      </c>
      <c r="AR26" s="60">
        <v>170.07829157605033</v>
      </c>
      <c r="AS26" s="60">
        <v>180.39576840702838</v>
      </c>
      <c r="AT26" s="60">
        <v>206.82346903591068</v>
      </c>
      <c r="AU26" s="60">
        <v>163.49854887948871</v>
      </c>
      <c r="AV26" s="60">
        <v>171.54655394053347</v>
      </c>
      <c r="AW26" s="60">
        <v>181.47027819447581</v>
      </c>
      <c r="AX26" s="60">
        <v>208.21967719459795</v>
      </c>
      <c r="AY26" s="27" t="str">
        <f t="shared" si="4"/>
        <v/>
      </c>
    </row>
    <row r="27" spans="1:51" x14ac:dyDescent="0.25">
      <c r="A27" s="9">
        <v>25</v>
      </c>
      <c r="B27" s="11">
        <v>0.29091750531166405</v>
      </c>
      <c r="C27" s="12">
        <v>0.26598171914209279</v>
      </c>
      <c r="D27" s="12">
        <v>0.24498316236771711</v>
      </c>
      <c r="E27" s="12">
        <v>0.22705756512129871</v>
      </c>
      <c r="F27" s="12">
        <v>0.20687467044384997</v>
      </c>
      <c r="G27" s="12">
        <v>0.22705756512129871</v>
      </c>
      <c r="H27" s="12">
        <v>0.20687467044384997</v>
      </c>
      <c r="I27" s="12">
        <v>0.18618720339946498</v>
      </c>
      <c r="J27" s="12">
        <v>0.16926109399951364</v>
      </c>
      <c r="K27" s="27" t="str">
        <f t="shared" si="0"/>
        <v/>
      </c>
      <c r="L27" s="16">
        <v>24.877500000000001</v>
      </c>
      <c r="M27" s="16">
        <v>26.75</v>
      </c>
      <c r="N27" s="16">
        <v>30.762499999999999</v>
      </c>
      <c r="O27" s="16">
        <v>38.359499999999997</v>
      </c>
      <c r="P27" s="16">
        <v>55.265500000000003</v>
      </c>
      <c r="Q27" s="16">
        <v>29.425000000000001</v>
      </c>
      <c r="R27" s="16">
        <v>36.112499999999997</v>
      </c>
      <c r="S27" s="16">
        <v>44.137500000000003</v>
      </c>
      <c r="T27" s="16">
        <v>61.524999999999999</v>
      </c>
      <c r="U27" s="27" t="str">
        <f t="shared" si="1"/>
        <v/>
      </c>
      <c r="V27" s="16">
        <v>64.18994841269479</v>
      </c>
      <c r="W27" s="16">
        <v>66.676679808624939</v>
      </c>
      <c r="X27" s="16">
        <v>74.545605295252642</v>
      </c>
      <c r="Y27" s="16">
        <v>90.799371516158033</v>
      </c>
      <c r="Z27" s="16">
        <v>127.4880091825722</v>
      </c>
      <c r="AA27" s="16">
        <v>69.650842864556367</v>
      </c>
      <c r="AB27" s="16">
        <v>83.305330298389379</v>
      </c>
      <c r="AC27" s="16">
        <v>99.229378611337665</v>
      </c>
      <c r="AD27" s="16">
        <v>135.50150778510201</v>
      </c>
      <c r="AE27" s="27" t="str">
        <f t="shared" si="2"/>
        <v/>
      </c>
      <c r="AF27" s="60">
        <v>180.70719457244974</v>
      </c>
      <c r="AG27" s="60">
        <v>178.42925561209279</v>
      </c>
      <c r="AH27" s="60">
        <v>181.51019142000365</v>
      </c>
      <c r="AI27" s="60">
        <v>192.1764117513604</v>
      </c>
      <c r="AJ27" s="60">
        <v>219.54729404312039</v>
      </c>
      <c r="AK27" s="60">
        <v>174.68176094753781</v>
      </c>
      <c r="AL27" s="60">
        <v>182.99815384571639</v>
      </c>
      <c r="AM27" s="60">
        <v>193.27086310721884</v>
      </c>
      <c r="AN27" s="60">
        <v>221.01079704833026</v>
      </c>
      <c r="AO27" s="27" t="str">
        <f t="shared" si="3"/>
        <v/>
      </c>
      <c r="AP27" s="60">
        <v>169.94948165183041</v>
      </c>
      <c r="AQ27" s="60">
        <v>168.03699956912598</v>
      </c>
      <c r="AR27" s="60">
        <v>171.40696519419487</v>
      </c>
      <c r="AS27" s="60">
        <v>182.30749322563506</v>
      </c>
      <c r="AT27" s="60">
        <v>209.9295128039781</v>
      </c>
      <c r="AU27" s="60">
        <v>164.81284242181246</v>
      </c>
      <c r="AV27" s="60">
        <v>173.38037260657407</v>
      </c>
      <c r="AW27" s="60">
        <v>183.89756995336586</v>
      </c>
      <c r="AX27" s="60">
        <v>211.82848253314941</v>
      </c>
      <c r="AY27" s="27" t="str">
        <f t="shared" si="4"/>
        <v/>
      </c>
    </row>
    <row r="28" spans="1:51" x14ac:dyDescent="0.25">
      <c r="A28" s="9">
        <v>26</v>
      </c>
      <c r="B28" s="11">
        <v>0.28526808392882846</v>
      </c>
      <c r="C28" s="12">
        <v>0.26081653387778603</v>
      </c>
      <c r="D28" s="12">
        <v>0.24022575488743445</v>
      </c>
      <c r="E28" s="12">
        <v>0.22264826062737814</v>
      </c>
      <c r="F28" s="12">
        <v>0.20285730412716679</v>
      </c>
      <c r="G28" s="12">
        <v>0.22264826062737814</v>
      </c>
      <c r="H28" s="12">
        <v>0.20285730412716679</v>
      </c>
      <c r="I28" s="12">
        <v>0.18257157371445021</v>
      </c>
      <c r="J28" s="12">
        <v>0.16597415792222742</v>
      </c>
      <c r="K28" s="27" t="str">
        <f t="shared" si="0"/>
        <v/>
      </c>
      <c r="L28" s="16">
        <v>25.872599999999998</v>
      </c>
      <c r="M28" s="16">
        <v>27.82</v>
      </c>
      <c r="N28" s="16">
        <v>31.992999999999999</v>
      </c>
      <c r="O28" s="16">
        <v>39.893880000000003</v>
      </c>
      <c r="P28" s="16">
        <v>57.476120000000002</v>
      </c>
      <c r="Q28" s="16">
        <v>30.602</v>
      </c>
      <c r="R28" s="16">
        <v>37.557000000000002</v>
      </c>
      <c r="S28" s="16">
        <v>45.902999999999999</v>
      </c>
      <c r="T28" s="16">
        <v>63.985999999999997</v>
      </c>
      <c r="U28" s="27" t="str">
        <f t="shared" si="1"/>
        <v/>
      </c>
      <c r="V28" s="16">
        <v>66.229877860737787</v>
      </c>
      <c r="W28" s="16">
        <v>68.859194360662357</v>
      </c>
      <c r="X28" s="16">
        <v>77.041983237415465</v>
      </c>
      <c r="Y28" s="16">
        <v>93.895711684223272</v>
      </c>
      <c r="Z28" s="16">
        <v>131.91932713394169</v>
      </c>
      <c r="AA28" s="16">
        <v>72.025999199892325</v>
      </c>
      <c r="AB28" s="16">
        <v>86.200915600591131</v>
      </c>
      <c r="AC28" s="16">
        <v>102.74208840370457</v>
      </c>
      <c r="AD28" s="16">
        <v>140.36618939853886</v>
      </c>
      <c r="AE28" s="27" t="str">
        <f t="shared" si="2"/>
        <v/>
      </c>
      <c r="AF28" s="60">
        <v>181.38603916538727</v>
      </c>
      <c r="AG28" s="60">
        <v>179.37330257849732</v>
      </c>
      <c r="AH28" s="60">
        <v>182.824848695144</v>
      </c>
      <c r="AI28" s="60">
        <v>194.07377481958432</v>
      </c>
      <c r="AJ28" s="60">
        <v>222.63804499479409</v>
      </c>
      <c r="AK28" s="60">
        <v>175.98254070130002</v>
      </c>
      <c r="AL28" s="60">
        <v>184.81850405851014</v>
      </c>
      <c r="AM28" s="60">
        <v>195.6848809993875</v>
      </c>
      <c r="AN28" s="60">
        <v>224.60573721548823</v>
      </c>
      <c r="AO28" s="27" t="str">
        <f t="shared" si="3"/>
        <v/>
      </c>
      <c r="AP28" s="60">
        <v>170.71335792173323</v>
      </c>
      <c r="AQ28" s="60">
        <v>169.05366440407892</v>
      </c>
      <c r="AR28" s="60">
        <v>172.78488489805116</v>
      </c>
      <c r="AS28" s="60">
        <v>184.26083489994113</v>
      </c>
      <c r="AT28" s="60">
        <v>213.06873456343996</v>
      </c>
      <c r="AU28" s="60">
        <v>166.16960078165681</v>
      </c>
      <c r="AV28" s="60">
        <v>175.24919362715599</v>
      </c>
      <c r="AW28" s="60">
        <v>186.35304756957112</v>
      </c>
      <c r="AX28" s="60">
        <v>215.45961064476941</v>
      </c>
      <c r="AY28" s="27" t="str">
        <f t="shared" si="4"/>
        <v/>
      </c>
    </row>
    <row r="29" spans="1:51" x14ac:dyDescent="0.25">
      <c r="A29" s="9">
        <v>27</v>
      </c>
      <c r="B29" s="11">
        <v>0.2799355000061059</v>
      </c>
      <c r="C29" s="12">
        <v>0.25594102857701118</v>
      </c>
      <c r="D29" s="12">
        <v>0.23573515789987864</v>
      </c>
      <c r="E29" s="12">
        <v>0.21848624390720467</v>
      </c>
      <c r="F29" s="12">
        <v>0.19906524444878643</v>
      </c>
      <c r="G29" s="12">
        <v>0.21848624390720467</v>
      </c>
      <c r="H29" s="12">
        <v>0.19906524444878643</v>
      </c>
      <c r="I29" s="12">
        <v>0.17915872000390778</v>
      </c>
      <c r="J29" s="12">
        <v>0.16287156363991617</v>
      </c>
      <c r="K29" s="27" t="str">
        <f t="shared" si="0"/>
        <v/>
      </c>
      <c r="L29" s="16">
        <v>26.867699999999999</v>
      </c>
      <c r="M29" s="16">
        <v>28.89</v>
      </c>
      <c r="N29" s="16">
        <v>33.223500000000001</v>
      </c>
      <c r="O29" s="16">
        <v>41.428260000000002</v>
      </c>
      <c r="P29" s="16">
        <v>59.68674</v>
      </c>
      <c r="Q29" s="16">
        <v>31.779</v>
      </c>
      <c r="R29" s="16">
        <v>39.0015</v>
      </c>
      <c r="S29" s="16">
        <v>47.668500000000002</v>
      </c>
      <c r="T29" s="16">
        <v>66.447000000000003</v>
      </c>
      <c r="U29" s="27" t="str">
        <f t="shared" si="1"/>
        <v/>
      </c>
      <c r="V29" s="16">
        <v>68.267837471722586</v>
      </c>
      <c r="W29" s="16">
        <v>71.039065541092015</v>
      </c>
      <c r="X29" s="16">
        <v>79.535049624846309</v>
      </c>
      <c r="Y29" s="16">
        <v>96.987803091936058</v>
      </c>
      <c r="Z29" s="16">
        <v>136.34454752312615</v>
      </c>
      <c r="AA29" s="16">
        <v>74.397896374567409</v>
      </c>
      <c r="AB29" s="16">
        <v>89.09251653253645</v>
      </c>
      <c r="AC29" s="16">
        <v>106.25010131319334</v>
      </c>
      <c r="AD29" s="16">
        <v>145.22465013197083</v>
      </c>
      <c r="AE29" s="27" t="str">
        <f t="shared" si="2"/>
        <v/>
      </c>
      <c r="AF29" s="60">
        <v>182.13434255962417</v>
      </c>
      <c r="AG29" s="60">
        <v>180.37444443914083</v>
      </c>
      <c r="AH29" s="60">
        <v>184.18742343238847</v>
      </c>
      <c r="AI29" s="60">
        <v>196.01173751021147</v>
      </c>
      <c r="AJ29" s="60">
        <v>225.7612890284193</v>
      </c>
      <c r="AK29" s="60">
        <v>177.32473870184</v>
      </c>
      <c r="AL29" s="60">
        <v>186.67309544436287</v>
      </c>
      <c r="AM29" s="60">
        <v>198.12656965850709</v>
      </c>
      <c r="AN29" s="60">
        <v>228.22269819166473</v>
      </c>
      <c r="AO29" s="27" t="str">
        <f t="shared" si="3"/>
        <v/>
      </c>
      <c r="AP29" s="60">
        <v>171.54070002488129</v>
      </c>
      <c r="AQ29" s="60">
        <v>170.12242651063553</v>
      </c>
      <c r="AR29" s="60">
        <v>174.20645153011904</v>
      </c>
      <c r="AS29" s="60">
        <v>186.25105722093463</v>
      </c>
      <c r="AT29" s="60">
        <v>216.23728490445797</v>
      </c>
      <c r="AU29" s="60">
        <v>167.5640584125631</v>
      </c>
      <c r="AV29" s="60">
        <v>177.14909132040154</v>
      </c>
      <c r="AW29" s="60">
        <v>188.83353566912248</v>
      </c>
      <c r="AX29" s="60">
        <v>219.11046931068026</v>
      </c>
      <c r="AY29" s="27" t="str">
        <f t="shared" si="4"/>
        <v/>
      </c>
    </row>
    <row r="30" spans="1:51" x14ac:dyDescent="0.25">
      <c r="A30" s="9">
        <v>28</v>
      </c>
      <c r="B30" s="11">
        <v>0.27489120396070538</v>
      </c>
      <c r="C30" s="12">
        <v>0.25132910076407344</v>
      </c>
      <c r="D30" s="12">
        <v>0.23148732965112037</v>
      </c>
      <c r="E30" s="12">
        <v>0.21454923235957488</v>
      </c>
      <c r="F30" s="12">
        <v>0.19547818948316831</v>
      </c>
      <c r="G30" s="12">
        <v>0.21454923235957488</v>
      </c>
      <c r="H30" s="12">
        <v>0.19547818948316831</v>
      </c>
      <c r="I30" s="12">
        <v>0.17593037053485144</v>
      </c>
      <c r="J30" s="12">
        <v>0.1599367004862286</v>
      </c>
      <c r="K30" s="27" t="str">
        <f t="shared" si="0"/>
        <v/>
      </c>
      <c r="L30" s="16">
        <v>27.8628</v>
      </c>
      <c r="M30" s="16">
        <v>29.96</v>
      </c>
      <c r="N30" s="16">
        <v>34.454000000000001</v>
      </c>
      <c r="O30" s="16">
        <v>42.96264</v>
      </c>
      <c r="P30" s="16">
        <v>61.897359999999999</v>
      </c>
      <c r="Q30" s="16">
        <v>32.956000000000003</v>
      </c>
      <c r="R30" s="16">
        <v>40.445999999999998</v>
      </c>
      <c r="S30" s="16">
        <v>49.433999999999997</v>
      </c>
      <c r="T30" s="16">
        <v>68.908000000000001</v>
      </c>
      <c r="U30" s="27" t="str">
        <f t="shared" si="1"/>
        <v/>
      </c>
      <c r="V30" s="16">
        <v>70.303774114130803</v>
      </c>
      <c r="W30" s="16">
        <v>73.216322644242567</v>
      </c>
      <c r="X30" s="16">
        <v>82.024893097882071</v>
      </c>
      <c r="Y30" s="16">
        <v>100.0757947158291</v>
      </c>
      <c r="Z30" s="16">
        <v>140.76392228610933</v>
      </c>
      <c r="AA30" s="16">
        <v>76.766648666256643</v>
      </c>
      <c r="AB30" s="16">
        <v>91.980297718416068</v>
      </c>
      <c r="AC30" s="16">
        <v>109.75363179546251</v>
      </c>
      <c r="AD30" s="16">
        <v>150.07718981705463</v>
      </c>
      <c r="AE30" s="27" t="str">
        <f t="shared" si="2"/>
        <v/>
      </c>
      <c r="AF30" s="60">
        <v>182.94434989228608</v>
      </c>
      <c r="AG30" s="60">
        <v>181.42640218769182</v>
      </c>
      <c r="AH30" s="60">
        <v>185.59268867075886</v>
      </c>
      <c r="AI30" s="60">
        <v>197.98586801857604</v>
      </c>
      <c r="AJ30" s="60">
        <v>228.91341400985846</v>
      </c>
      <c r="AK30" s="60">
        <v>178.70389444063224</v>
      </c>
      <c r="AL30" s="60">
        <v>188.55824364239467</v>
      </c>
      <c r="AM30" s="60">
        <v>200.59294002077323</v>
      </c>
      <c r="AN30" s="60">
        <v>231.85923245810807</v>
      </c>
      <c r="AO30" s="27" t="str">
        <f t="shared" si="3"/>
        <v/>
      </c>
      <c r="AP30" s="60">
        <v>172.42440315248635</v>
      </c>
      <c r="AQ30" s="60">
        <v>171.23753826540133</v>
      </c>
      <c r="AR30" s="60">
        <v>175.66688496028678</v>
      </c>
      <c r="AS30" s="60">
        <v>188.27411238835458</v>
      </c>
      <c r="AT30" s="60">
        <v>219.43187377666908</v>
      </c>
      <c r="AU30" s="60">
        <v>168.99213881041075</v>
      </c>
      <c r="AV30" s="60">
        <v>179.07670340920529</v>
      </c>
      <c r="AW30" s="60">
        <v>191.33631213139867</v>
      </c>
      <c r="AX30" s="60">
        <v>222.7788382553035</v>
      </c>
      <c r="AY30" s="27" t="str">
        <f t="shared" si="4"/>
        <v/>
      </c>
    </row>
    <row r="31" spans="1:51" x14ac:dyDescent="0.25">
      <c r="A31" s="9">
        <v>29</v>
      </c>
      <c r="B31" s="11">
        <v>0.27011012265236867</v>
      </c>
      <c r="C31" s="12">
        <v>0.24695782642502276</v>
      </c>
      <c r="D31" s="12">
        <v>0.22746115591778404</v>
      </c>
      <c r="E31" s="12">
        <v>0.21081765670428768</v>
      </c>
      <c r="F31" s="12">
        <v>0.19207830944168441</v>
      </c>
      <c r="G31" s="12">
        <v>0.21081765670428768</v>
      </c>
      <c r="H31" s="12">
        <v>0.19207830944168441</v>
      </c>
      <c r="I31" s="12">
        <v>0.17287047849751594</v>
      </c>
      <c r="J31" s="12">
        <v>0.15715498045228724</v>
      </c>
      <c r="K31" s="27" t="str">
        <f t="shared" si="0"/>
        <v/>
      </c>
      <c r="L31" s="16">
        <v>28.857900000000001</v>
      </c>
      <c r="M31" s="16">
        <v>31.03</v>
      </c>
      <c r="N31" s="16">
        <v>35.6845</v>
      </c>
      <c r="O31" s="16">
        <v>44.497019999999999</v>
      </c>
      <c r="P31" s="16">
        <v>64.107979999999998</v>
      </c>
      <c r="Q31" s="16">
        <v>34.133000000000003</v>
      </c>
      <c r="R31" s="16">
        <v>41.890500000000003</v>
      </c>
      <c r="S31" s="16">
        <v>51.1995</v>
      </c>
      <c r="T31" s="16">
        <v>71.369</v>
      </c>
      <c r="U31" s="27" t="str">
        <f t="shared" si="1"/>
        <v/>
      </c>
      <c r="V31" s="16">
        <v>72.337657218863768</v>
      </c>
      <c r="W31" s="16">
        <v>75.391004887215402</v>
      </c>
      <c r="X31" s="16">
        <v>84.511604324665868</v>
      </c>
      <c r="Y31" s="16">
        <v>103.15983114117157</v>
      </c>
      <c r="Z31" s="16">
        <v>145.1776895653237</v>
      </c>
      <c r="AA31" s="16">
        <v>79.132366984162289</v>
      </c>
      <c r="AB31" s="16">
        <v>94.864414769209588</v>
      </c>
      <c r="AC31" s="16">
        <v>113.25287971886861</v>
      </c>
      <c r="AD31" s="16">
        <v>154.92408592874182</v>
      </c>
      <c r="AE31" s="27" t="str">
        <f t="shared" si="2"/>
        <v/>
      </c>
      <c r="AF31" s="60">
        <v>183.80942720536419</v>
      </c>
      <c r="AG31" s="60">
        <v>182.52379025346951</v>
      </c>
      <c r="AH31" s="60">
        <v>187.03615301113109</v>
      </c>
      <c r="AI31" s="60">
        <v>199.99235430850524</v>
      </c>
      <c r="AJ31" s="60">
        <v>232.09131272502009</v>
      </c>
      <c r="AK31" s="60">
        <v>180.11616802372535</v>
      </c>
      <c r="AL31" s="60">
        <v>190.47077316620201</v>
      </c>
      <c r="AM31" s="60">
        <v>203.08141361903793</v>
      </c>
      <c r="AN31" s="60">
        <v>235.51323030944573</v>
      </c>
      <c r="AO31" s="27" t="str">
        <f t="shared" si="3"/>
        <v/>
      </c>
      <c r="AP31" s="60">
        <v>173.35839047827093</v>
      </c>
      <c r="AQ31" s="60">
        <v>172.39407085318658</v>
      </c>
      <c r="AR31" s="60">
        <v>177.16207875153063</v>
      </c>
      <c r="AS31" s="60">
        <v>190.32651981575941</v>
      </c>
      <c r="AT31" s="60">
        <v>222.64967252147233</v>
      </c>
      <c r="AU31" s="60">
        <v>170.45033353097946</v>
      </c>
      <c r="AV31" s="60">
        <v>181.02913296265422</v>
      </c>
      <c r="AW31" s="60">
        <v>193.85902980055542</v>
      </c>
      <c r="AX31" s="60">
        <v>226.46280497859777</v>
      </c>
      <c r="AY31" s="27" t="str">
        <f t="shared" si="4"/>
        <v/>
      </c>
    </row>
    <row r="32" spans="1:51" x14ac:dyDescent="0.25">
      <c r="A32" s="9">
        <v>30</v>
      </c>
      <c r="B32" s="13">
        <v>0.26557013338721236</v>
      </c>
      <c r="C32" s="14">
        <v>0.2428069790968797</v>
      </c>
      <c r="D32" s="14">
        <v>0.22363800706291559</v>
      </c>
      <c r="E32" s="14">
        <v>0.20727425044855596</v>
      </c>
      <c r="F32" s="14">
        <v>0.18884987263090655</v>
      </c>
      <c r="G32" s="14">
        <v>0.20727425044855596</v>
      </c>
      <c r="H32" s="14">
        <v>0.18884987263090655</v>
      </c>
      <c r="I32" s="14">
        <v>0.16996488536781587</v>
      </c>
      <c r="J32" s="14">
        <v>0.15451353215255992</v>
      </c>
      <c r="K32" s="27">
        <f>IF(ISNA(MATCH($B$33,B32:J32,0)),"",MATCH($B$33,B32:J32,0))</f>
        <v>9</v>
      </c>
      <c r="L32" s="19">
        <v>29.853000000000002</v>
      </c>
      <c r="M32" s="19">
        <v>32.1</v>
      </c>
      <c r="N32" s="19">
        <v>36.914999999999999</v>
      </c>
      <c r="O32" s="19">
        <v>46.031399999999998</v>
      </c>
      <c r="P32" s="19">
        <v>66.318600000000004</v>
      </c>
      <c r="Q32" s="19">
        <v>35.31</v>
      </c>
      <c r="R32" s="19">
        <v>43.335000000000001</v>
      </c>
      <c r="S32" s="19">
        <v>52.965000000000003</v>
      </c>
      <c r="T32" s="19">
        <v>73.83</v>
      </c>
      <c r="U32" s="27" t="str">
        <f>IF(ISNA(MATCH($L$33,L32:T32,0)),"",MATCH($L$33,L32:T32,0))</f>
        <v/>
      </c>
      <c r="V32" s="19">
        <v>74.369473503538529</v>
      </c>
      <c r="W32" s="19">
        <v>77.563158458168488</v>
      </c>
      <c r="X32" s="19">
        <v>86.995274392264804</v>
      </c>
      <c r="Y32" s="19">
        <v>106.24005188911876</v>
      </c>
      <c r="Z32" s="19">
        <v>149.58607422082156</v>
      </c>
      <c r="AA32" s="19">
        <v>81.495158352880495</v>
      </c>
      <c r="AB32" s="19">
        <v>97.745014616703344</v>
      </c>
      <c r="AC32" s="19">
        <v>116.74803153128407</v>
      </c>
      <c r="AD32" s="19">
        <v>159.7655957173146</v>
      </c>
      <c r="AE32" s="27" t="str">
        <f t="shared" si="2"/>
        <v/>
      </c>
      <c r="AF32" s="61">
        <v>184.723864634802</v>
      </c>
      <c r="AG32" s="61">
        <v>183.66196197419379</v>
      </c>
      <c r="AH32" s="61">
        <v>188.51393481581053</v>
      </c>
      <c r="AI32" s="61">
        <v>202.02789893263764</v>
      </c>
      <c r="AJ32" s="61">
        <v>235.29229762883162</v>
      </c>
      <c r="AK32" s="61">
        <v>181.55823512170059</v>
      </c>
      <c r="AL32" s="61">
        <v>192.40793200628443</v>
      </c>
      <c r="AM32" s="61">
        <v>205.58975419359408</v>
      </c>
      <c r="AN32" s="61">
        <v>239.18286366094827</v>
      </c>
      <c r="AO32" s="27" t="str">
        <f t="shared" si="3"/>
        <v/>
      </c>
      <c r="AP32" s="61">
        <v>174.33743257141828</v>
      </c>
      <c r="AQ32" s="61">
        <v>173.58777256104327</v>
      </c>
      <c r="AR32" s="61">
        <v>178.68848485266184</v>
      </c>
      <c r="AS32" s="61">
        <v>192.40526977090047</v>
      </c>
      <c r="AT32" s="61">
        <v>225.88823584358002</v>
      </c>
      <c r="AU32" s="61">
        <v>171.93560595996342</v>
      </c>
      <c r="AV32" s="61">
        <v>183.0038702210328</v>
      </c>
      <c r="AW32" s="61">
        <v>196.39965394310767</v>
      </c>
      <c r="AX32" s="61">
        <v>230.16071344923117</v>
      </c>
      <c r="AY32" s="27" t="str">
        <f t="shared" si="4"/>
        <v/>
      </c>
    </row>
    <row r="33" spans="1:51" ht="21" x14ac:dyDescent="0.35">
      <c r="A33" s="32" t="s">
        <v>18</v>
      </c>
      <c r="B33" s="71" cm="1">
        <f t="array" ref="B33">MIN(IF(ISNUMBER(B3:J32),B3:J32))</f>
        <v>0.15451353215255992</v>
      </c>
      <c r="C33" s="76"/>
      <c r="D33" s="76"/>
      <c r="E33" s="76"/>
      <c r="F33" s="76"/>
      <c r="G33" s="76"/>
      <c r="H33" s="76"/>
      <c r="I33" s="76"/>
      <c r="J33" s="76"/>
      <c r="K33" s="54"/>
      <c r="L33" s="72" cm="1">
        <f t="array" ref="L33">MIN(IF(ISNUMBER(L3:T32),L3:T32))</f>
        <v>4.28</v>
      </c>
      <c r="M33" s="72"/>
      <c r="N33" s="72"/>
      <c r="O33" s="72"/>
      <c r="P33" s="72"/>
      <c r="Q33" s="72"/>
      <c r="R33" s="72"/>
      <c r="S33" s="72"/>
      <c r="T33" s="72"/>
      <c r="U33" s="56"/>
      <c r="V33" s="72" cm="1">
        <f t="array" ref="V33">MIN(IF(ISNUMBER(V3:AD32),V3:AD32))</f>
        <v>19.922871418006789</v>
      </c>
      <c r="W33" s="72"/>
      <c r="X33" s="72"/>
      <c r="Y33" s="72"/>
      <c r="Z33" s="72"/>
      <c r="AA33" s="72"/>
      <c r="AB33" s="72"/>
      <c r="AC33" s="72"/>
      <c r="AD33" s="72"/>
      <c r="AE33" s="56"/>
      <c r="AF33" s="69" cm="1">
        <f t="array" ref="AF33">MIN(IF(ISNUMBER(AF3:AN32),AF3:AN32))</f>
        <v>165.70015350405427</v>
      </c>
      <c r="AG33" s="69"/>
      <c r="AH33" s="69"/>
      <c r="AI33" s="69"/>
      <c r="AJ33" s="69"/>
      <c r="AK33" s="69"/>
      <c r="AL33" s="69"/>
      <c r="AM33" s="69"/>
      <c r="AN33" s="69"/>
      <c r="AO33" s="56"/>
      <c r="AP33" s="69" cm="1">
        <f t="array" ref="AP33">MIN(IF(ISNUMBER(AP3:AX32),AP3:AX32))</f>
        <v>154.7363519815087</v>
      </c>
      <c r="AQ33" s="69"/>
      <c r="AR33" s="69"/>
      <c r="AS33" s="69"/>
      <c r="AT33" s="69"/>
      <c r="AU33" s="69"/>
      <c r="AV33" s="69"/>
      <c r="AW33" s="69"/>
      <c r="AX33" s="69"/>
      <c r="AY33" s="56"/>
    </row>
    <row r="34" spans="1:51" ht="21" hidden="1" x14ac:dyDescent="0.35">
      <c r="A34" s="25" t="s">
        <v>26</v>
      </c>
      <c r="B34" s="43" t="str">
        <f>IF(ISNA(MATCH($B$33,B3:B32,0)),"",INDEX($A$3:$A$32,MATCH($B$33,B3:B32,0)))</f>
        <v/>
      </c>
      <c r="C34" s="43" t="str">
        <f t="shared" ref="C34:J34" si="5">IF(ISNA(MATCH($B$33,C3:C32,0)),"",INDEX($A$3:$A$32,MATCH($B$33,C3:C32,0)))</f>
        <v/>
      </c>
      <c r="D34" s="43" t="str">
        <f t="shared" si="5"/>
        <v/>
      </c>
      <c r="E34" s="43" t="str">
        <f t="shared" si="5"/>
        <v/>
      </c>
      <c r="F34" s="43" t="str">
        <f t="shared" si="5"/>
        <v/>
      </c>
      <c r="G34" s="43" t="str">
        <f t="shared" si="5"/>
        <v/>
      </c>
      <c r="H34" s="43" t="str">
        <f t="shared" si="5"/>
        <v/>
      </c>
      <c r="I34" s="43" t="str">
        <f t="shared" si="5"/>
        <v/>
      </c>
      <c r="J34" s="48">
        <f t="shared" si="5"/>
        <v>30</v>
      </c>
      <c r="K34" s="54"/>
      <c r="L34" s="30" t="str">
        <f>IF(ISNA(MATCH($L$33,L3:L32,0)),"",INDEX($A$3:$A$32,MATCH($L$33,L3:L32,0)))</f>
        <v/>
      </c>
      <c r="M34" s="30">
        <f t="shared" ref="M34:T34" si="6">IF(ISNA(MATCH($L$33,M3:M32,0)),"",INDEX($A$3:$A$32,MATCH($L$33,M3:M32,0)))</f>
        <v>4</v>
      </c>
      <c r="N34" s="30" t="str">
        <f t="shared" si="6"/>
        <v/>
      </c>
      <c r="O34" s="30" t="str">
        <f t="shared" si="6"/>
        <v/>
      </c>
      <c r="P34" s="30" t="str">
        <f t="shared" si="6"/>
        <v/>
      </c>
      <c r="Q34" s="30" t="str">
        <f t="shared" si="6"/>
        <v/>
      </c>
      <c r="R34" s="30" t="str">
        <f t="shared" si="6"/>
        <v/>
      </c>
      <c r="S34" s="30" t="str">
        <f t="shared" si="6"/>
        <v/>
      </c>
      <c r="T34" s="30" t="str">
        <f t="shared" si="6"/>
        <v/>
      </c>
      <c r="U34" s="56"/>
      <c r="V34" s="30" t="str">
        <f>IF(ISNA(MATCH($V$33,V3:V32,0)),"",INDEX($A$3:$A$32,MATCH($V$33,V3:V32,0)))</f>
        <v/>
      </c>
      <c r="W34" s="30" t="str">
        <f t="shared" ref="W34:AD34" si="7">IF(ISNA(MATCH($V$33,W3:W32,0)),"",INDEX($A$3:$A$32,MATCH($V$33,W3:W32,0)))</f>
        <v/>
      </c>
      <c r="X34" s="30" t="str">
        <f t="shared" si="7"/>
        <v/>
      </c>
      <c r="Y34" s="30" t="str">
        <f t="shared" si="7"/>
        <v/>
      </c>
      <c r="Z34" s="30" t="str">
        <f t="shared" si="7"/>
        <v/>
      </c>
      <c r="AA34" s="30">
        <f t="shared" si="7"/>
        <v>4</v>
      </c>
      <c r="AB34" s="30" t="str">
        <f t="shared" si="7"/>
        <v/>
      </c>
      <c r="AC34" s="30" t="str">
        <f t="shared" si="7"/>
        <v/>
      </c>
      <c r="AD34" s="30" t="str">
        <f t="shared" si="7"/>
        <v/>
      </c>
      <c r="AE34" s="56"/>
      <c r="AF34" s="30" t="str">
        <f>IF(ISNA(MATCH($AF$33,AF3:AF32,0)),"",INDEX($A$3:$A$32,MATCH($AF$33,AF3:AF32,0)))</f>
        <v/>
      </c>
      <c r="AG34" s="30" t="str">
        <f t="shared" ref="AG34:AN34" si="8">IF(ISNA(MATCH($AF$33,AG3:AG32,0)),"",INDEX($A$3:$A$32,MATCH($AF$33,AG3:AG32,0)))</f>
        <v/>
      </c>
      <c r="AH34" s="30" t="str">
        <f t="shared" si="8"/>
        <v/>
      </c>
      <c r="AI34" s="30" t="str">
        <f t="shared" si="8"/>
        <v/>
      </c>
      <c r="AJ34" s="30" t="str">
        <f t="shared" si="8"/>
        <v/>
      </c>
      <c r="AK34" s="30">
        <f t="shared" si="8"/>
        <v>14</v>
      </c>
      <c r="AL34" s="30" t="str">
        <f t="shared" si="8"/>
        <v/>
      </c>
      <c r="AM34" s="30" t="str">
        <f t="shared" si="8"/>
        <v/>
      </c>
      <c r="AN34" s="30" t="str">
        <f t="shared" si="8"/>
        <v/>
      </c>
      <c r="AO34" s="56"/>
      <c r="AP34" s="30" t="str">
        <f>IF(ISNA(MATCH($AP$33,AP3:AP32,0)),"",INDEX($A$3:$A$32,MATCH($AP$33,AP3:AP32,0)))</f>
        <v/>
      </c>
      <c r="AQ34" s="30" t="str">
        <f t="shared" ref="AQ34:AX34" si="9">IF(ISNA(MATCH($AP$33,AQ3:AQ32,0)),"",INDEX($A$3:$A$32,MATCH($AP$33,AQ3:AQ32,0)))</f>
        <v/>
      </c>
      <c r="AR34" s="30" t="str">
        <f t="shared" si="9"/>
        <v/>
      </c>
      <c r="AS34" s="30" t="str">
        <f t="shared" si="9"/>
        <v/>
      </c>
      <c r="AT34" s="30" t="str">
        <f t="shared" si="9"/>
        <v/>
      </c>
      <c r="AU34" s="30">
        <f t="shared" si="9"/>
        <v>13</v>
      </c>
      <c r="AV34" s="30" t="str">
        <f t="shared" si="9"/>
        <v/>
      </c>
      <c r="AW34" s="30" t="str">
        <f t="shared" si="9"/>
        <v/>
      </c>
      <c r="AX34" s="30" t="str">
        <f t="shared" si="9"/>
        <v/>
      </c>
      <c r="AY34" s="56"/>
    </row>
    <row r="35" spans="1:51" ht="38.25" x14ac:dyDescent="0.35">
      <c r="A35" s="40" t="s">
        <v>25</v>
      </c>
      <c r="B35" s="35">
        <f>SUM(B34:J34)</f>
        <v>30</v>
      </c>
      <c r="C35" s="35" t="str" cm="1">
        <f t="array" ref="C35">INDEX(B2:J2,D35)</f>
        <v>I</v>
      </c>
      <c r="D35" s="50">
        <f>SUM(K3:K32)</f>
        <v>9</v>
      </c>
      <c r="E35" s="36">
        <f>VLOOKUP(C35,Thrusters[],MATCH("PropellerD_m",Thrusters[#Headers],0))</f>
        <v>5.5</v>
      </c>
      <c r="F35" s="37" t="s">
        <v>27</v>
      </c>
      <c r="G35" s="38">
        <f>VLOOKUP(C35,Thrusters[],MATCH("Power_kW",Thrusters[#Headers],0))</f>
        <v>5500</v>
      </c>
      <c r="H35" s="39" t="s">
        <v>28</v>
      </c>
      <c r="I35" s="50"/>
      <c r="J35" s="50"/>
      <c r="K35" s="54"/>
      <c r="L35" s="51">
        <f>SUM(L34:T34)</f>
        <v>4</v>
      </c>
      <c r="M35" s="35" t="str" cm="1">
        <f t="array" ref="M35">INDEX(L2:T2,N35)</f>
        <v>B</v>
      </c>
      <c r="N35" s="50">
        <f>SUM(U3:U32)</f>
        <v>2</v>
      </c>
      <c r="O35" s="36">
        <f>VLOOKUP(M35,Thrusters[],MATCH("PropellerD_m",Thrusters[#Headers],0))</f>
        <v>3.5</v>
      </c>
      <c r="P35" s="37" t="s">
        <v>27</v>
      </c>
      <c r="Q35" s="38">
        <f>VLOOKUP(M35,Thrusters[],MATCH("Power_kW",Thrusters[#Headers],0))</f>
        <v>4000</v>
      </c>
      <c r="R35" s="39" t="s">
        <v>28</v>
      </c>
      <c r="S35" s="50"/>
      <c r="T35" s="50"/>
      <c r="U35" s="56"/>
      <c r="V35" s="51">
        <f>SUM(V34:AD34)</f>
        <v>4</v>
      </c>
      <c r="W35" s="35" t="str" cm="1">
        <f t="array" ref="W35">INDEX(V2:AD2,X35)</f>
        <v>F</v>
      </c>
      <c r="X35" s="50">
        <f>SUM(AE3:AE32)</f>
        <v>6</v>
      </c>
      <c r="Y35" s="36">
        <f>VLOOKUP(W35,Thrusters[],MATCH("PropellerD_m",Thrusters[#Headers],0))</f>
        <v>4.0999999999999996</v>
      </c>
      <c r="Z35" s="37" t="s">
        <v>27</v>
      </c>
      <c r="AA35" s="38">
        <f>VLOOKUP(W35,Thrusters[],MATCH("Power_kW",Thrusters[#Headers],0))</f>
        <v>3200</v>
      </c>
      <c r="AB35" s="39" t="s">
        <v>28</v>
      </c>
      <c r="AC35" s="50"/>
      <c r="AD35" s="50"/>
      <c r="AE35" s="56"/>
      <c r="AF35" s="51">
        <f>SUM(AF34:AN34)</f>
        <v>14</v>
      </c>
      <c r="AG35" s="35" t="str" cm="1">
        <f t="array" ref="AG35">INDEX(AF2:AN2,AH35)</f>
        <v>F</v>
      </c>
      <c r="AH35" s="50">
        <f>SUM(AO3:AO32)</f>
        <v>6</v>
      </c>
      <c r="AI35" s="36">
        <f>VLOOKUP(AG35,Thrusters[],MATCH("PropellerD_m",Thrusters[#Headers],0))</f>
        <v>4.0999999999999996</v>
      </c>
      <c r="AJ35" s="37" t="s">
        <v>27</v>
      </c>
      <c r="AK35" s="38">
        <f>VLOOKUP(AG35,Thrusters[],MATCH("Power_kW",Thrusters[#Headers],0))</f>
        <v>3200</v>
      </c>
      <c r="AL35" s="39" t="s">
        <v>28</v>
      </c>
      <c r="AM35" s="50"/>
      <c r="AN35" s="50"/>
      <c r="AO35" s="56"/>
      <c r="AP35" s="51">
        <f>SUM(AP34:AX34)</f>
        <v>13</v>
      </c>
      <c r="AQ35" s="35" t="str" cm="1">
        <f t="array" ref="AQ35">INDEX(AP2:AX2,AR35)</f>
        <v>F</v>
      </c>
      <c r="AR35" s="50">
        <f>SUM(AY3:AY32)</f>
        <v>6</v>
      </c>
      <c r="AS35" s="36">
        <f>VLOOKUP(AQ35,Thrusters[],MATCH("PropellerD_m",Thrusters[#Headers],0))</f>
        <v>4.0999999999999996</v>
      </c>
      <c r="AT35" s="37" t="s">
        <v>27</v>
      </c>
      <c r="AU35" s="38">
        <f>VLOOKUP(AQ35,Thrusters[],MATCH("Power_kW",Thrusters[#Headers],0))</f>
        <v>3200</v>
      </c>
      <c r="AV35" s="39" t="s">
        <v>28</v>
      </c>
      <c r="AW35" s="50"/>
      <c r="AX35" s="50"/>
      <c r="AY35" s="56"/>
    </row>
    <row r="36" spans="1:51" ht="38.25" x14ac:dyDescent="0.35">
      <c r="A36" s="31" t="s">
        <v>23</v>
      </c>
      <c r="B36" s="74" cm="1">
        <f t="array" ref="B36">INDEX(B3:J32,$L$35,$N$35)</f>
        <v>0.66495429785523219</v>
      </c>
      <c r="C36" s="74"/>
      <c r="D36" s="74"/>
      <c r="E36" s="74"/>
      <c r="F36" s="74"/>
      <c r="G36" s="74"/>
      <c r="H36" s="74"/>
      <c r="I36" s="74"/>
      <c r="J36" s="73"/>
      <c r="K36" s="54"/>
      <c r="L36" s="65" cm="1">
        <f t="array" ref="L36">INDEX(L3:T32,$L$35,$N$35)</f>
        <v>4.28</v>
      </c>
      <c r="M36" s="66"/>
      <c r="N36" s="66"/>
      <c r="O36" s="66"/>
      <c r="P36" s="66"/>
      <c r="Q36" s="66"/>
      <c r="R36" s="66"/>
      <c r="S36" s="66"/>
      <c r="T36" s="67"/>
      <c r="U36" s="56"/>
      <c r="V36" s="65" cm="1">
        <f t="array" ref="V36">INDEX(V3:AD32,$L$35,$N$35)</f>
        <v>23.372048206267934</v>
      </c>
      <c r="W36" s="66"/>
      <c r="X36" s="66"/>
      <c r="Y36" s="66"/>
      <c r="Z36" s="66"/>
      <c r="AA36" s="66"/>
      <c r="AB36" s="66"/>
      <c r="AC36" s="66"/>
      <c r="AD36" s="67"/>
      <c r="AE36" s="56"/>
      <c r="AF36" s="72" cm="1">
        <f t="array" ref="AF36">INDEX(AF3:AN32,$L$35,$N$35)</f>
        <v>289.399354641694</v>
      </c>
      <c r="AG36" s="72"/>
      <c r="AH36" s="72"/>
      <c r="AI36" s="72"/>
      <c r="AJ36" s="72"/>
      <c r="AK36" s="72"/>
      <c r="AL36" s="72"/>
      <c r="AM36" s="72"/>
      <c r="AN36" s="72"/>
      <c r="AO36" s="56"/>
      <c r="AP36" s="72" cm="1">
        <f t="array" ref="AP36">INDEX(AP3:AX32,$L$35,$N$35)</f>
        <v>266.63199524545945</v>
      </c>
      <c r="AQ36" s="72"/>
      <c r="AR36" s="72"/>
      <c r="AS36" s="72"/>
      <c r="AT36" s="72"/>
      <c r="AU36" s="72"/>
      <c r="AV36" s="72"/>
      <c r="AW36" s="72"/>
      <c r="AX36" s="72"/>
      <c r="AY36" s="56"/>
    </row>
    <row r="37" spans="1:51" ht="38.25" x14ac:dyDescent="0.35">
      <c r="A37" s="31" t="s">
        <v>24</v>
      </c>
      <c r="B37" s="74" cm="1">
        <f t="array" ref="B37">INDEX(B3:J32,$V$35,$X$35)</f>
        <v>0.56764391280324689</v>
      </c>
      <c r="C37" s="74"/>
      <c r="D37" s="74"/>
      <c r="E37" s="74"/>
      <c r="F37" s="74"/>
      <c r="G37" s="74"/>
      <c r="H37" s="74"/>
      <c r="I37" s="74"/>
      <c r="J37" s="73"/>
      <c r="K37" s="54"/>
      <c r="L37" s="65" cm="1">
        <f t="array" ref="L37">INDEX(L3:T32,$V$35,$X$35)</f>
        <v>4.7080000000000002</v>
      </c>
      <c r="M37" s="66"/>
      <c r="N37" s="66"/>
      <c r="O37" s="66"/>
      <c r="P37" s="66"/>
      <c r="Q37" s="66"/>
      <c r="R37" s="66"/>
      <c r="S37" s="66"/>
      <c r="T37" s="67"/>
      <c r="U37" s="56"/>
      <c r="V37" s="65" cm="1">
        <f t="array" ref="V37">INDEX(V3:AD32,$V$35,$X$35)</f>
        <v>19.922871418006789</v>
      </c>
      <c r="W37" s="66"/>
      <c r="X37" s="66"/>
      <c r="Y37" s="66"/>
      <c r="Z37" s="66"/>
      <c r="AA37" s="66"/>
      <c r="AB37" s="66"/>
      <c r="AC37" s="66"/>
      <c r="AD37" s="67"/>
      <c r="AE37" s="56"/>
      <c r="AF37" s="72" cm="1">
        <f t="array" ref="AF37">INDEX(AF3:AN32,$V$35,$X$35)</f>
        <v>225.76249183233253</v>
      </c>
      <c r="AG37" s="72"/>
      <c r="AH37" s="72"/>
      <c r="AI37" s="72"/>
      <c r="AJ37" s="72"/>
      <c r="AK37" s="72"/>
      <c r="AL37" s="72"/>
      <c r="AM37" s="72"/>
      <c r="AN37" s="72"/>
      <c r="AO37" s="56"/>
      <c r="AP37" s="72" cm="1">
        <f t="array" ref="AP37">INDEX(AP3:AX32,$V$35,$X$35)</f>
        <v>208.11938204208604</v>
      </c>
      <c r="AQ37" s="72"/>
      <c r="AR37" s="72"/>
      <c r="AS37" s="72"/>
      <c r="AT37" s="72"/>
      <c r="AU37" s="72"/>
      <c r="AV37" s="72"/>
      <c r="AW37" s="72"/>
      <c r="AX37" s="72"/>
      <c r="AY37" s="56"/>
    </row>
    <row r="38" spans="1:51" ht="38.25" x14ac:dyDescent="0.35">
      <c r="A38" s="31" t="s">
        <v>51</v>
      </c>
      <c r="B38" s="74" cm="1">
        <f t="array" ref="B38">INDEX(B3:J32,$AF$35,$AH$35)</f>
        <v>0.30341843419964765</v>
      </c>
      <c r="C38" s="74"/>
      <c r="D38" s="74"/>
      <c r="E38" s="74"/>
      <c r="F38" s="74"/>
      <c r="G38" s="74"/>
      <c r="H38" s="74"/>
      <c r="I38" s="74"/>
      <c r="J38" s="73"/>
      <c r="K38" s="54"/>
      <c r="L38" s="65" cm="1">
        <f t="array" ref="L38">INDEX(L3:T32,$AF$35,$AH$35)</f>
        <v>16.478000000000002</v>
      </c>
      <c r="M38" s="66"/>
      <c r="N38" s="66"/>
      <c r="O38" s="66"/>
      <c r="P38" s="66"/>
      <c r="Q38" s="66"/>
      <c r="R38" s="66"/>
      <c r="S38" s="66"/>
      <c r="T38" s="67"/>
      <c r="U38" s="56"/>
      <c r="V38" s="65" cm="1">
        <f t="array" ref="V38">INDEX(V3:AD32,$AF$35,$AH$35)</f>
        <v>43.280231694629499</v>
      </c>
      <c r="W38" s="66"/>
      <c r="X38" s="66"/>
      <c r="Y38" s="66"/>
      <c r="Z38" s="66"/>
      <c r="AA38" s="66"/>
      <c r="AB38" s="66"/>
      <c r="AC38" s="66"/>
      <c r="AD38" s="67"/>
      <c r="AE38" s="56"/>
      <c r="AF38" s="65" cm="1">
        <f t="array" ref="AF38">INDEX(AF3:AN32,$AF$35,$AH$35)</f>
        <v>165.70015350405427</v>
      </c>
      <c r="AG38" s="66"/>
      <c r="AH38" s="66"/>
      <c r="AI38" s="66"/>
      <c r="AJ38" s="66"/>
      <c r="AK38" s="66"/>
      <c r="AL38" s="66"/>
      <c r="AM38" s="66"/>
      <c r="AN38" s="67"/>
      <c r="AO38" s="56"/>
      <c r="AP38" s="65" cm="1">
        <f t="array" ref="AP38">INDEX(AP3:AX32,$AP$35,$AR$35)</f>
        <v>154.7363519815087</v>
      </c>
      <c r="AQ38" s="66"/>
      <c r="AR38" s="66"/>
      <c r="AS38" s="66"/>
      <c r="AT38" s="66"/>
      <c r="AU38" s="66"/>
      <c r="AV38" s="66"/>
      <c r="AW38" s="66"/>
      <c r="AX38" s="67"/>
      <c r="AY38" s="56"/>
    </row>
  </sheetData>
  <mergeCells count="26">
    <mergeCell ref="A1:A2"/>
    <mergeCell ref="B36:J36"/>
    <mergeCell ref="L36:T36"/>
    <mergeCell ref="V36:AD36"/>
    <mergeCell ref="B1:J1"/>
    <mergeCell ref="L1:T1"/>
    <mergeCell ref="V1:AD1"/>
    <mergeCell ref="B33:J33"/>
    <mergeCell ref="L33:T33"/>
    <mergeCell ref="V33:AD33"/>
    <mergeCell ref="AF1:AN1"/>
    <mergeCell ref="AP1:AX1"/>
    <mergeCell ref="AF33:AN33"/>
    <mergeCell ref="AP33:AX33"/>
    <mergeCell ref="AF36:AN36"/>
    <mergeCell ref="AP36:AX36"/>
    <mergeCell ref="AF37:AN37"/>
    <mergeCell ref="AP37:AX37"/>
    <mergeCell ref="B38:J38"/>
    <mergeCell ref="L38:T38"/>
    <mergeCell ref="V38:AD38"/>
    <mergeCell ref="AF38:AN38"/>
    <mergeCell ref="AP38:AX38"/>
    <mergeCell ref="B37:J37"/>
    <mergeCell ref="L37:T37"/>
    <mergeCell ref="V37:AD37"/>
  </mergeCells>
  <conditionalFormatting sqref="L3:T32">
    <cfRule type="cellIs" dxfId="27" priority="9" operator="equal">
      <formula>$L$33</formula>
    </cfRule>
    <cfRule type="colorScale" priority="1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V3:AD32">
    <cfRule type="colorScale" priority="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3:J32">
    <cfRule type="cellIs" dxfId="26" priority="5" operator="greaterThan">
      <formula>1</formula>
    </cfRule>
    <cfRule type="cellIs" dxfId="25" priority="6" operator="equal">
      <formula>$B$33</formula>
    </cfRule>
    <cfRule type="colorScale" priority="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F3:AN32">
    <cfRule type="cellIs" dxfId="24" priority="3" operator="between">
      <formula>$AF$33*0.975</formula>
      <formula>$AF$33*1.025</formula>
    </cfRule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P3:AX32">
    <cfRule type="cellIs" dxfId="23" priority="1" operator="between">
      <formula>$AP$33*0.975</formula>
      <formula>$AP$33*1.025</formula>
    </cfRule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  <ignoredErrors>
    <ignoredError sqref="K7:K32" formulaRange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Y38"/>
  <sheetViews>
    <sheetView zoomScale="80" zoomScaleNormal="80" workbookViewId="0">
      <pane xSplit="1" ySplit="2" topLeftCell="O3" activePane="bottomRight" state="frozen"/>
      <selection pane="topRight" activeCell="B1" sqref="B1"/>
      <selection pane="bottomLeft" activeCell="A3" sqref="A3"/>
      <selection pane="bottomRight" activeCell="AU28" sqref="AU28"/>
    </sheetView>
  </sheetViews>
  <sheetFormatPr defaultRowHeight="15" x14ac:dyDescent="0.25"/>
  <cols>
    <col min="1" max="1" width="24.7109375" customWidth="1"/>
    <col min="11" max="11" width="2.7109375" style="29" customWidth="1"/>
    <col min="21" max="21" width="2.7109375" customWidth="1"/>
    <col min="31" max="31" width="2.7109375" customWidth="1"/>
    <col min="41" max="41" width="2.7109375" customWidth="1"/>
    <col min="51" max="51" width="2.7109375" customWidth="1"/>
  </cols>
  <sheetData>
    <row r="1" spans="1:51" s="42" customFormat="1" ht="18.75" x14ac:dyDescent="0.3">
      <c r="A1" s="75" t="s">
        <v>16</v>
      </c>
      <c r="B1" s="70" t="s">
        <v>42</v>
      </c>
      <c r="C1" s="70"/>
      <c r="D1" s="70"/>
      <c r="E1" s="70"/>
      <c r="F1" s="70"/>
      <c r="G1" s="70"/>
      <c r="H1" s="70"/>
      <c r="I1" s="70"/>
      <c r="J1" s="70"/>
      <c r="K1" s="52"/>
      <c r="L1" s="70" t="s">
        <v>17</v>
      </c>
      <c r="M1" s="70"/>
      <c r="N1" s="70"/>
      <c r="O1" s="70"/>
      <c r="P1" s="70"/>
      <c r="Q1" s="70"/>
      <c r="R1" s="70"/>
      <c r="S1" s="70"/>
      <c r="T1" s="70"/>
      <c r="U1" s="55"/>
      <c r="V1" s="70" t="s">
        <v>29</v>
      </c>
      <c r="W1" s="70"/>
      <c r="X1" s="70"/>
      <c r="Y1" s="70"/>
      <c r="Z1" s="70"/>
      <c r="AA1" s="70"/>
      <c r="AB1" s="70"/>
      <c r="AC1" s="70"/>
      <c r="AD1" s="70"/>
      <c r="AE1" s="55"/>
      <c r="AF1" s="68" t="s">
        <v>43</v>
      </c>
      <c r="AG1" s="68"/>
      <c r="AH1" s="68"/>
      <c r="AI1" s="68"/>
      <c r="AJ1" s="68"/>
      <c r="AK1" s="68"/>
      <c r="AL1" s="68"/>
      <c r="AM1" s="68"/>
      <c r="AN1" s="68"/>
      <c r="AO1" s="24"/>
      <c r="AP1" s="68" t="s">
        <v>44</v>
      </c>
      <c r="AQ1" s="68"/>
      <c r="AR1" s="68"/>
      <c r="AS1" s="68"/>
      <c r="AT1" s="68"/>
      <c r="AU1" s="68"/>
      <c r="AV1" s="68"/>
      <c r="AW1" s="68"/>
      <c r="AX1" s="68"/>
      <c r="AY1" s="24"/>
    </row>
    <row r="2" spans="1:51" x14ac:dyDescent="0.25">
      <c r="A2" s="75"/>
      <c r="B2" s="21" t="s">
        <v>7</v>
      </c>
      <c r="C2" s="7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7" t="s">
        <v>13</v>
      </c>
      <c r="I2" s="7" t="s">
        <v>14</v>
      </c>
      <c r="J2" s="21" t="s">
        <v>15</v>
      </c>
      <c r="K2" s="53"/>
      <c r="L2" s="21" t="s">
        <v>7</v>
      </c>
      <c r="M2" s="7" t="s">
        <v>8</v>
      </c>
      <c r="N2" s="7" t="s">
        <v>9</v>
      </c>
      <c r="O2" s="7" t="s">
        <v>10</v>
      </c>
      <c r="P2" s="7" t="s">
        <v>11</v>
      </c>
      <c r="Q2" s="7" t="s">
        <v>12</v>
      </c>
      <c r="R2" s="7" t="s">
        <v>13</v>
      </c>
      <c r="S2" s="7" t="s">
        <v>14</v>
      </c>
      <c r="T2" s="21" t="s">
        <v>15</v>
      </c>
      <c r="U2" s="24"/>
      <c r="V2" s="21" t="s">
        <v>7</v>
      </c>
      <c r="W2" s="7" t="s">
        <v>8</v>
      </c>
      <c r="X2" s="7" t="s">
        <v>9</v>
      </c>
      <c r="Y2" s="7" t="s">
        <v>10</v>
      </c>
      <c r="Z2" s="7" t="s">
        <v>11</v>
      </c>
      <c r="AA2" s="7" t="s">
        <v>12</v>
      </c>
      <c r="AB2" s="7" t="s">
        <v>13</v>
      </c>
      <c r="AC2" s="7" t="s">
        <v>14</v>
      </c>
      <c r="AD2" s="21" t="s">
        <v>15</v>
      </c>
      <c r="AE2" s="24"/>
      <c r="AF2" s="21" t="s">
        <v>7</v>
      </c>
      <c r="AG2" s="21" t="s">
        <v>8</v>
      </c>
      <c r="AH2" s="21" t="s">
        <v>9</v>
      </c>
      <c r="AI2" s="21" t="s">
        <v>10</v>
      </c>
      <c r="AJ2" s="21" t="s">
        <v>11</v>
      </c>
      <c r="AK2" s="21" t="s">
        <v>12</v>
      </c>
      <c r="AL2" s="21" t="s">
        <v>13</v>
      </c>
      <c r="AM2" s="21" t="s">
        <v>14</v>
      </c>
      <c r="AN2" s="21" t="s">
        <v>15</v>
      </c>
      <c r="AO2" s="24"/>
      <c r="AP2" s="21" t="s">
        <v>7</v>
      </c>
      <c r="AQ2" s="21" t="s">
        <v>8</v>
      </c>
      <c r="AR2" s="21" t="s">
        <v>9</v>
      </c>
      <c r="AS2" s="21" t="s">
        <v>10</v>
      </c>
      <c r="AT2" s="21" t="s">
        <v>11</v>
      </c>
      <c r="AU2" s="21" t="s">
        <v>12</v>
      </c>
      <c r="AV2" s="21" t="s">
        <v>13</v>
      </c>
      <c r="AW2" s="21" t="s">
        <v>14</v>
      </c>
      <c r="AX2" s="21" t="s">
        <v>15</v>
      </c>
      <c r="AY2" s="24"/>
    </row>
    <row r="3" spans="1:51" x14ac:dyDescent="0.25">
      <c r="A3" s="9">
        <v>1</v>
      </c>
      <c r="B3" s="11" t="e">
        <v>#N/A</v>
      </c>
      <c r="C3" s="12" t="e">
        <v>#N/A</v>
      </c>
      <c r="D3" s="12" t="e">
        <v>#N/A</v>
      </c>
      <c r="E3" s="12" t="e">
        <v>#N/A</v>
      </c>
      <c r="F3" s="12" t="e">
        <v>#N/A</v>
      </c>
      <c r="G3" s="12" t="e">
        <v>#N/A</v>
      </c>
      <c r="H3" s="12" t="e">
        <v>#N/A</v>
      </c>
      <c r="I3" s="12" t="e">
        <v>#N/A</v>
      </c>
      <c r="J3" s="12" t="e">
        <v>#N/A</v>
      </c>
      <c r="K3" s="27" t="str">
        <f t="shared" ref="K3:K31" si="0">IF(ISNA(MATCH($B$33,B3:J3,0)),"",MATCH($B$33,B3:J3,0))</f>
        <v/>
      </c>
      <c r="L3" s="16" t="e">
        <v>#N/A</v>
      </c>
      <c r="M3" s="16" t="e">
        <v>#N/A</v>
      </c>
      <c r="N3" s="16" t="e">
        <v>#N/A</v>
      </c>
      <c r="O3" s="16" t="e">
        <v>#N/A</v>
      </c>
      <c r="P3" s="16" t="e">
        <v>#N/A</v>
      </c>
      <c r="Q3" s="16" t="e">
        <v>#N/A</v>
      </c>
      <c r="R3" s="16" t="e">
        <v>#N/A</v>
      </c>
      <c r="S3" s="16" t="e">
        <v>#N/A</v>
      </c>
      <c r="T3" s="16" t="e">
        <v>#N/A</v>
      </c>
      <c r="U3" s="27" t="str">
        <f t="shared" ref="U3:U31" si="1">IF(ISNA(MATCH($L$33,L3:T3,0)),"",MATCH($L$33,L3:T3,0))</f>
        <v/>
      </c>
      <c r="V3" s="16" t="e">
        <v>#N/A</v>
      </c>
      <c r="W3" s="16" t="e">
        <v>#N/A</v>
      </c>
      <c r="X3" s="16" t="e">
        <v>#N/A</v>
      </c>
      <c r="Y3" s="16" t="e">
        <v>#N/A</v>
      </c>
      <c r="Z3" s="16" t="e">
        <v>#N/A</v>
      </c>
      <c r="AA3" s="16" t="e">
        <v>#N/A</v>
      </c>
      <c r="AB3" s="16" t="e">
        <v>#N/A</v>
      </c>
      <c r="AC3" s="16" t="e">
        <v>#N/A</v>
      </c>
      <c r="AD3" s="16" t="e">
        <v>#N/A</v>
      </c>
      <c r="AE3" s="27" t="str">
        <f>IF(ISNA(MATCH($V$33,V3:AD3,0)),"",MATCH($V$33,V3:AD3,0))</f>
        <v/>
      </c>
      <c r="AF3" s="60"/>
      <c r="AG3" s="60"/>
      <c r="AH3" s="60"/>
      <c r="AI3" s="60"/>
      <c r="AJ3" s="60"/>
      <c r="AK3" s="60"/>
      <c r="AL3" s="60"/>
      <c r="AM3" s="60"/>
      <c r="AN3" s="60"/>
      <c r="AO3" s="27" t="str">
        <f>IF(ISNA(MATCH($AF$33,AF3:AN3,0)),"",MATCH($AF$33,AF3:AN3,0))</f>
        <v/>
      </c>
      <c r="AP3" s="60"/>
      <c r="AQ3" s="60"/>
      <c r="AR3" s="60"/>
      <c r="AS3" s="60"/>
      <c r="AT3" s="60"/>
      <c r="AU3" s="60"/>
      <c r="AV3" s="60"/>
      <c r="AW3" s="60"/>
      <c r="AX3" s="60"/>
      <c r="AY3" s="27" t="str">
        <f>IF(ISNA(MATCH($AP$33,AP3:AX3,0)),"",MATCH($AP$33,AP3:AX3,0))</f>
        <v/>
      </c>
    </row>
    <row r="4" spans="1:51" x14ac:dyDescent="0.25">
      <c r="A4" s="9">
        <v>2</v>
      </c>
      <c r="B4" s="11" t="e">
        <v>#N/A</v>
      </c>
      <c r="C4" s="12" t="e">
        <v>#N/A</v>
      </c>
      <c r="D4" s="12" t="e">
        <v>#N/A</v>
      </c>
      <c r="E4" s="12" t="e">
        <v>#N/A</v>
      </c>
      <c r="F4" s="12" t="e">
        <v>#N/A</v>
      </c>
      <c r="G4" s="12" t="e">
        <v>#N/A</v>
      </c>
      <c r="H4" s="12" t="e">
        <v>#N/A</v>
      </c>
      <c r="I4" s="12" t="e">
        <v>#N/A</v>
      </c>
      <c r="J4" s="12" t="e">
        <v>#N/A</v>
      </c>
      <c r="K4" s="27" t="str">
        <f t="shared" si="0"/>
        <v/>
      </c>
      <c r="L4" s="16" t="e">
        <v>#N/A</v>
      </c>
      <c r="M4" s="16" t="e">
        <v>#N/A</v>
      </c>
      <c r="N4" s="16" t="e">
        <v>#N/A</v>
      </c>
      <c r="O4" s="16" t="e">
        <v>#N/A</v>
      </c>
      <c r="P4" s="16" t="e">
        <v>#N/A</v>
      </c>
      <c r="Q4" s="16" t="e">
        <v>#N/A</v>
      </c>
      <c r="R4" s="16" t="e">
        <v>#N/A</v>
      </c>
      <c r="S4" s="16" t="e">
        <v>#N/A</v>
      </c>
      <c r="T4" s="16" t="e">
        <v>#N/A</v>
      </c>
      <c r="U4" s="27" t="str">
        <f t="shared" si="1"/>
        <v/>
      </c>
      <c r="V4" s="16" t="e">
        <v>#N/A</v>
      </c>
      <c r="W4" s="16" t="e">
        <v>#N/A</v>
      </c>
      <c r="X4" s="16" t="e">
        <v>#N/A</v>
      </c>
      <c r="Y4" s="16" t="e">
        <v>#N/A</v>
      </c>
      <c r="Z4" s="16" t="e">
        <v>#N/A</v>
      </c>
      <c r="AA4" s="16" t="e">
        <v>#N/A</v>
      </c>
      <c r="AB4" s="16" t="e">
        <v>#N/A</v>
      </c>
      <c r="AC4" s="16" t="e">
        <v>#N/A</v>
      </c>
      <c r="AD4" s="16" t="e">
        <v>#N/A</v>
      </c>
      <c r="AE4" s="27" t="str">
        <f t="shared" ref="AE4:AE32" si="2">IF(ISNA(MATCH($V$33,V4:AD4,0)),"",MATCH($V$33,V4:AD4,0))</f>
        <v/>
      </c>
      <c r="AF4" s="60"/>
      <c r="AG4" s="60"/>
      <c r="AH4" s="60"/>
      <c r="AI4" s="60"/>
      <c r="AJ4" s="60"/>
      <c r="AK4" s="60"/>
      <c r="AL4" s="60"/>
      <c r="AM4" s="60"/>
      <c r="AN4" s="60"/>
      <c r="AO4" s="27" t="str">
        <f t="shared" ref="AO4:AO32" si="3">IF(ISNA(MATCH($AF$33,AF4:AN4,0)),"",MATCH($AF$33,AF4:AN4,0))</f>
        <v/>
      </c>
      <c r="AP4" s="60"/>
      <c r="AQ4" s="60"/>
      <c r="AR4" s="60"/>
      <c r="AS4" s="60"/>
      <c r="AT4" s="60"/>
      <c r="AU4" s="60"/>
      <c r="AV4" s="60"/>
      <c r="AW4" s="60"/>
      <c r="AX4" s="60"/>
      <c r="AY4" s="27" t="str">
        <f t="shared" ref="AY4:AY32" si="4">IF(ISNA(MATCH($AP$33,AP4:AX4,0)),"",MATCH($AP$33,AP4:AX4,0))</f>
        <v/>
      </c>
    </row>
    <row r="5" spans="1:51" x14ac:dyDescent="0.25">
      <c r="A5" s="9">
        <v>3</v>
      </c>
      <c r="B5" s="11" t="e">
        <v>#N/A</v>
      </c>
      <c r="C5" s="12" t="e">
        <v>#N/A</v>
      </c>
      <c r="D5" s="12" t="e">
        <v>#N/A</v>
      </c>
      <c r="E5" s="12">
        <v>0.54825364354668948</v>
      </c>
      <c r="F5" s="12">
        <v>0.49951998634253902</v>
      </c>
      <c r="G5" s="12" t="e">
        <v>#N/A</v>
      </c>
      <c r="H5" s="12" t="e">
        <v>#N/A</v>
      </c>
      <c r="I5" s="12">
        <v>0.4495679877082851</v>
      </c>
      <c r="J5" s="12">
        <v>0.4086981706438958</v>
      </c>
      <c r="K5" s="27" t="str">
        <f t="shared" si="0"/>
        <v/>
      </c>
      <c r="L5" s="16" t="e">
        <v>#N/A</v>
      </c>
      <c r="M5" s="16" t="e">
        <v>#N/A</v>
      </c>
      <c r="N5" s="16" t="e">
        <v>#N/A</v>
      </c>
      <c r="O5" s="16">
        <v>4.6031399999999998</v>
      </c>
      <c r="P5" s="16">
        <v>6.6318599999999996</v>
      </c>
      <c r="Q5" s="16" t="e">
        <v>#N/A</v>
      </c>
      <c r="R5" s="16" t="e">
        <v>#N/A</v>
      </c>
      <c r="S5" s="16">
        <v>5.2965</v>
      </c>
      <c r="T5" s="16">
        <v>7.383</v>
      </c>
      <c r="U5" s="27" t="str">
        <f t="shared" si="1"/>
        <v/>
      </c>
      <c r="V5" s="16" t="e">
        <v>#N/A</v>
      </c>
      <c r="W5" s="16" t="e">
        <v>#N/A</v>
      </c>
      <c r="X5" s="16" t="e">
        <v>#N/A</v>
      </c>
      <c r="Y5" s="16">
        <v>13.101059597392435</v>
      </c>
      <c r="Z5" s="16">
        <v>17.037093533711325</v>
      </c>
      <c r="AA5" s="16" t="e">
        <v>#N/A</v>
      </c>
      <c r="AB5" s="16" t="e">
        <v>#N/A</v>
      </c>
      <c r="AC5" s="16">
        <v>12.371780032562144</v>
      </c>
      <c r="AD5" s="16">
        <v>16.053529957121068</v>
      </c>
      <c r="AE5" s="27" t="str">
        <f t="shared" si="2"/>
        <v/>
      </c>
      <c r="AF5" s="60"/>
      <c r="AG5" s="60"/>
      <c r="AH5" s="60"/>
      <c r="AI5" s="60"/>
      <c r="AJ5" s="60"/>
      <c r="AK5" s="60"/>
      <c r="AL5" s="60"/>
      <c r="AM5" s="60"/>
      <c r="AN5" s="60"/>
      <c r="AO5" s="27" t="str">
        <f t="shared" si="3"/>
        <v/>
      </c>
      <c r="AP5" s="60"/>
      <c r="AQ5" s="60"/>
      <c r="AR5" s="60"/>
      <c r="AS5" s="60"/>
      <c r="AT5" s="60"/>
      <c r="AU5" s="60"/>
      <c r="AV5" s="60"/>
      <c r="AW5" s="60"/>
      <c r="AX5" s="60"/>
      <c r="AY5" s="27" t="str">
        <f t="shared" si="4"/>
        <v/>
      </c>
    </row>
    <row r="6" spans="1:51" x14ac:dyDescent="0.25">
      <c r="A6" s="9">
        <v>4</v>
      </c>
      <c r="B6" s="11" t="e">
        <v>#N/A</v>
      </c>
      <c r="C6" s="12">
        <v>0.55619614011946494</v>
      </c>
      <c r="D6" s="12">
        <v>0.51228591853108596</v>
      </c>
      <c r="E6" s="12">
        <v>0.47480158302881148</v>
      </c>
      <c r="F6" s="12">
        <v>0.43259699787069489</v>
      </c>
      <c r="G6" s="12">
        <v>0.47480158302881148</v>
      </c>
      <c r="H6" s="12">
        <v>0.43259699787069489</v>
      </c>
      <c r="I6" s="12">
        <v>0.38933729808362538</v>
      </c>
      <c r="J6" s="12">
        <v>0.3539429982578412</v>
      </c>
      <c r="K6" s="27" t="str">
        <f t="shared" si="0"/>
        <v/>
      </c>
      <c r="L6" s="16" t="e">
        <v>#N/A</v>
      </c>
      <c r="M6" s="16">
        <v>4.28</v>
      </c>
      <c r="N6" s="16">
        <v>4.9219999999999997</v>
      </c>
      <c r="O6" s="16">
        <v>6.1375200000000003</v>
      </c>
      <c r="P6" s="16">
        <v>8.8424800000000001</v>
      </c>
      <c r="Q6" s="16">
        <v>4.7080000000000002</v>
      </c>
      <c r="R6" s="16">
        <v>5.7779999999999996</v>
      </c>
      <c r="S6" s="16">
        <v>7.0620000000000003</v>
      </c>
      <c r="T6" s="16">
        <v>9.8439999999999994</v>
      </c>
      <c r="U6" s="27">
        <f t="shared" si="1"/>
        <v>2</v>
      </c>
      <c r="V6" s="16" t="e">
        <v>#N/A</v>
      </c>
      <c r="W6" s="16">
        <v>12.399369180038336</v>
      </c>
      <c r="X6" s="16">
        <v>12.975473393043353</v>
      </c>
      <c r="Y6" s="16">
        <v>15.025066711436486</v>
      </c>
      <c r="Z6" s="16">
        <v>20.036845704462532</v>
      </c>
      <c r="AA6" s="16">
        <v>11.525504450892701</v>
      </c>
      <c r="AB6" s="16">
        <v>13.092808180553929</v>
      </c>
      <c r="AC6" s="16">
        <v>14.868707406086598</v>
      </c>
      <c r="AD6" s="16">
        <v>19.590596713440171</v>
      </c>
      <c r="AE6" s="27">
        <f t="shared" si="2"/>
        <v>6</v>
      </c>
      <c r="AF6" s="60"/>
      <c r="AG6" s="60"/>
      <c r="AH6" s="60"/>
      <c r="AI6" s="60"/>
      <c r="AJ6" s="60"/>
      <c r="AK6" s="60"/>
      <c r="AL6" s="60"/>
      <c r="AM6" s="60"/>
      <c r="AN6" s="60"/>
      <c r="AO6" s="27" t="str">
        <f t="shared" si="3"/>
        <v/>
      </c>
      <c r="AP6" s="60"/>
      <c r="AQ6" s="60"/>
      <c r="AR6" s="60"/>
      <c r="AS6" s="60"/>
      <c r="AT6" s="60"/>
      <c r="AU6" s="60"/>
      <c r="AV6" s="60"/>
      <c r="AW6" s="60"/>
      <c r="AX6" s="60"/>
      <c r="AY6" s="27" t="str">
        <f t="shared" si="4"/>
        <v/>
      </c>
    </row>
    <row r="7" spans="1:51" x14ac:dyDescent="0.25">
      <c r="A7" s="9">
        <v>5</v>
      </c>
      <c r="B7" s="11">
        <v>0.54411541543192798</v>
      </c>
      <c r="C7" s="12">
        <v>0.49747695125204833</v>
      </c>
      <c r="D7" s="12">
        <v>0.45820245510057112</v>
      </c>
      <c r="E7" s="12">
        <v>0.42467544619077324</v>
      </c>
      <c r="F7" s="12">
        <v>0.3869265176404823</v>
      </c>
      <c r="G7" s="12">
        <v>0.42467544619077324</v>
      </c>
      <c r="H7" s="12">
        <v>0.3869265176404823</v>
      </c>
      <c r="I7" s="12">
        <v>0.3482338658764339</v>
      </c>
      <c r="J7" s="12">
        <v>0.31657624170584892</v>
      </c>
      <c r="K7" s="27" t="str">
        <f t="shared" si="0"/>
        <v/>
      </c>
      <c r="L7" s="16">
        <v>4.9755000000000003</v>
      </c>
      <c r="M7" s="16">
        <v>5.35</v>
      </c>
      <c r="N7" s="16">
        <v>6.1524999999999999</v>
      </c>
      <c r="O7" s="16">
        <v>7.6718999999999999</v>
      </c>
      <c r="P7" s="16">
        <v>11.053100000000001</v>
      </c>
      <c r="Q7" s="16">
        <v>5.8849999999999998</v>
      </c>
      <c r="R7" s="16">
        <v>7.2225000000000001</v>
      </c>
      <c r="S7" s="16">
        <v>8.8275000000000006</v>
      </c>
      <c r="T7" s="16">
        <v>12.305</v>
      </c>
      <c r="U7" s="27" t="str">
        <f t="shared" si="1"/>
        <v/>
      </c>
      <c r="V7" s="16">
        <v>14.032295459936913</v>
      </c>
      <c r="W7" s="16">
        <v>13.688148025984422</v>
      </c>
      <c r="X7" s="16">
        <v>14.600290152401776</v>
      </c>
      <c r="Y7" s="16">
        <v>17.144977559808758</v>
      </c>
      <c r="Z7" s="16">
        <v>23.180268624077307</v>
      </c>
      <c r="AA7" s="16">
        <v>13.151656426631545</v>
      </c>
      <c r="AB7" s="16">
        <v>15.146835741773652</v>
      </c>
      <c r="AC7" s="16">
        <v>17.41377114280122</v>
      </c>
      <c r="AD7" s="16">
        <v>23.149330889915859</v>
      </c>
      <c r="AE7" s="27" t="str">
        <f t="shared" si="2"/>
        <v/>
      </c>
      <c r="AF7" s="60"/>
      <c r="AG7" s="60"/>
      <c r="AH7" s="60"/>
      <c r="AI7" s="60"/>
      <c r="AJ7" s="60"/>
      <c r="AK7" s="60"/>
      <c r="AL7" s="60"/>
      <c r="AM7" s="60"/>
      <c r="AN7" s="60"/>
      <c r="AO7" s="27" t="str">
        <f t="shared" si="3"/>
        <v/>
      </c>
      <c r="AP7" s="60"/>
      <c r="AQ7" s="60"/>
      <c r="AR7" s="60"/>
      <c r="AS7" s="60"/>
      <c r="AT7" s="60"/>
      <c r="AU7" s="60"/>
      <c r="AV7" s="60"/>
      <c r="AW7" s="60"/>
      <c r="AX7" s="60"/>
      <c r="AY7" s="27" t="str">
        <f t="shared" si="4"/>
        <v/>
      </c>
    </row>
    <row r="8" spans="1:51" x14ac:dyDescent="0.25">
      <c r="A8" s="9">
        <v>6</v>
      </c>
      <c r="B8" s="11">
        <v>0.49670714486393591</v>
      </c>
      <c r="C8" s="12">
        <v>0.45413224673274144</v>
      </c>
      <c r="D8" s="12">
        <v>0.41827970093805139</v>
      </c>
      <c r="E8" s="12">
        <v>0.38767386916209634</v>
      </c>
      <c r="F8" s="12">
        <v>0.35321396968102114</v>
      </c>
      <c r="G8" s="12">
        <v>0.38767386916209634</v>
      </c>
      <c r="H8" s="12">
        <v>0.35321396968102114</v>
      </c>
      <c r="I8" s="12">
        <v>0.31789257271291899</v>
      </c>
      <c r="J8" s="12">
        <v>0.28899324792083547</v>
      </c>
      <c r="K8" s="27" t="str">
        <f t="shared" si="0"/>
        <v/>
      </c>
      <c r="L8" s="16">
        <v>5.9706000000000001</v>
      </c>
      <c r="M8" s="16">
        <v>6.42</v>
      </c>
      <c r="N8" s="16">
        <v>7.383</v>
      </c>
      <c r="O8" s="16">
        <v>9.2062799999999996</v>
      </c>
      <c r="P8" s="16">
        <v>13.263719999999999</v>
      </c>
      <c r="Q8" s="16">
        <v>7.0620000000000003</v>
      </c>
      <c r="R8" s="16">
        <v>8.6669999999999998</v>
      </c>
      <c r="S8" s="16">
        <v>10.593</v>
      </c>
      <c r="T8" s="16">
        <v>14.766</v>
      </c>
      <c r="U8" s="27" t="str">
        <f t="shared" si="1"/>
        <v/>
      </c>
      <c r="V8" s="16">
        <v>15.252607989979127</v>
      </c>
      <c r="W8" s="16">
        <v>15.121486484356938</v>
      </c>
      <c r="X8" s="16">
        <v>16.317948069846942</v>
      </c>
      <c r="Y8" s="16">
        <v>19.330731258197535</v>
      </c>
      <c r="Z8" s="16">
        <v>26.366447031115111</v>
      </c>
      <c r="AA8" s="16">
        <v>14.828315470026002</v>
      </c>
      <c r="AB8" s="16">
        <v>17.228801303003582</v>
      </c>
      <c r="AC8" s="16">
        <v>19.967012545334928</v>
      </c>
      <c r="AD8" s="16">
        <v>26.701523167003064</v>
      </c>
      <c r="AE8" s="27" t="str">
        <f t="shared" si="2"/>
        <v/>
      </c>
      <c r="AF8" s="60"/>
      <c r="AG8" s="60"/>
      <c r="AH8" s="60"/>
      <c r="AI8" s="60"/>
      <c r="AJ8" s="60"/>
      <c r="AK8" s="60"/>
      <c r="AL8" s="60"/>
      <c r="AM8" s="60"/>
      <c r="AN8" s="60"/>
      <c r="AO8" s="27" t="str">
        <f t="shared" si="3"/>
        <v/>
      </c>
      <c r="AP8" s="60"/>
      <c r="AQ8" s="60"/>
      <c r="AR8" s="60"/>
      <c r="AS8" s="60"/>
      <c r="AT8" s="60"/>
      <c r="AU8" s="60"/>
      <c r="AV8" s="60"/>
      <c r="AW8" s="60"/>
      <c r="AX8" s="60"/>
      <c r="AY8" s="27" t="str">
        <f t="shared" si="4"/>
        <v/>
      </c>
    </row>
    <row r="9" spans="1:51" x14ac:dyDescent="0.25">
      <c r="A9" s="9">
        <v>7</v>
      </c>
      <c r="B9" s="11">
        <v>0.45986145841566839</v>
      </c>
      <c r="C9" s="12">
        <v>0.42044476198003961</v>
      </c>
      <c r="D9" s="12">
        <v>0.38725175445529975</v>
      </c>
      <c r="E9" s="12">
        <v>0.35891626022686296</v>
      </c>
      <c r="F9" s="12">
        <v>0.32701259265114202</v>
      </c>
      <c r="G9" s="12">
        <v>0.35891626022686296</v>
      </c>
      <c r="H9" s="12">
        <v>0.32701259265114202</v>
      </c>
      <c r="I9" s="12">
        <v>0.29431133338602772</v>
      </c>
      <c r="J9" s="12">
        <v>0.26755575762366157</v>
      </c>
      <c r="K9" s="27" t="str">
        <f t="shared" si="0"/>
        <v/>
      </c>
      <c r="L9" s="16">
        <v>6.9657</v>
      </c>
      <c r="M9" s="16">
        <v>7.49</v>
      </c>
      <c r="N9" s="16">
        <v>8.6135000000000002</v>
      </c>
      <c r="O9" s="16">
        <v>10.74066</v>
      </c>
      <c r="P9" s="16">
        <v>15.47434</v>
      </c>
      <c r="Q9" s="16">
        <v>8.2390000000000008</v>
      </c>
      <c r="R9" s="16">
        <v>10.111499999999999</v>
      </c>
      <c r="S9" s="16">
        <v>12.358499999999999</v>
      </c>
      <c r="T9" s="16">
        <v>17.227</v>
      </c>
      <c r="U9" s="27" t="str">
        <f t="shared" si="1"/>
        <v/>
      </c>
      <c r="V9" s="16">
        <v>16.580838750251274</v>
      </c>
      <c r="W9" s="16">
        <v>16.616282965061668</v>
      </c>
      <c r="X9" s="16">
        <v>18.073592186791391</v>
      </c>
      <c r="Y9" s="16">
        <v>21.540863281635374</v>
      </c>
      <c r="Z9" s="16">
        <v>29.563244413034944</v>
      </c>
      <c r="AA9" s="16">
        <v>16.523674762760749</v>
      </c>
      <c r="AB9" s="16">
        <v>19.31770569099573</v>
      </c>
      <c r="AC9" s="16">
        <v>22.516429084513636</v>
      </c>
      <c r="AD9" s="16">
        <v>30.240013539369425</v>
      </c>
      <c r="AE9" s="27" t="str">
        <f t="shared" si="2"/>
        <v/>
      </c>
      <c r="AF9" s="60"/>
      <c r="AG9" s="60"/>
      <c r="AH9" s="60"/>
      <c r="AI9" s="60"/>
      <c r="AJ9" s="60"/>
      <c r="AK9" s="60"/>
      <c r="AL9" s="60"/>
      <c r="AM9" s="60"/>
      <c r="AN9" s="60"/>
      <c r="AO9" s="27" t="str">
        <f t="shared" si="3"/>
        <v/>
      </c>
      <c r="AP9" s="60"/>
      <c r="AQ9" s="60"/>
      <c r="AR9" s="60"/>
      <c r="AS9" s="60"/>
      <c r="AT9" s="60"/>
      <c r="AU9" s="60"/>
      <c r="AV9" s="60"/>
      <c r="AW9" s="60"/>
      <c r="AX9" s="60"/>
      <c r="AY9" s="27" t="str">
        <f t="shared" si="4"/>
        <v/>
      </c>
    </row>
    <row r="10" spans="1:51" x14ac:dyDescent="0.25">
      <c r="A10" s="9">
        <v>8</v>
      </c>
      <c r="B10" s="11">
        <v>0.43016100569340604</v>
      </c>
      <c r="C10" s="12">
        <v>0.39329006234825659</v>
      </c>
      <c r="D10" s="12">
        <v>0.36224084689971003</v>
      </c>
      <c r="E10" s="12">
        <v>0.33573541907778015</v>
      </c>
      <c r="F10" s="12">
        <v>0.30589227071531067</v>
      </c>
      <c r="G10" s="12">
        <v>0.33573541907778015</v>
      </c>
      <c r="H10" s="12">
        <v>0.30589227071531067</v>
      </c>
      <c r="I10" s="12">
        <v>0.27530304364377983</v>
      </c>
      <c r="J10" s="12">
        <v>0.25027549422161782</v>
      </c>
      <c r="K10" s="27" t="str">
        <f t="shared" si="0"/>
        <v/>
      </c>
      <c r="L10" s="16">
        <v>7.9607999999999999</v>
      </c>
      <c r="M10" s="16">
        <v>8.56</v>
      </c>
      <c r="N10" s="16">
        <v>9.8439999999999994</v>
      </c>
      <c r="O10" s="16">
        <v>12.275040000000001</v>
      </c>
      <c r="P10" s="16">
        <v>17.68496</v>
      </c>
      <c r="Q10" s="16">
        <v>9.4160000000000004</v>
      </c>
      <c r="R10" s="16">
        <v>11.555999999999999</v>
      </c>
      <c r="S10" s="16">
        <v>14.124000000000001</v>
      </c>
      <c r="T10" s="16">
        <v>19.687999999999999</v>
      </c>
      <c r="U10" s="27" t="str">
        <f t="shared" si="1"/>
        <v/>
      </c>
      <c r="V10" s="16">
        <v>17.961865720541848</v>
      </c>
      <c r="W10" s="16">
        <v>18.140094831752904</v>
      </c>
      <c r="X10" s="16">
        <v>19.845488870678178</v>
      </c>
      <c r="Y10" s="16">
        <v>23.759030598251741</v>
      </c>
      <c r="Z10" s="16">
        <v>32.758506860685635</v>
      </c>
      <c r="AA10" s="16">
        <v>18.225197808979718</v>
      </c>
      <c r="AB10" s="16">
        <v>21.405607096769415</v>
      </c>
      <c r="AC10" s="16">
        <v>25.058101759549135</v>
      </c>
      <c r="AD10" s="16">
        <v>33.763447979826971</v>
      </c>
      <c r="AE10" s="27" t="str">
        <f t="shared" si="2"/>
        <v/>
      </c>
      <c r="AF10" s="60"/>
      <c r="AG10" s="60"/>
      <c r="AH10" s="60"/>
      <c r="AI10" s="60"/>
      <c r="AJ10" s="60"/>
      <c r="AK10" s="60"/>
      <c r="AL10" s="60"/>
      <c r="AM10" s="60"/>
      <c r="AN10" s="60"/>
      <c r="AO10" s="27" t="str">
        <f t="shared" si="3"/>
        <v/>
      </c>
      <c r="AP10" s="60"/>
      <c r="AQ10" s="60"/>
      <c r="AR10" s="60"/>
      <c r="AS10" s="60"/>
      <c r="AT10" s="60"/>
      <c r="AU10" s="60"/>
      <c r="AV10" s="60"/>
      <c r="AW10" s="60"/>
      <c r="AX10" s="60"/>
      <c r="AY10" s="27" t="str">
        <f t="shared" si="4"/>
        <v/>
      </c>
    </row>
    <row r="11" spans="1:51" x14ac:dyDescent="0.25">
      <c r="A11" s="9">
        <v>9</v>
      </c>
      <c r="B11" s="11">
        <v>0.4055596855037763</v>
      </c>
      <c r="C11" s="12">
        <v>0.37079742674630978</v>
      </c>
      <c r="D11" s="12">
        <v>0.34152394568739064</v>
      </c>
      <c r="E11" s="12">
        <v>0.31653438868587447</v>
      </c>
      <c r="F11" s="12">
        <v>0.28839799858046322</v>
      </c>
      <c r="G11" s="12">
        <v>0.31653438868587447</v>
      </c>
      <c r="H11" s="12">
        <v>0.28839799858046322</v>
      </c>
      <c r="I11" s="12">
        <v>0.25955819872241692</v>
      </c>
      <c r="J11" s="12">
        <v>0.23596199883856075</v>
      </c>
      <c r="K11" s="27" t="str">
        <f t="shared" si="0"/>
        <v/>
      </c>
      <c r="L11" s="16">
        <v>8.9558999999999997</v>
      </c>
      <c r="M11" s="16">
        <v>9.6300000000000008</v>
      </c>
      <c r="N11" s="16">
        <v>11.0745</v>
      </c>
      <c r="O11" s="16">
        <v>13.809419999999999</v>
      </c>
      <c r="P11" s="16">
        <v>19.895579999999999</v>
      </c>
      <c r="Q11" s="16">
        <v>10.593</v>
      </c>
      <c r="R11" s="16">
        <v>13.000500000000001</v>
      </c>
      <c r="S11" s="16">
        <v>15.8895</v>
      </c>
      <c r="T11" s="16">
        <v>22.149000000000001</v>
      </c>
      <c r="U11" s="27" t="str">
        <f t="shared" si="1"/>
        <v/>
      </c>
      <c r="V11" s="16">
        <v>19.370814284492404</v>
      </c>
      <c r="W11" s="16">
        <v>19.678078740030156</v>
      </c>
      <c r="X11" s="16">
        <v>21.623751317376342</v>
      </c>
      <c r="Y11" s="16">
        <v>25.977997316149931</v>
      </c>
      <c r="Z11" s="16">
        <v>35.947305322746885</v>
      </c>
      <c r="AA11" s="16">
        <v>19.927334063992276</v>
      </c>
      <c r="AB11" s="16">
        <v>23.489284697825894</v>
      </c>
      <c r="AC11" s="16">
        <v>27.590921125213651</v>
      </c>
      <c r="AD11" s="16">
        <v>37.272288617210961</v>
      </c>
      <c r="AE11" s="27" t="str">
        <f t="shared" si="2"/>
        <v/>
      </c>
      <c r="AF11" s="60"/>
      <c r="AG11" s="60"/>
      <c r="AH11" s="60"/>
      <c r="AI11" s="60"/>
      <c r="AJ11" s="60"/>
      <c r="AK11" s="60"/>
      <c r="AL11" s="60"/>
      <c r="AM11" s="60"/>
      <c r="AN11" s="60"/>
      <c r="AO11" s="27" t="str">
        <f t="shared" si="3"/>
        <v/>
      </c>
      <c r="AP11" s="60"/>
      <c r="AQ11" s="60"/>
      <c r="AR11" s="60"/>
      <c r="AS11" s="60"/>
      <c r="AT11" s="60"/>
      <c r="AU11" s="60"/>
      <c r="AV11" s="60"/>
      <c r="AW11" s="60"/>
      <c r="AX11" s="60"/>
      <c r="AY11" s="27" t="str">
        <f t="shared" si="4"/>
        <v/>
      </c>
    </row>
    <row r="12" spans="1:51" x14ac:dyDescent="0.25">
      <c r="A12" s="9">
        <v>10</v>
      </c>
      <c r="B12" s="11">
        <v>0.38474770000005176</v>
      </c>
      <c r="C12" s="12">
        <v>0.35176932571433311</v>
      </c>
      <c r="D12" s="12">
        <v>0.32399806315793828</v>
      </c>
      <c r="E12" s="12">
        <v>0.30029088780491853</v>
      </c>
      <c r="F12" s="12">
        <v>0.27359836444448127</v>
      </c>
      <c r="G12" s="12">
        <v>0.30029088780491853</v>
      </c>
      <c r="H12" s="12">
        <v>0.27359836444448127</v>
      </c>
      <c r="I12" s="12">
        <v>0.24623852800003318</v>
      </c>
      <c r="J12" s="12">
        <v>0.22385320727275732</v>
      </c>
      <c r="K12" s="27" t="str">
        <f t="shared" si="0"/>
        <v/>
      </c>
      <c r="L12" s="16">
        <v>9.9510000000000005</v>
      </c>
      <c r="M12" s="16">
        <v>10.7</v>
      </c>
      <c r="N12" s="16">
        <v>12.305</v>
      </c>
      <c r="O12" s="16">
        <v>15.3438</v>
      </c>
      <c r="P12" s="16">
        <v>22.106200000000001</v>
      </c>
      <c r="Q12" s="16">
        <v>11.77</v>
      </c>
      <c r="R12" s="16">
        <v>14.445</v>
      </c>
      <c r="S12" s="16">
        <v>17.655000000000001</v>
      </c>
      <c r="T12" s="16">
        <v>24.61</v>
      </c>
      <c r="U12" s="27" t="str">
        <f t="shared" si="1"/>
        <v/>
      </c>
      <c r="V12" s="16">
        <v>20.795069555336308</v>
      </c>
      <c r="W12" s="16">
        <v>21.222722560332386</v>
      </c>
      <c r="X12" s="16">
        <v>23.403487263199207</v>
      </c>
      <c r="Y12" s="16">
        <v>28.194363608390688</v>
      </c>
      <c r="Z12" s="16">
        <v>39.127687251210709</v>
      </c>
      <c r="AA12" s="16">
        <v>21.627475571289928</v>
      </c>
      <c r="AB12" s="16">
        <v>25.567462627848236</v>
      </c>
      <c r="AC12" s="16">
        <v>30.114848582381676</v>
      </c>
      <c r="AD12" s="16">
        <v>40.767552908876105</v>
      </c>
      <c r="AE12" s="27" t="str">
        <f t="shared" si="2"/>
        <v/>
      </c>
      <c r="AF12" s="60"/>
      <c r="AG12" s="60"/>
      <c r="AH12" s="60"/>
      <c r="AI12" s="60"/>
      <c r="AJ12" s="60"/>
      <c r="AK12" s="60"/>
      <c r="AL12" s="60"/>
      <c r="AM12" s="60"/>
      <c r="AN12" s="60"/>
      <c r="AO12" s="27" t="str">
        <f t="shared" si="3"/>
        <v/>
      </c>
      <c r="AP12" s="60"/>
      <c r="AQ12" s="60"/>
      <c r="AR12" s="60"/>
      <c r="AS12" s="60"/>
      <c r="AT12" s="60"/>
      <c r="AU12" s="60"/>
      <c r="AV12" s="60"/>
      <c r="AW12" s="60"/>
      <c r="AX12" s="60"/>
      <c r="AY12" s="27" t="str">
        <f t="shared" si="4"/>
        <v/>
      </c>
    </row>
    <row r="13" spans="1:51" x14ac:dyDescent="0.25">
      <c r="A13" s="9">
        <v>11</v>
      </c>
      <c r="B13" s="11">
        <v>0.36684253824833585</v>
      </c>
      <c r="C13" s="12">
        <v>0.33539889211276414</v>
      </c>
      <c r="D13" s="12">
        <v>0.30892003220912478</v>
      </c>
      <c r="E13" s="12">
        <v>0.28631612741333518</v>
      </c>
      <c r="F13" s="12">
        <v>0.26086580497659423</v>
      </c>
      <c r="G13" s="12">
        <v>0.28631612741333518</v>
      </c>
      <c r="H13" s="12">
        <v>0.26086580497659423</v>
      </c>
      <c r="I13" s="12">
        <v>0.2347792244789349</v>
      </c>
      <c r="J13" s="12">
        <v>0.2134356586172135</v>
      </c>
      <c r="K13" s="27" t="str">
        <f t="shared" si="0"/>
        <v/>
      </c>
      <c r="L13" s="16">
        <v>10.946099999999999</v>
      </c>
      <c r="M13" s="16">
        <v>11.77</v>
      </c>
      <c r="N13" s="16">
        <v>13.535500000000001</v>
      </c>
      <c r="O13" s="16">
        <v>16.87818</v>
      </c>
      <c r="P13" s="16">
        <v>24.31682</v>
      </c>
      <c r="Q13" s="16">
        <v>12.946999999999999</v>
      </c>
      <c r="R13" s="16">
        <v>15.8895</v>
      </c>
      <c r="S13" s="16">
        <v>19.420500000000001</v>
      </c>
      <c r="T13" s="16">
        <v>27.071000000000002</v>
      </c>
      <c r="U13" s="27" t="str">
        <f t="shared" si="1"/>
        <v/>
      </c>
      <c r="V13" s="16">
        <v>22.227702680628685</v>
      </c>
      <c r="W13" s="16">
        <v>22.769961637764411</v>
      </c>
      <c r="X13" s="16">
        <v>25.182155179942232</v>
      </c>
      <c r="Y13" s="16">
        <v>30.406513690177889</v>
      </c>
      <c r="Z13" s="16">
        <v>42.299027465875348</v>
      </c>
      <c r="AA13" s="16">
        <v>23.324382886468396</v>
      </c>
      <c r="AB13" s="16">
        <v>27.639732371215739</v>
      </c>
      <c r="AC13" s="16">
        <v>32.630261298330346</v>
      </c>
      <c r="AD13" s="16">
        <v>44.250373618679156</v>
      </c>
      <c r="AE13" s="27" t="str">
        <f t="shared" si="2"/>
        <v/>
      </c>
      <c r="AF13" s="60"/>
      <c r="AG13" s="60"/>
      <c r="AH13" s="60"/>
      <c r="AI13" s="60"/>
      <c r="AJ13" s="60"/>
      <c r="AK13" s="60"/>
      <c r="AL13" s="60"/>
      <c r="AM13" s="60"/>
      <c r="AN13" s="60"/>
      <c r="AO13" s="27" t="str">
        <f t="shared" si="3"/>
        <v/>
      </c>
      <c r="AP13" s="60"/>
      <c r="AQ13" s="60"/>
      <c r="AR13" s="60"/>
      <c r="AS13" s="60"/>
      <c r="AT13" s="60"/>
      <c r="AU13" s="60"/>
      <c r="AV13" s="60"/>
      <c r="AW13" s="60"/>
      <c r="AX13" s="60"/>
      <c r="AY13" s="27" t="str">
        <f t="shared" si="4"/>
        <v/>
      </c>
    </row>
    <row r="14" spans="1:51" x14ac:dyDescent="0.25">
      <c r="A14" s="9">
        <v>12</v>
      </c>
      <c r="B14" s="11">
        <v>0.35122499039709787</v>
      </c>
      <c r="C14" s="12">
        <v>0.32111999122020374</v>
      </c>
      <c r="D14" s="12">
        <v>0.29576841296597722</v>
      </c>
      <c r="E14" s="12">
        <v>0.27412682177334474</v>
      </c>
      <c r="F14" s="12">
        <v>0.24975999317126951</v>
      </c>
      <c r="G14" s="12">
        <v>0.27412682177334474</v>
      </c>
      <c r="H14" s="12">
        <v>0.24975999317126951</v>
      </c>
      <c r="I14" s="12">
        <v>0.22478399385414255</v>
      </c>
      <c r="J14" s="12">
        <v>0.2043490853219479</v>
      </c>
      <c r="K14" s="27" t="str">
        <f t="shared" si="0"/>
        <v/>
      </c>
      <c r="L14" s="16">
        <v>11.9412</v>
      </c>
      <c r="M14" s="16">
        <v>12.84</v>
      </c>
      <c r="N14" s="16">
        <v>14.766</v>
      </c>
      <c r="O14" s="16">
        <v>18.412559999999999</v>
      </c>
      <c r="P14" s="16">
        <v>26.527439999999999</v>
      </c>
      <c r="Q14" s="16">
        <v>14.124000000000001</v>
      </c>
      <c r="R14" s="16">
        <v>17.334</v>
      </c>
      <c r="S14" s="16">
        <v>21.186</v>
      </c>
      <c r="T14" s="16">
        <v>29.532</v>
      </c>
      <c r="U14" s="27" t="str">
        <f t="shared" si="1"/>
        <v/>
      </c>
      <c r="V14" s="16">
        <v>23.664686555193729</v>
      </c>
      <c r="W14" s="16">
        <v>24.317498664051957</v>
      </c>
      <c r="X14" s="16">
        <v>26.958409154146924</v>
      </c>
      <c r="Y14" s="16">
        <v>32.613718849667649</v>
      </c>
      <c r="Z14" s="16">
        <v>45.461317588102546</v>
      </c>
      <c r="AA14" s="16">
        <v>25.017497025547012</v>
      </c>
      <c r="AB14" s="16">
        <v>29.706088453019575</v>
      </c>
      <c r="AC14" s="16">
        <v>35.137684077551754</v>
      </c>
      <c r="AD14" s="16">
        <v>47.721841104699514</v>
      </c>
      <c r="AE14" s="27" t="str">
        <f t="shared" si="2"/>
        <v/>
      </c>
      <c r="AF14" s="60"/>
      <c r="AG14" s="60"/>
      <c r="AH14" s="60"/>
      <c r="AI14" s="60"/>
      <c r="AJ14" s="60"/>
      <c r="AK14" s="60"/>
      <c r="AL14" s="60"/>
      <c r="AM14" s="60"/>
      <c r="AN14" s="60"/>
      <c r="AO14" s="27" t="str">
        <f t="shared" si="3"/>
        <v/>
      </c>
      <c r="AP14" s="60"/>
      <c r="AQ14" s="60"/>
      <c r="AR14" s="60"/>
      <c r="AS14" s="60"/>
      <c r="AT14" s="60"/>
      <c r="AU14" s="60"/>
      <c r="AV14" s="60"/>
      <c r="AW14" s="60"/>
      <c r="AX14" s="60"/>
      <c r="AY14" s="27" t="str">
        <f t="shared" si="4"/>
        <v/>
      </c>
    </row>
    <row r="15" spans="1:51" x14ac:dyDescent="0.25">
      <c r="A15" s="9">
        <v>13</v>
      </c>
      <c r="B15" s="11">
        <v>0.33744605569498054</v>
      </c>
      <c r="C15" s="12">
        <v>0.30852210806398211</v>
      </c>
      <c r="D15" s="12">
        <v>0.2841650995326151</v>
      </c>
      <c r="E15" s="12">
        <v>0.26337253127413113</v>
      </c>
      <c r="F15" s="12">
        <v>0.23996163960531947</v>
      </c>
      <c r="G15" s="12">
        <v>0.26337253127413113</v>
      </c>
      <c r="H15" s="12">
        <v>0.23996163960531947</v>
      </c>
      <c r="I15" s="12">
        <v>0.21596547564478755</v>
      </c>
      <c r="J15" s="12">
        <v>0.19633225058617043</v>
      </c>
      <c r="K15" s="27" t="str">
        <f t="shared" si="0"/>
        <v/>
      </c>
      <c r="L15" s="16">
        <v>12.936299999999999</v>
      </c>
      <c r="M15" s="16">
        <v>13.91</v>
      </c>
      <c r="N15" s="16">
        <v>15.996499999999999</v>
      </c>
      <c r="O15" s="16">
        <v>19.946940000000001</v>
      </c>
      <c r="P15" s="16">
        <v>28.738060000000001</v>
      </c>
      <c r="Q15" s="16">
        <v>15.301</v>
      </c>
      <c r="R15" s="16">
        <v>18.778500000000001</v>
      </c>
      <c r="S15" s="16">
        <v>22.951499999999999</v>
      </c>
      <c r="T15" s="16">
        <v>31.992999999999999</v>
      </c>
      <c r="U15" s="27" t="str">
        <f t="shared" si="1"/>
        <v/>
      </c>
      <c r="V15" s="16">
        <v>25.103584134269902</v>
      </c>
      <c r="W15" s="16">
        <v>25.86400214767141</v>
      </c>
      <c r="X15" s="16">
        <v>28.731546228029455</v>
      </c>
      <c r="Y15" s="16">
        <v>34.81571100313684</v>
      </c>
      <c r="Z15" s="16">
        <v>48.614836756439807</v>
      </c>
      <c r="AA15" s="16">
        <v>26.70661234550246</v>
      </c>
      <c r="AB15" s="16">
        <v>31.766713272601038</v>
      </c>
      <c r="AC15" s="16">
        <v>37.637674692621573</v>
      </c>
      <c r="AD15" s="16">
        <v>51.182951037705578</v>
      </c>
      <c r="AE15" s="27" t="str">
        <f t="shared" si="2"/>
        <v/>
      </c>
      <c r="AF15" s="60"/>
      <c r="AG15" s="60"/>
      <c r="AH15" s="60"/>
      <c r="AI15" s="60"/>
      <c r="AJ15" s="60"/>
      <c r="AK15" s="60"/>
      <c r="AL15" s="60"/>
      <c r="AM15" s="60"/>
      <c r="AN15" s="60"/>
      <c r="AO15" s="27" t="str">
        <f t="shared" si="3"/>
        <v/>
      </c>
      <c r="AP15" s="60"/>
      <c r="AQ15" s="60"/>
      <c r="AR15" s="60"/>
      <c r="AS15" s="60"/>
      <c r="AT15" s="60"/>
      <c r="AU15" s="60"/>
      <c r="AV15" s="60"/>
      <c r="AW15" s="60"/>
      <c r="AX15" s="60"/>
      <c r="AY15" s="27" t="str">
        <f t="shared" si="4"/>
        <v/>
      </c>
    </row>
    <row r="16" spans="1:51" x14ac:dyDescent="0.25">
      <c r="A16" s="9">
        <v>14</v>
      </c>
      <c r="B16" s="11">
        <v>0.32517115565205468</v>
      </c>
      <c r="C16" s="12">
        <v>0.29729934231044991</v>
      </c>
      <c r="D16" s="12">
        <v>0.27382834160173031</v>
      </c>
      <c r="E16" s="12">
        <v>0.25379212148453056</v>
      </c>
      <c r="F16" s="12">
        <v>0.23123282179701665</v>
      </c>
      <c r="G16" s="12">
        <v>0.25379212148453056</v>
      </c>
      <c r="H16" s="12">
        <v>0.23123282179701665</v>
      </c>
      <c r="I16" s="12">
        <v>0.20810953961731499</v>
      </c>
      <c r="J16" s="12">
        <v>0.18919049056119544</v>
      </c>
      <c r="K16" s="27" t="str">
        <f t="shared" si="0"/>
        <v/>
      </c>
      <c r="L16" s="16">
        <v>13.9314</v>
      </c>
      <c r="M16" s="16">
        <v>14.98</v>
      </c>
      <c r="N16" s="16">
        <v>17.227</v>
      </c>
      <c r="O16" s="16">
        <v>21.48132</v>
      </c>
      <c r="P16" s="16">
        <v>30.94868</v>
      </c>
      <c r="Q16" s="16">
        <v>16.478000000000002</v>
      </c>
      <c r="R16" s="16">
        <v>20.222999999999999</v>
      </c>
      <c r="S16" s="16">
        <v>24.716999999999999</v>
      </c>
      <c r="T16" s="16">
        <v>34.454000000000001</v>
      </c>
      <c r="U16" s="27" t="str">
        <f t="shared" si="1"/>
        <v/>
      </c>
      <c r="V16" s="16">
        <v>26.542878644908548</v>
      </c>
      <c r="W16" s="16">
        <v>27.408694508659021</v>
      </c>
      <c r="X16" s="16">
        <v>30.501223161405647</v>
      </c>
      <c r="Y16" s="16">
        <v>37.012466869167127</v>
      </c>
      <c r="Z16" s="16">
        <v>51.759991254714535</v>
      </c>
      <c r="AA16" s="16">
        <v>28.391710987506169</v>
      </c>
      <c r="AB16" s="16">
        <v>33.821872310679872</v>
      </c>
      <c r="AC16" s="16">
        <v>40.130774677800183</v>
      </c>
      <c r="AD16" s="16">
        <v>54.634593078771353</v>
      </c>
      <c r="AE16" s="27" t="str">
        <f t="shared" si="2"/>
        <v/>
      </c>
      <c r="AF16" s="60"/>
      <c r="AG16" s="60"/>
      <c r="AH16" s="60"/>
      <c r="AI16" s="60"/>
      <c r="AJ16" s="60"/>
      <c r="AK16" s="60"/>
      <c r="AL16" s="60"/>
      <c r="AM16" s="60"/>
      <c r="AN16" s="60"/>
      <c r="AO16" s="27" t="str">
        <f t="shared" si="3"/>
        <v/>
      </c>
      <c r="AP16" s="60"/>
      <c r="AQ16" s="60"/>
      <c r="AR16" s="60"/>
      <c r="AS16" s="60"/>
      <c r="AT16" s="60"/>
      <c r="AU16" s="60"/>
      <c r="AV16" s="60"/>
      <c r="AW16" s="60"/>
      <c r="AX16" s="60"/>
      <c r="AY16" s="27" t="str">
        <f t="shared" si="4"/>
        <v/>
      </c>
    </row>
    <row r="17" spans="1:51" x14ac:dyDescent="0.25">
      <c r="A17" s="9">
        <v>15</v>
      </c>
      <c r="B17" s="11">
        <v>0.31414518156984872</v>
      </c>
      <c r="C17" s="12">
        <v>0.28721845172100446</v>
      </c>
      <c r="D17" s="12">
        <v>0.26454331079566207</v>
      </c>
      <c r="E17" s="12">
        <v>0.24518648317646732</v>
      </c>
      <c r="F17" s="12">
        <v>0.22339212911633682</v>
      </c>
      <c r="G17" s="12">
        <v>0.24518648317646732</v>
      </c>
      <c r="H17" s="12">
        <v>0.22339212911633682</v>
      </c>
      <c r="I17" s="12">
        <v>0.20105291620470317</v>
      </c>
      <c r="J17" s="12">
        <v>0.18277537836791197</v>
      </c>
      <c r="K17" s="27" t="str">
        <f t="shared" si="0"/>
        <v/>
      </c>
      <c r="L17" s="16">
        <v>14.926500000000001</v>
      </c>
      <c r="M17" s="16">
        <v>16.05</v>
      </c>
      <c r="N17" s="16">
        <v>18.4575</v>
      </c>
      <c r="O17" s="16">
        <v>23.015699999999999</v>
      </c>
      <c r="P17" s="16">
        <v>33.159300000000002</v>
      </c>
      <c r="Q17" s="16">
        <v>17.655000000000001</v>
      </c>
      <c r="R17" s="16">
        <v>21.6675</v>
      </c>
      <c r="S17" s="16">
        <v>26.482500000000002</v>
      </c>
      <c r="T17" s="16">
        <v>36.914999999999999</v>
      </c>
      <c r="U17" s="27" t="str">
        <f t="shared" si="1"/>
        <v/>
      </c>
      <c r="V17" s="16">
        <v>27.981609289843931</v>
      </c>
      <c r="W17" s="16">
        <v>28.951127709489484</v>
      </c>
      <c r="X17" s="16">
        <v>32.267303332091032</v>
      </c>
      <c r="Y17" s="16">
        <v>39.204093507134139</v>
      </c>
      <c r="Z17" s="16">
        <v>54.897234010345215</v>
      </c>
      <c r="AA17" s="16">
        <v>30.072875075207499</v>
      </c>
      <c r="AB17" s="16">
        <v>35.871861526605052</v>
      </c>
      <c r="AC17" s="16">
        <v>42.617489424984413</v>
      </c>
      <c r="AD17" s="16">
        <v>58.077555301204534</v>
      </c>
      <c r="AE17" s="27" t="str">
        <f t="shared" si="2"/>
        <v/>
      </c>
      <c r="AF17" s="60"/>
      <c r="AG17" s="60"/>
      <c r="AH17" s="60"/>
      <c r="AI17" s="60"/>
      <c r="AJ17" s="60"/>
      <c r="AK17" s="60"/>
      <c r="AL17" s="60"/>
      <c r="AM17" s="60"/>
      <c r="AN17" s="60"/>
      <c r="AO17" s="27" t="str">
        <f t="shared" si="3"/>
        <v/>
      </c>
      <c r="AP17" s="60"/>
      <c r="AQ17" s="60"/>
      <c r="AR17" s="60"/>
      <c r="AS17" s="60"/>
      <c r="AT17" s="60"/>
      <c r="AU17" s="60"/>
      <c r="AV17" s="60"/>
      <c r="AW17" s="60"/>
      <c r="AX17" s="60"/>
      <c r="AY17" s="27" t="str">
        <f t="shared" si="4"/>
        <v/>
      </c>
    </row>
    <row r="18" spans="1:51" x14ac:dyDescent="0.25">
      <c r="A18" s="9">
        <v>16</v>
      </c>
      <c r="B18" s="11">
        <v>0.30416976412783225</v>
      </c>
      <c r="C18" s="12">
        <v>0.27809807005973247</v>
      </c>
      <c r="D18" s="12">
        <v>0.25614295926554298</v>
      </c>
      <c r="E18" s="12">
        <v>0.23740079151440574</v>
      </c>
      <c r="F18" s="12">
        <v>0.21629849893534744</v>
      </c>
      <c r="G18" s="12">
        <v>0.23740079151440574</v>
      </c>
      <c r="H18" s="12">
        <v>0.21629849893534744</v>
      </c>
      <c r="I18" s="12">
        <v>0.19466864904181269</v>
      </c>
      <c r="J18" s="12">
        <v>0.1769714991289206</v>
      </c>
      <c r="K18" s="27" t="str">
        <f t="shared" si="0"/>
        <v/>
      </c>
      <c r="L18" s="16">
        <v>15.9216</v>
      </c>
      <c r="M18" s="16">
        <v>17.12</v>
      </c>
      <c r="N18" s="16">
        <v>19.687999999999999</v>
      </c>
      <c r="O18" s="16">
        <v>24.550080000000001</v>
      </c>
      <c r="P18" s="16">
        <v>35.36992</v>
      </c>
      <c r="Q18" s="16">
        <v>18.832000000000001</v>
      </c>
      <c r="R18" s="16">
        <v>23.111999999999998</v>
      </c>
      <c r="S18" s="16">
        <v>28.248000000000001</v>
      </c>
      <c r="T18" s="16">
        <v>39.375999999999998</v>
      </c>
      <c r="U18" s="27" t="str">
        <f t="shared" si="1"/>
        <v/>
      </c>
      <c r="V18" s="16">
        <v>29.419162808395154</v>
      </c>
      <c r="W18" s="16">
        <v>30.491055219315374</v>
      </c>
      <c r="X18" s="16">
        <v>34.029770458388732</v>
      </c>
      <c r="Y18" s="16">
        <v>41.390765497402221</v>
      </c>
      <c r="Z18" s="16">
        <v>58.027023760802081</v>
      </c>
      <c r="AA18" s="16">
        <v>31.750238526598633</v>
      </c>
      <c r="AB18" s="16">
        <v>37.916980676225947</v>
      </c>
      <c r="AC18" s="16">
        <v>45.098281733607919</v>
      </c>
      <c r="AD18" s="16">
        <v>61.512534069619072</v>
      </c>
      <c r="AE18" s="27" t="str">
        <f t="shared" si="2"/>
        <v/>
      </c>
      <c r="AF18" s="60"/>
      <c r="AG18" s="60"/>
      <c r="AH18" s="60"/>
      <c r="AI18" s="60"/>
      <c r="AJ18" s="60"/>
      <c r="AK18" s="60"/>
      <c r="AL18" s="60"/>
      <c r="AM18" s="60"/>
      <c r="AN18" s="60"/>
      <c r="AO18" s="27" t="str">
        <f t="shared" si="3"/>
        <v/>
      </c>
      <c r="AP18" s="60"/>
      <c r="AQ18" s="60"/>
      <c r="AR18" s="60"/>
      <c r="AS18" s="60"/>
      <c r="AT18" s="60"/>
      <c r="AU18" s="60"/>
      <c r="AV18" s="60"/>
      <c r="AW18" s="60"/>
      <c r="AX18" s="60"/>
      <c r="AY18" s="27" t="str">
        <f t="shared" si="4"/>
        <v/>
      </c>
    </row>
    <row r="19" spans="1:51" x14ac:dyDescent="0.25">
      <c r="A19" s="9">
        <v>17</v>
      </c>
      <c r="B19" s="11">
        <v>0.29508801543959112</v>
      </c>
      <c r="C19" s="12">
        <v>0.26979475697334049</v>
      </c>
      <c r="D19" s="12">
        <v>0.24849517089649772</v>
      </c>
      <c r="E19" s="12">
        <v>0.23031259741626622</v>
      </c>
      <c r="F19" s="12">
        <v>0.20984036653482044</v>
      </c>
      <c r="G19" s="12">
        <v>0.23031259741626622</v>
      </c>
      <c r="H19" s="12">
        <v>0.20984036653482044</v>
      </c>
      <c r="I19" s="12">
        <v>0.18885632988133841</v>
      </c>
      <c r="J19" s="12">
        <v>0.17168757261939846</v>
      </c>
      <c r="K19" s="27" t="str">
        <f t="shared" si="0"/>
        <v/>
      </c>
      <c r="L19" s="16">
        <v>16.916699999999999</v>
      </c>
      <c r="M19" s="16">
        <v>18.190000000000001</v>
      </c>
      <c r="N19" s="16">
        <v>20.918500000000002</v>
      </c>
      <c r="O19" s="16">
        <v>26.08446</v>
      </c>
      <c r="P19" s="16">
        <v>37.580539999999999</v>
      </c>
      <c r="Q19" s="16">
        <v>20.009</v>
      </c>
      <c r="R19" s="16">
        <v>24.5565</v>
      </c>
      <c r="S19" s="16">
        <v>30.013500000000001</v>
      </c>
      <c r="T19" s="16">
        <v>41.837000000000003</v>
      </c>
      <c r="U19" s="27" t="str">
        <f t="shared" si="1"/>
        <v/>
      </c>
      <c r="V19" s="16">
        <v>30.855149167238103</v>
      </c>
      <c r="W19" s="16">
        <v>32.028356147302219</v>
      </c>
      <c r="X19" s="16">
        <v>35.788678369522223</v>
      </c>
      <c r="Y19" s="16">
        <v>43.57268964944052</v>
      </c>
      <c r="Z19" s="16">
        <v>61.149804645471725</v>
      </c>
      <c r="AA19" s="16">
        <v>33.423959982137077</v>
      </c>
      <c r="AB19" s="16">
        <v>39.957519976469904</v>
      </c>
      <c r="AC19" s="16">
        <v>47.573571533172995</v>
      </c>
      <c r="AD19" s="16">
        <v>64.940145126109158</v>
      </c>
      <c r="AE19" s="27" t="str">
        <f t="shared" si="2"/>
        <v/>
      </c>
      <c r="AF19" s="60"/>
      <c r="AG19" s="60"/>
      <c r="AH19" s="60"/>
      <c r="AI19" s="60"/>
      <c r="AJ19" s="60"/>
      <c r="AK19" s="60"/>
      <c r="AL19" s="60"/>
      <c r="AM19" s="60"/>
      <c r="AN19" s="60"/>
      <c r="AO19" s="27" t="str">
        <f t="shared" si="3"/>
        <v/>
      </c>
      <c r="AP19" s="60"/>
      <c r="AQ19" s="60"/>
      <c r="AR19" s="60"/>
      <c r="AS19" s="60"/>
      <c r="AT19" s="60"/>
      <c r="AU19" s="60"/>
      <c r="AV19" s="60"/>
      <c r="AW19" s="60"/>
      <c r="AX19" s="60"/>
      <c r="AY19" s="27" t="str">
        <f t="shared" si="4"/>
        <v/>
      </c>
    </row>
    <row r="20" spans="1:51" x14ac:dyDescent="0.25">
      <c r="A20" s="9">
        <v>18</v>
      </c>
      <c r="B20" s="11">
        <v>0.28677400379560375</v>
      </c>
      <c r="C20" s="12">
        <v>0.26219337489883776</v>
      </c>
      <c r="D20" s="12">
        <v>0.24149389793314011</v>
      </c>
      <c r="E20" s="12">
        <v>0.22382361271852011</v>
      </c>
      <c r="F20" s="12">
        <v>0.20392818047687378</v>
      </c>
      <c r="G20" s="12">
        <v>0.22382361271852011</v>
      </c>
      <c r="H20" s="12">
        <v>0.20392818047687378</v>
      </c>
      <c r="I20" s="12">
        <v>0.18353536242918647</v>
      </c>
      <c r="J20" s="12">
        <v>0.16685032948107859</v>
      </c>
      <c r="K20" s="27" t="str">
        <f t="shared" si="0"/>
        <v/>
      </c>
      <c r="L20" s="16">
        <v>17.911799999999999</v>
      </c>
      <c r="M20" s="16">
        <v>19.260000000000002</v>
      </c>
      <c r="N20" s="16">
        <v>22.149000000000001</v>
      </c>
      <c r="O20" s="16">
        <v>27.618839999999999</v>
      </c>
      <c r="P20" s="16">
        <v>39.791159999999998</v>
      </c>
      <c r="Q20" s="16">
        <v>21.186</v>
      </c>
      <c r="R20" s="16">
        <v>26.001000000000001</v>
      </c>
      <c r="S20" s="16">
        <v>31.779</v>
      </c>
      <c r="T20" s="16">
        <v>44.298000000000002</v>
      </c>
      <c r="U20" s="27" t="str">
        <f t="shared" si="1"/>
        <v/>
      </c>
      <c r="V20" s="16">
        <v>32.289324832802926</v>
      </c>
      <c r="W20" s="16">
        <v>33.562988888092605</v>
      </c>
      <c r="X20" s="16">
        <v>37.544121024481797</v>
      </c>
      <c r="Y20" s="16">
        <v>45.750084922282646</v>
      </c>
      <c r="Z20" s="16">
        <v>64.265996574603619</v>
      </c>
      <c r="AA20" s="16">
        <v>35.094207402029923</v>
      </c>
      <c r="AB20" s="16">
        <v>41.993753812059474</v>
      </c>
      <c r="AC20" s="16">
        <v>50.043738324402405</v>
      </c>
      <c r="AD20" s="16">
        <v>68.360934179015288</v>
      </c>
      <c r="AE20" s="27" t="str">
        <f t="shared" si="2"/>
        <v/>
      </c>
      <c r="AF20" s="60"/>
      <c r="AG20" s="60"/>
      <c r="AH20" s="60"/>
      <c r="AI20" s="60"/>
      <c r="AJ20" s="60"/>
      <c r="AK20" s="60"/>
      <c r="AL20" s="60"/>
      <c r="AM20" s="60"/>
      <c r="AN20" s="60"/>
      <c r="AO20" s="27" t="str">
        <f t="shared" si="3"/>
        <v/>
      </c>
      <c r="AP20" s="60"/>
      <c r="AQ20" s="60"/>
      <c r="AR20" s="60"/>
      <c r="AS20" s="60"/>
      <c r="AT20" s="60"/>
      <c r="AU20" s="60"/>
      <c r="AV20" s="60"/>
      <c r="AW20" s="60"/>
      <c r="AX20" s="60"/>
      <c r="AY20" s="27" t="str">
        <f t="shared" si="4"/>
        <v/>
      </c>
    </row>
    <row r="21" spans="1:51" x14ac:dyDescent="0.25">
      <c r="A21" s="9">
        <v>19</v>
      </c>
      <c r="B21" s="11">
        <v>0.27912531863448942</v>
      </c>
      <c r="C21" s="12">
        <v>0.25520029132296168</v>
      </c>
      <c r="D21" s="12">
        <v>0.23505289990272779</v>
      </c>
      <c r="E21" s="12">
        <v>0.2178539072269185</v>
      </c>
      <c r="F21" s="12">
        <v>0.19848911547341466</v>
      </c>
      <c r="G21" s="12">
        <v>0.2178539072269185</v>
      </c>
      <c r="H21" s="12">
        <v>0.19848911547341466</v>
      </c>
      <c r="I21" s="12">
        <v>0.1786402039260731</v>
      </c>
      <c r="J21" s="12">
        <v>0.16240018538733916</v>
      </c>
      <c r="K21" s="27" t="str">
        <f t="shared" si="0"/>
        <v/>
      </c>
      <c r="L21" s="16">
        <v>18.9069</v>
      </c>
      <c r="M21" s="16">
        <v>20.329999999999998</v>
      </c>
      <c r="N21" s="16">
        <v>23.3795</v>
      </c>
      <c r="O21" s="16">
        <v>29.153220000000001</v>
      </c>
      <c r="P21" s="16">
        <v>42.001779999999997</v>
      </c>
      <c r="Q21" s="16">
        <v>22.363</v>
      </c>
      <c r="R21" s="16">
        <v>27.445499999999999</v>
      </c>
      <c r="S21" s="16">
        <v>33.544499999999999</v>
      </c>
      <c r="T21" s="16">
        <v>46.759</v>
      </c>
      <c r="U21" s="27" t="str">
        <f t="shared" si="1"/>
        <v/>
      </c>
      <c r="V21" s="16">
        <v>33.721544030169085</v>
      </c>
      <c r="W21" s="16">
        <v>35.094962082902654</v>
      </c>
      <c r="X21" s="16">
        <v>39.296214289670253</v>
      </c>
      <c r="Y21" s="16">
        <v>47.923170993332754</v>
      </c>
      <c r="Z21" s="16">
        <v>67.375991356607614</v>
      </c>
      <c r="AA21" s="16">
        <v>36.761149297535582</v>
      </c>
      <c r="AB21" s="16">
        <v>44.02593820494689</v>
      </c>
      <c r="AC21" s="16">
        <v>52.509124672923747</v>
      </c>
      <c r="AD21" s="16">
        <v>71.775386386839045</v>
      </c>
      <c r="AE21" s="27" t="str">
        <f t="shared" si="2"/>
        <v/>
      </c>
      <c r="AF21" s="60"/>
      <c r="AG21" s="60"/>
      <c r="AH21" s="60"/>
      <c r="AI21" s="60"/>
      <c r="AJ21" s="60"/>
      <c r="AK21" s="60"/>
      <c r="AL21" s="60"/>
      <c r="AM21" s="60"/>
      <c r="AN21" s="60"/>
      <c r="AO21" s="27" t="str">
        <f t="shared" si="3"/>
        <v/>
      </c>
      <c r="AP21" s="60"/>
      <c r="AQ21" s="60"/>
      <c r="AR21" s="60"/>
      <c r="AS21" s="60"/>
      <c r="AT21" s="60"/>
      <c r="AU21" s="60"/>
      <c r="AV21" s="60"/>
      <c r="AW21" s="60"/>
      <c r="AX21" s="60"/>
      <c r="AY21" s="27" t="str">
        <f t="shared" si="4"/>
        <v/>
      </c>
    </row>
    <row r="22" spans="1:51" x14ac:dyDescent="0.25">
      <c r="A22" s="9">
        <v>20</v>
      </c>
      <c r="B22" s="11">
        <v>0.27205770771596399</v>
      </c>
      <c r="C22" s="12">
        <v>0.24873847562602416</v>
      </c>
      <c r="D22" s="12">
        <v>0.22910122755028556</v>
      </c>
      <c r="E22" s="12">
        <v>0.21233772309538662</v>
      </c>
      <c r="F22" s="12">
        <v>0.19346325882024115</v>
      </c>
      <c r="G22" s="12">
        <v>0.21233772309538662</v>
      </c>
      <c r="H22" s="12">
        <v>0.19346325882024115</v>
      </c>
      <c r="I22" s="12">
        <v>0.17411693293821695</v>
      </c>
      <c r="J22" s="12">
        <v>0.15828812085292446</v>
      </c>
      <c r="K22" s="27" t="str">
        <f t="shared" si="0"/>
        <v/>
      </c>
      <c r="L22" s="16">
        <v>19.902000000000001</v>
      </c>
      <c r="M22" s="16">
        <v>21.4</v>
      </c>
      <c r="N22" s="16">
        <v>24.61</v>
      </c>
      <c r="O22" s="16">
        <v>30.6876</v>
      </c>
      <c r="P22" s="16">
        <v>44.212400000000002</v>
      </c>
      <c r="Q22" s="16">
        <v>23.54</v>
      </c>
      <c r="R22" s="16">
        <v>28.89</v>
      </c>
      <c r="S22" s="16">
        <v>35.31</v>
      </c>
      <c r="T22" s="16">
        <v>49.22</v>
      </c>
      <c r="U22" s="27" t="str">
        <f t="shared" si="1"/>
        <v/>
      </c>
      <c r="V22" s="16">
        <v>35.151727020656153</v>
      </c>
      <c r="W22" s="16">
        <v>36.6243160580485</v>
      </c>
      <c r="X22" s="16">
        <v>41.04508473533253</v>
      </c>
      <c r="Y22" s="16">
        <v>50.092161851040181</v>
      </c>
      <c r="Z22" s="16">
        <v>70.480151897877548</v>
      </c>
      <c r="AA22" s="16">
        <v>38.424949816000137</v>
      </c>
      <c r="AB22" s="16">
        <v>46.054310291449518</v>
      </c>
      <c r="AC22" s="16">
        <v>54.97003995315967</v>
      </c>
      <c r="AD22" s="16">
        <v>75.183934601530083</v>
      </c>
      <c r="AE22" s="27" t="str">
        <f t="shared" si="2"/>
        <v/>
      </c>
      <c r="AF22" s="60"/>
      <c r="AG22" s="60"/>
      <c r="AH22" s="60"/>
      <c r="AI22" s="60"/>
      <c r="AJ22" s="60"/>
      <c r="AK22" s="60"/>
      <c r="AL22" s="60"/>
      <c r="AM22" s="60"/>
      <c r="AN22" s="60"/>
      <c r="AO22" s="27" t="str">
        <f t="shared" si="3"/>
        <v/>
      </c>
      <c r="AP22" s="60"/>
      <c r="AQ22" s="60"/>
      <c r="AR22" s="60"/>
      <c r="AS22" s="60"/>
      <c r="AT22" s="60"/>
      <c r="AU22" s="60"/>
      <c r="AV22" s="60"/>
      <c r="AW22" s="60"/>
      <c r="AX22" s="60"/>
      <c r="AY22" s="27" t="str">
        <f t="shared" si="4"/>
        <v/>
      </c>
    </row>
    <row r="23" spans="1:51" x14ac:dyDescent="0.25">
      <c r="A23" s="9">
        <v>21</v>
      </c>
      <c r="B23" s="11">
        <v>0.26550113680622006</v>
      </c>
      <c r="C23" s="12">
        <v>0.242743896508544</v>
      </c>
      <c r="D23" s="12">
        <v>0.22357990467892194</v>
      </c>
      <c r="E23" s="12">
        <v>0.20722039945851312</v>
      </c>
      <c r="F23" s="12">
        <v>0.18880080839553429</v>
      </c>
      <c r="G23" s="12">
        <v>0.20722039945851312</v>
      </c>
      <c r="H23" s="12">
        <v>0.18880080839553429</v>
      </c>
      <c r="I23" s="12">
        <v>0.16992072755598089</v>
      </c>
      <c r="J23" s="12">
        <v>0.15447338868725524</v>
      </c>
      <c r="K23" s="27" t="str">
        <f t="shared" si="0"/>
        <v/>
      </c>
      <c r="L23" s="16">
        <v>20.897099999999998</v>
      </c>
      <c r="M23" s="16">
        <v>22.47</v>
      </c>
      <c r="N23" s="16">
        <v>25.840499999999999</v>
      </c>
      <c r="O23" s="16">
        <v>32.221980000000002</v>
      </c>
      <c r="P23" s="16">
        <v>46.423020000000001</v>
      </c>
      <c r="Q23" s="16">
        <v>24.716999999999999</v>
      </c>
      <c r="R23" s="16">
        <v>30.334499999999998</v>
      </c>
      <c r="S23" s="16">
        <v>37.075499999999998</v>
      </c>
      <c r="T23" s="16">
        <v>51.680999999999997</v>
      </c>
      <c r="U23" s="27" t="str">
        <f t="shared" si="1"/>
        <v/>
      </c>
      <c r="V23" s="16">
        <v>36.579839028734682</v>
      </c>
      <c r="W23" s="16">
        <v>38.151110771200202</v>
      </c>
      <c r="X23" s="16">
        <v>42.790862716789007</v>
      </c>
      <c r="Y23" s="16">
        <v>52.257262350470853</v>
      </c>
      <c r="Z23" s="16">
        <v>73.578813007681021</v>
      </c>
      <c r="AA23" s="16">
        <v>40.085766098687536</v>
      </c>
      <c r="AB23" s="16">
        <v>48.079088848194282</v>
      </c>
      <c r="AC23" s="16">
        <v>57.426763967161065</v>
      </c>
      <c r="AD23" s="16">
        <v>78.586966429970005</v>
      </c>
      <c r="AE23" s="27" t="str">
        <f t="shared" si="2"/>
        <v/>
      </c>
      <c r="AF23" s="60"/>
      <c r="AG23" s="60"/>
      <c r="AH23" s="60"/>
      <c r="AI23" s="60"/>
      <c r="AJ23" s="60"/>
      <c r="AK23" s="60"/>
      <c r="AL23" s="60"/>
      <c r="AM23" s="60"/>
      <c r="AN23" s="60"/>
      <c r="AO23" s="27" t="str">
        <f t="shared" si="3"/>
        <v/>
      </c>
      <c r="AP23" s="60"/>
      <c r="AQ23" s="60"/>
      <c r="AR23" s="60"/>
      <c r="AS23" s="60"/>
      <c r="AT23" s="60"/>
      <c r="AU23" s="60"/>
      <c r="AV23" s="60"/>
      <c r="AW23" s="60"/>
      <c r="AX23" s="60"/>
      <c r="AY23" s="27" t="str">
        <f t="shared" si="4"/>
        <v/>
      </c>
    </row>
    <row r="24" spans="1:51" x14ac:dyDescent="0.25">
      <c r="A24" s="9">
        <v>22</v>
      </c>
      <c r="B24" s="11">
        <v>0.25939684642308358</v>
      </c>
      <c r="C24" s="12">
        <v>0.23716283101539065</v>
      </c>
      <c r="D24" s="12">
        <v>0.2184394496194389</v>
      </c>
      <c r="E24" s="12">
        <v>0.2024560752570409</v>
      </c>
      <c r="F24" s="12">
        <v>0.18445997967863723</v>
      </c>
      <c r="G24" s="12">
        <v>0.2024560752570409</v>
      </c>
      <c r="H24" s="12">
        <v>0.18445997967863723</v>
      </c>
      <c r="I24" s="12">
        <v>0.16601398171077353</v>
      </c>
      <c r="J24" s="12">
        <v>0.15092180155524867</v>
      </c>
      <c r="K24" s="27" t="str">
        <f t="shared" si="0"/>
        <v/>
      </c>
      <c r="L24" s="16">
        <v>21.892199999999999</v>
      </c>
      <c r="M24" s="16">
        <v>23.54</v>
      </c>
      <c r="N24" s="16">
        <v>27.071000000000002</v>
      </c>
      <c r="O24" s="16">
        <v>33.756360000000001</v>
      </c>
      <c r="P24" s="16">
        <v>48.63364</v>
      </c>
      <c r="Q24" s="16">
        <v>25.893999999999998</v>
      </c>
      <c r="R24" s="16">
        <v>31.779</v>
      </c>
      <c r="S24" s="16">
        <v>38.841000000000001</v>
      </c>
      <c r="T24" s="16">
        <v>54.142000000000003</v>
      </c>
      <c r="U24" s="27" t="str">
        <f t="shared" si="1"/>
        <v/>
      </c>
      <c r="V24" s="16">
        <v>38.005875999489341</v>
      </c>
      <c r="W24" s="16">
        <v>39.675417890691172</v>
      </c>
      <c r="X24" s="16">
        <v>44.533678119207543</v>
      </c>
      <c r="Y24" s="16">
        <v>54.418666531149391</v>
      </c>
      <c r="Z24" s="16">
        <v>76.672282995855682</v>
      </c>
      <c r="AA24" s="16">
        <v>41.743746990421428</v>
      </c>
      <c r="AB24" s="16">
        <v>50.100475336110925</v>
      </c>
      <c r="AC24" s="16">
        <v>59.879550276834415</v>
      </c>
      <c r="AD24" s="16">
        <v>81.98483024313191</v>
      </c>
      <c r="AE24" s="27" t="str">
        <f t="shared" si="2"/>
        <v/>
      </c>
      <c r="AF24" s="60"/>
      <c r="AG24" s="60"/>
      <c r="AH24" s="60"/>
      <c r="AI24" s="60"/>
      <c r="AJ24" s="60"/>
      <c r="AK24" s="60"/>
      <c r="AL24" s="60"/>
      <c r="AM24" s="60"/>
      <c r="AN24" s="60"/>
      <c r="AO24" s="27" t="str">
        <f t="shared" si="3"/>
        <v/>
      </c>
      <c r="AP24" s="60"/>
      <c r="AQ24" s="60"/>
      <c r="AR24" s="60"/>
      <c r="AS24" s="60"/>
      <c r="AT24" s="60"/>
      <c r="AU24" s="60"/>
      <c r="AV24" s="60"/>
      <c r="AW24" s="60"/>
      <c r="AX24" s="60"/>
      <c r="AY24" s="27" t="str">
        <f t="shared" si="4"/>
        <v/>
      </c>
    </row>
    <row r="25" spans="1:51" x14ac:dyDescent="0.25">
      <c r="A25" s="9">
        <v>23</v>
      </c>
      <c r="B25" s="11">
        <v>0.25369512056397425</v>
      </c>
      <c r="C25" s="12">
        <v>0.23194982451563381</v>
      </c>
      <c r="D25" s="12">
        <v>0.21363799626439942</v>
      </c>
      <c r="E25" s="12">
        <v>0.19800594775724825</v>
      </c>
      <c r="F25" s="12">
        <v>0.18040541906771507</v>
      </c>
      <c r="G25" s="12">
        <v>0.19800594775724825</v>
      </c>
      <c r="H25" s="12">
        <v>0.18040541906771507</v>
      </c>
      <c r="I25" s="12">
        <v>0.16236487716094355</v>
      </c>
      <c r="J25" s="12">
        <v>0.14760443378267607</v>
      </c>
      <c r="K25" s="27" t="str">
        <f t="shared" si="0"/>
        <v/>
      </c>
      <c r="L25" s="16">
        <v>22.8873</v>
      </c>
      <c r="M25" s="16">
        <v>24.61</v>
      </c>
      <c r="N25" s="16">
        <v>28.301500000000001</v>
      </c>
      <c r="O25" s="16">
        <v>35.29074</v>
      </c>
      <c r="P25" s="16">
        <v>50.844259999999998</v>
      </c>
      <c r="Q25" s="16">
        <v>27.071000000000002</v>
      </c>
      <c r="R25" s="16">
        <v>33.223500000000001</v>
      </c>
      <c r="S25" s="16">
        <v>40.606499999999997</v>
      </c>
      <c r="T25" s="16">
        <v>56.603000000000002</v>
      </c>
      <c r="U25" s="27" t="str">
        <f t="shared" si="1"/>
        <v/>
      </c>
      <c r="V25" s="16">
        <v>39.429854832478675</v>
      </c>
      <c r="W25" s="16">
        <v>41.19731554986987</v>
      </c>
      <c r="X25" s="16">
        <v>46.273657781450297</v>
      </c>
      <c r="Y25" s="16">
        <v>56.576556983904375</v>
      </c>
      <c r="Z25" s="16">
        <v>79.760845611795062</v>
      </c>
      <c r="AA25" s="16">
        <v>43.399032553901542</v>
      </c>
      <c r="AB25" s="16">
        <v>52.118655167436266</v>
      </c>
      <c r="AC25" s="16">
        <v>62.328629194801913</v>
      </c>
      <c r="AD25" s="16">
        <v>85.377840278252691</v>
      </c>
      <c r="AE25" s="27" t="str">
        <f t="shared" si="2"/>
        <v/>
      </c>
      <c r="AF25" s="60"/>
      <c r="AG25" s="60"/>
      <c r="AH25" s="60"/>
      <c r="AI25" s="60"/>
      <c r="AJ25" s="60"/>
      <c r="AK25" s="60"/>
      <c r="AL25" s="60"/>
      <c r="AM25" s="60"/>
      <c r="AN25" s="60"/>
      <c r="AO25" s="27" t="str">
        <f t="shared" si="3"/>
        <v/>
      </c>
      <c r="AP25" s="60"/>
      <c r="AQ25" s="60"/>
      <c r="AR25" s="60"/>
      <c r="AS25" s="60"/>
      <c r="AT25" s="60"/>
      <c r="AU25" s="60"/>
      <c r="AV25" s="60"/>
      <c r="AW25" s="60"/>
      <c r="AX25" s="60"/>
      <c r="AY25" s="27" t="str">
        <f t="shared" si="4"/>
        <v/>
      </c>
    </row>
    <row r="26" spans="1:51" x14ac:dyDescent="0.25">
      <c r="A26" s="9">
        <v>24</v>
      </c>
      <c r="B26" s="11">
        <v>0.24835357243196796</v>
      </c>
      <c r="C26" s="12">
        <v>0.22706612336637072</v>
      </c>
      <c r="D26" s="12">
        <v>0.2091398504690257</v>
      </c>
      <c r="E26" s="12">
        <v>0.19383693458104817</v>
      </c>
      <c r="F26" s="12">
        <v>0.17660698484051057</v>
      </c>
      <c r="G26" s="12">
        <v>0.19383693458104817</v>
      </c>
      <c r="H26" s="12">
        <v>0.17660698484051057</v>
      </c>
      <c r="I26" s="12">
        <v>0.15894628635645949</v>
      </c>
      <c r="J26" s="12">
        <v>0.14449662396041774</v>
      </c>
      <c r="K26" s="27" t="str">
        <f t="shared" si="0"/>
        <v/>
      </c>
      <c r="L26" s="16">
        <v>23.882400000000001</v>
      </c>
      <c r="M26" s="16">
        <v>25.68</v>
      </c>
      <c r="N26" s="16">
        <v>29.532</v>
      </c>
      <c r="O26" s="16">
        <v>36.825119999999998</v>
      </c>
      <c r="P26" s="16">
        <v>53.054879999999997</v>
      </c>
      <c r="Q26" s="16">
        <v>28.248000000000001</v>
      </c>
      <c r="R26" s="16">
        <v>34.667999999999999</v>
      </c>
      <c r="S26" s="16">
        <v>42.372</v>
      </c>
      <c r="T26" s="16">
        <v>59.064</v>
      </c>
      <c r="U26" s="27" t="str">
        <f t="shared" si="1"/>
        <v/>
      </c>
      <c r="V26" s="16">
        <v>40.851806604790553</v>
      </c>
      <c r="W26" s="16">
        <v>42.716884860719816</v>
      </c>
      <c r="X26" s="16">
        <v>48.010923989017769</v>
      </c>
      <c r="Y26" s="16">
        <v>58.731104836454101</v>
      </c>
      <c r="Z26" s="16">
        <v>82.844762075458476</v>
      </c>
      <c r="AA26" s="16">
        <v>45.0517540586468</v>
      </c>
      <c r="AB26" s="16">
        <v>54.133799032850405</v>
      </c>
      <c r="AC26" s="16">
        <v>64.774210431366683</v>
      </c>
      <c r="AD26" s="16">
        <v>88.766280972146731</v>
      </c>
      <c r="AE26" s="27" t="str">
        <f t="shared" si="2"/>
        <v/>
      </c>
      <c r="AF26" s="60"/>
      <c r="AG26" s="60"/>
      <c r="AH26" s="60"/>
      <c r="AI26" s="60"/>
      <c r="AJ26" s="60"/>
      <c r="AK26" s="60"/>
      <c r="AL26" s="60"/>
      <c r="AM26" s="60"/>
      <c r="AN26" s="60"/>
      <c r="AO26" s="27" t="str">
        <f t="shared" si="3"/>
        <v/>
      </c>
      <c r="AP26" s="60"/>
      <c r="AQ26" s="60"/>
      <c r="AR26" s="60"/>
      <c r="AS26" s="60"/>
      <c r="AT26" s="60"/>
      <c r="AU26" s="60"/>
      <c r="AV26" s="60"/>
      <c r="AW26" s="60"/>
      <c r="AX26" s="60"/>
      <c r="AY26" s="27" t="str">
        <f t="shared" si="4"/>
        <v/>
      </c>
    </row>
    <row r="27" spans="1:51" x14ac:dyDescent="0.25">
      <c r="A27" s="9">
        <v>25</v>
      </c>
      <c r="B27" s="11">
        <v>0.24333581130226584</v>
      </c>
      <c r="C27" s="12">
        <v>0.22247845604778585</v>
      </c>
      <c r="D27" s="12">
        <v>0.20491436741243441</v>
      </c>
      <c r="E27" s="12">
        <v>0.18992063321152453</v>
      </c>
      <c r="F27" s="12">
        <v>0.17303879914827794</v>
      </c>
      <c r="G27" s="12">
        <v>0.18992063321152453</v>
      </c>
      <c r="H27" s="12">
        <v>0.17303879914827794</v>
      </c>
      <c r="I27" s="12">
        <v>0.15573491923345018</v>
      </c>
      <c r="J27" s="12">
        <v>0.1415771993031365</v>
      </c>
      <c r="K27" s="27" t="str">
        <f t="shared" si="0"/>
        <v/>
      </c>
      <c r="L27" s="16">
        <v>24.877500000000001</v>
      </c>
      <c r="M27" s="16">
        <v>26.75</v>
      </c>
      <c r="N27" s="16">
        <v>30.762499999999999</v>
      </c>
      <c r="O27" s="16">
        <v>38.359499999999997</v>
      </c>
      <c r="P27" s="16">
        <v>55.265500000000003</v>
      </c>
      <c r="Q27" s="16">
        <v>29.425000000000001</v>
      </c>
      <c r="R27" s="16">
        <v>36.112499999999997</v>
      </c>
      <c r="S27" s="16">
        <v>44.137500000000003</v>
      </c>
      <c r="T27" s="16">
        <v>61.524999999999999</v>
      </c>
      <c r="U27" s="27" t="str">
        <f t="shared" si="1"/>
        <v/>
      </c>
      <c r="V27" s="16">
        <v>42.271771823241686</v>
      </c>
      <c r="W27" s="16">
        <v>44.234207599999969</v>
      </c>
      <c r="X27" s="16">
        <v>49.745593651633428</v>
      </c>
      <c r="Y27" s="16">
        <v>60.882470095314801</v>
      </c>
      <c r="Z27" s="16">
        <v>85.924273065987975</v>
      </c>
      <c r="AA27" s="16">
        <v>46.702034243267974</v>
      </c>
      <c r="AB27" s="16">
        <v>56.146064200911795</v>
      </c>
      <c r="AC27" s="16">
        <v>67.216485419195038</v>
      </c>
      <c r="AD27" s="16">
        <v>92.150410648097491</v>
      </c>
      <c r="AE27" s="27" t="str">
        <f t="shared" si="2"/>
        <v/>
      </c>
      <c r="AF27" s="60"/>
      <c r="AG27" s="60"/>
      <c r="AH27" s="60"/>
      <c r="AI27" s="60"/>
      <c r="AJ27" s="60"/>
      <c r="AK27" s="60"/>
      <c r="AL27" s="60"/>
      <c r="AM27" s="60"/>
      <c r="AN27" s="60"/>
      <c r="AO27" s="27" t="str">
        <f t="shared" si="3"/>
        <v/>
      </c>
      <c r="AP27" s="60"/>
      <c r="AQ27" s="60"/>
      <c r="AR27" s="60"/>
      <c r="AS27" s="60"/>
      <c r="AT27" s="60"/>
      <c r="AU27" s="60"/>
      <c r="AV27" s="60"/>
      <c r="AW27" s="60"/>
      <c r="AX27" s="60"/>
      <c r="AY27" s="27" t="str">
        <f t="shared" si="4"/>
        <v/>
      </c>
    </row>
    <row r="28" spans="1:51" x14ac:dyDescent="0.25">
      <c r="A28" s="9">
        <v>26</v>
      </c>
      <c r="B28" s="11">
        <v>0.23861039426657416</v>
      </c>
      <c r="C28" s="12">
        <v>0.21815807475801072</v>
      </c>
      <c r="D28" s="12">
        <v>0.20093506885606238</v>
      </c>
      <c r="E28" s="12">
        <v>0.18623250284220419</v>
      </c>
      <c r="F28" s="12">
        <v>0.16967850258956382</v>
      </c>
      <c r="G28" s="12">
        <v>0.18623250284220419</v>
      </c>
      <c r="H28" s="12">
        <v>0.16967850258956382</v>
      </c>
      <c r="I28" s="12">
        <v>0.15271065233060746</v>
      </c>
      <c r="J28" s="12">
        <v>0.1388278657550977</v>
      </c>
      <c r="K28" s="27" t="str">
        <f t="shared" si="0"/>
        <v/>
      </c>
      <c r="L28" s="16">
        <v>25.872599999999998</v>
      </c>
      <c r="M28" s="16">
        <v>27.82</v>
      </c>
      <c r="N28" s="16">
        <v>31.992999999999999</v>
      </c>
      <c r="O28" s="16">
        <v>39.893880000000003</v>
      </c>
      <c r="P28" s="16">
        <v>57.476120000000002</v>
      </c>
      <c r="Q28" s="16">
        <v>30.602</v>
      </c>
      <c r="R28" s="16">
        <v>37.557000000000002</v>
      </c>
      <c r="S28" s="16">
        <v>45.902999999999999</v>
      </c>
      <c r="T28" s="16">
        <v>63.985999999999997</v>
      </c>
      <c r="U28" s="27" t="str">
        <f t="shared" si="1"/>
        <v/>
      </c>
      <c r="V28" s="16">
        <v>43.689797073948284</v>
      </c>
      <c r="W28" s="16">
        <v>45.749364685361527</v>
      </c>
      <c r="X28" s="16">
        <v>51.477777919678822</v>
      </c>
      <c r="Y28" s="16">
        <v>63.030802182946047</v>
      </c>
      <c r="Z28" s="16">
        <v>88.999600599176674</v>
      </c>
      <c r="AA28" s="16">
        <v>48.349987727503937</v>
      </c>
      <c r="AB28" s="16">
        <v>58.155595744863753</v>
      </c>
      <c r="AC28" s="16">
        <v>69.655629347012876</v>
      </c>
      <c r="AD28" s="16">
        <v>95.530464661164388</v>
      </c>
      <c r="AE28" s="27" t="str">
        <f t="shared" si="2"/>
        <v/>
      </c>
      <c r="AF28" s="60"/>
      <c r="AG28" s="60"/>
      <c r="AH28" s="60"/>
      <c r="AI28" s="60"/>
      <c r="AJ28" s="60"/>
      <c r="AK28" s="60"/>
      <c r="AL28" s="60"/>
      <c r="AM28" s="60"/>
      <c r="AN28" s="60"/>
      <c r="AO28" s="27" t="str">
        <f t="shared" si="3"/>
        <v/>
      </c>
      <c r="AP28" s="60"/>
      <c r="AQ28" s="60"/>
      <c r="AR28" s="60"/>
      <c r="AS28" s="60"/>
      <c r="AT28" s="60"/>
      <c r="AU28" s="60"/>
      <c r="AV28" s="60"/>
      <c r="AW28" s="60"/>
      <c r="AX28" s="60"/>
      <c r="AY28" s="27" t="str">
        <f t="shared" si="4"/>
        <v/>
      </c>
    </row>
    <row r="29" spans="1:51" x14ac:dyDescent="0.25">
      <c r="A29" s="9">
        <v>27</v>
      </c>
      <c r="B29" s="11">
        <v>0.23414999359806518</v>
      </c>
      <c r="C29" s="12">
        <v>0.21407999414680248</v>
      </c>
      <c r="D29" s="12">
        <v>0.19717894197731811</v>
      </c>
      <c r="E29" s="12">
        <v>0.18275121451556309</v>
      </c>
      <c r="F29" s="12">
        <v>0.16650666211417969</v>
      </c>
      <c r="G29" s="12">
        <v>0.18275121451556309</v>
      </c>
      <c r="H29" s="12">
        <v>0.16650666211417969</v>
      </c>
      <c r="I29" s="12">
        <v>0.14985599590276172</v>
      </c>
      <c r="J29" s="12">
        <v>0.13623272354796523</v>
      </c>
      <c r="K29" s="27" t="str">
        <f t="shared" si="0"/>
        <v/>
      </c>
      <c r="L29" s="16">
        <v>26.867699999999999</v>
      </c>
      <c r="M29" s="16">
        <v>28.89</v>
      </c>
      <c r="N29" s="16">
        <v>33.223500000000001</v>
      </c>
      <c r="O29" s="16">
        <v>41.428260000000002</v>
      </c>
      <c r="P29" s="16">
        <v>59.68674</v>
      </c>
      <c r="Q29" s="16">
        <v>31.779</v>
      </c>
      <c r="R29" s="16">
        <v>39.0015</v>
      </c>
      <c r="S29" s="16">
        <v>47.668500000000002</v>
      </c>
      <c r="T29" s="16">
        <v>66.447000000000003</v>
      </c>
      <c r="U29" s="27" t="str">
        <f t="shared" si="1"/>
        <v/>
      </c>
      <c r="V29" s="16">
        <v>45.105932646340122</v>
      </c>
      <c r="W29" s="16">
        <v>47.262435188200776</v>
      </c>
      <c r="X29" s="16">
        <v>53.207582080516808</v>
      </c>
      <c r="Y29" s="16">
        <v>65.176240571129881</v>
      </c>
      <c r="Z29" s="16">
        <v>92.070949762564496</v>
      </c>
      <c r="AA29" s="16">
        <v>49.995721498077309</v>
      </c>
      <c r="AB29" s="16">
        <v>60.162527676409518</v>
      </c>
      <c r="AC29" s="16">
        <v>72.091802935979629</v>
      </c>
      <c r="AD29" s="16">
        <v>98.906658090053796</v>
      </c>
      <c r="AE29" s="27" t="str">
        <f t="shared" si="2"/>
        <v/>
      </c>
      <c r="AF29" s="60"/>
      <c r="AG29" s="60"/>
      <c r="AH29" s="60"/>
      <c r="AI29" s="60"/>
      <c r="AJ29" s="60"/>
      <c r="AK29" s="60"/>
      <c r="AL29" s="60"/>
      <c r="AM29" s="60"/>
      <c r="AN29" s="60"/>
      <c r="AO29" s="27" t="str">
        <f t="shared" si="3"/>
        <v/>
      </c>
      <c r="AP29" s="60"/>
      <c r="AQ29" s="60"/>
      <c r="AR29" s="60"/>
      <c r="AS29" s="60"/>
      <c r="AT29" s="60"/>
      <c r="AU29" s="60"/>
      <c r="AV29" s="60"/>
      <c r="AW29" s="60"/>
      <c r="AX29" s="60"/>
      <c r="AY29" s="27" t="str">
        <f t="shared" si="4"/>
        <v/>
      </c>
    </row>
    <row r="30" spans="1:51" x14ac:dyDescent="0.25">
      <c r="A30" s="9">
        <v>28</v>
      </c>
      <c r="B30" s="11">
        <v>0.22993072920783419</v>
      </c>
      <c r="C30" s="12">
        <v>0.2102223809900198</v>
      </c>
      <c r="D30" s="12">
        <v>0.19362587722764987</v>
      </c>
      <c r="E30" s="12">
        <v>0.17945813011343148</v>
      </c>
      <c r="F30" s="12">
        <v>0.16350629632557101</v>
      </c>
      <c r="G30" s="12">
        <v>0.17945813011343148</v>
      </c>
      <c r="H30" s="12">
        <v>0.16350629632557101</v>
      </c>
      <c r="I30" s="12">
        <v>0.14715566669301386</v>
      </c>
      <c r="J30" s="12">
        <v>0.13377787881183079</v>
      </c>
      <c r="K30" s="27" t="str">
        <f t="shared" si="0"/>
        <v/>
      </c>
      <c r="L30" s="16">
        <v>27.8628</v>
      </c>
      <c r="M30" s="16">
        <v>29.96</v>
      </c>
      <c r="N30" s="16">
        <v>34.454000000000001</v>
      </c>
      <c r="O30" s="16">
        <v>42.96264</v>
      </c>
      <c r="P30" s="16">
        <v>61.897359999999999</v>
      </c>
      <c r="Q30" s="16">
        <v>32.956000000000003</v>
      </c>
      <c r="R30" s="16">
        <v>40.445999999999998</v>
      </c>
      <c r="S30" s="16">
        <v>49.433999999999997</v>
      </c>
      <c r="T30" s="16">
        <v>68.908000000000001</v>
      </c>
      <c r="U30" s="27" t="str">
        <f t="shared" si="1"/>
        <v/>
      </c>
      <c r="V30" s="16">
        <v>46.520230844130481</v>
      </c>
      <c r="W30" s="16">
        <v>48.773495713363012</v>
      </c>
      <c r="X30" s="16">
        <v>54.93510563097928</v>
      </c>
      <c r="Y30" s="16">
        <v>67.31891545006313</v>
      </c>
      <c r="Z30" s="16">
        <v>95.138510298184286</v>
      </c>
      <c r="AA30" s="16">
        <v>51.639335421945219</v>
      </c>
      <c r="AB30" s="16">
        <v>62.166983979936489</v>
      </c>
      <c r="AC30" s="16">
        <v>74.52515399120999</v>
      </c>
      <c r="AD30" s="16">
        <v>102.27918804896096</v>
      </c>
      <c r="AE30" s="27" t="str">
        <f t="shared" si="2"/>
        <v/>
      </c>
      <c r="AF30" s="60"/>
      <c r="AG30" s="60"/>
      <c r="AH30" s="60"/>
      <c r="AI30" s="60"/>
      <c r="AJ30" s="60"/>
      <c r="AK30" s="60"/>
      <c r="AL30" s="60"/>
      <c r="AM30" s="60"/>
      <c r="AN30" s="60"/>
      <c r="AO30" s="27" t="str">
        <f t="shared" si="3"/>
        <v/>
      </c>
      <c r="AP30" s="60"/>
      <c r="AQ30" s="60"/>
      <c r="AR30" s="60"/>
      <c r="AS30" s="60"/>
      <c r="AT30" s="60"/>
      <c r="AU30" s="60"/>
      <c r="AV30" s="60"/>
      <c r="AW30" s="60"/>
      <c r="AX30" s="60"/>
      <c r="AY30" s="27" t="str">
        <f t="shared" si="4"/>
        <v/>
      </c>
    </row>
    <row r="31" spans="1:51" x14ac:dyDescent="0.25">
      <c r="A31" s="9">
        <v>29</v>
      </c>
      <c r="B31" s="11">
        <v>0.22593162885180773</v>
      </c>
      <c r="C31" s="12">
        <v>0.20656606066450986</v>
      </c>
      <c r="D31" s="12">
        <v>0.19025821376994323</v>
      </c>
      <c r="E31" s="12">
        <v>0.17633688105506939</v>
      </c>
      <c r="F31" s="12">
        <v>0.16066249162795221</v>
      </c>
      <c r="G31" s="12">
        <v>0.17633688105506939</v>
      </c>
      <c r="H31" s="12">
        <v>0.16066249162795221</v>
      </c>
      <c r="I31" s="12">
        <v>0.14459624246515695</v>
      </c>
      <c r="J31" s="12">
        <v>0.13145112951377905</v>
      </c>
      <c r="K31" s="27" t="str">
        <f t="shared" si="0"/>
        <v/>
      </c>
      <c r="L31" s="16">
        <v>28.857900000000001</v>
      </c>
      <c r="M31" s="16">
        <v>31.03</v>
      </c>
      <c r="N31" s="16">
        <v>35.6845</v>
      </c>
      <c r="O31" s="16">
        <v>44.497019999999999</v>
      </c>
      <c r="P31" s="16">
        <v>64.107979999999998</v>
      </c>
      <c r="Q31" s="16">
        <v>34.133000000000003</v>
      </c>
      <c r="R31" s="16">
        <v>41.890500000000003</v>
      </c>
      <c r="S31" s="16">
        <v>51.1995</v>
      </c>
      <c r="T31" s="16">
        <v>71.369</v>
      </c>
      <c r="U31" s="27" t="str">
        <f t="shared" si="1"/>
        <v/>
      </c>
      <c r="V31" s="16">
        <v>47.932744785121152</v>
      </c>
      <c r="W31" s="16">
        <v>50.282620030412112</v>
      </c>
      <c r="X31" s="16">
        <v>56.660442457924852</v>
      </c>
      <c r="Y31" s="16">
        <v>69.458948396703562</v>
      </c>
      <c r="Z31" s="16">
        <v>98.202458034722312</v>
      </c>
      <c r="AA31" s="16">
        <v>53.280922758977624</v>
      </c>
      <c r="AB31" s="16">
        <v>64.169079548342268</v>
      </c>
      <c r="AC31" s="16">
        <v>76.955818758142186</v>
      </c>
      <c r="AD31" s="16">
        <v>105.64823568023579</v>
      </c>
      <c r="AE31" s="27" t="str">
        <f t="shared" si="2"/>
        <v/>
      </c>
      <c r="AF31" s="60"/>
      <c r="AG31" s="60"/>
      <c r="AH31" s="60"/>
      <c r="AI31" s="60"/>
      <c r="AJ31" s="60"/>
      <c r="AK31" s="60"/>
      <c r="AL31" s="60"/>
      <c r="AM31" s="60"/>
      <c r="AN31" s="60"/>
      <c r="AO31" s="27" t="str">
        <f t="shared" si="3"/>
        <v/>
      </c>
      <c r="AP31" s="60"/>
      <c r="AQ31" s="60"/>
      <c r="AR31" s="60"/>
      <c r="AS31" s="60"/>
      <c r="AT31" s="60"/>
      <c r="AU31" s="60"/>
      <c r="AV31" s="60"/>
      <c r="AW31" s="60"/>
      <c r="AX31" s="60"/>
      <c r="AY31" s="27" t="str">
        <f t="shared" si="4"/>
        <v/>
      </c>
    </row>
    <row r="32" spans="1:51" x14ac:dyDescent="0.25">
      <c r="A32" s="9">
        <v>30</v>
      </c>
      <c r="B32" s="13">
        <v>0.22213418816511935</v>
      </c>
      <c r="C32" s="14">
        <v>0.20309411489382329</v>
      </c>
      <c r="D32" s="14">
        <v>0.18706036898115308</v>
      </c>
      <c r="E32" s="14">
        <v>0.17337302490936135</v>
      </c>
      <c r="F32" s="14">
        <v>0.1579620893618626</v>
      </c>
      <c r="G32" s="14">
        <v>0.17337302490936135</v>
      </c>
      <c r="H32" s="14">
        <v>0.1579620893618626</v>
      </c>
      <c r="I32" s="14">
        <v>0.14216588042567632</v>
      </c>
      <c r="J32" s="14">
        <v>0.12924170947788763</v>
      </c>
      <c r="K32" s="27">
        <f>IF(ISNA(MATCH($B$33,B32:J32,0)),"",MATCH($B$33,B32:J32,0))</f>
        <v>9</v>
      </c>
      <c r="L32" s="19">
        <v>29.853000000000002</v>
      </c>
      <c r="M32" s="19">
        <v>32.1</v>
      </c>
      <c r="N32" s="19">
        <v>36.914999999999999</v>
      </c>
      <c r="O32" s="19">
        <v>46.031399999999998</v>
      </c>
      <c r="P32" s="19">
        <v>66.318600000000004</v>
      </c>
      <c r="Q32" s="19">
        <v>35.31</v>
      </c>
      <c r="R32" s="19">
        <v>43.335000000000001</v>
      </c>
      <c r="S32" s="19">
        <v>52.965000000000003</v>
      </c>
      <c r="T32" s="19">
        <v>73.83</v>
      </c>
      <c r="U32" s="27" t="str">
        <f>IF(ISNA(MATCH($L$33,L32:T32,0)),"",MATCH($L$33,L32:T32,0))</f>
        <v/>
      </c>
      <c r="V32" s="19">
        <v>49.343527551621285</v>
      </c>
      <c r="W32" s="19">
        <v>51.789878877462179</v>
      </c>
      <c r="X32" s="19">
        <v>58.383681082025134</v>
      </c>
      <c r="Y32" s="19">
        <v>71.596453021034876</v>
      </c>
      <c r="Z32" s="19">
        <v>101.2629561770362</v>
      </c>
      <c r="AA32" s="19">
        <v>54.92057065769761</v>
      </c>
      <c r="AB32" s="19">
        <v>66.168921025652892</v>
      </c>
      <c r="AC32" s="19">
        <v>79.383923110132571</v>
      </c>
      <c r="AD32" s="19">
        <v>109.01396787823812</v>
      </c>
      <c r="AE32" s="27" t="str">
        <f t="shared" si="2"/>
        <v/>
      </c>
      <c r="AF32" s="61"/>
      <c r="AG32" s="61"/>
      <c r="AH32" s="61"/>
      <c r="AI32" s="61"/>
      <c r="AJ32" s="61"/>
      <c r="AK32" s="61"/>
      <c r="AL32" s="61"/>
      <c r="AM32" s="61"/>
      <c r="AN32" s="61"/>
      <c r="AO32" s="27" t="str">
        <f t="shared" si="3"/>
        <v/>
      </c>
      <c r="AP32" s="61"/>
      <c r="AQ32" s="61"/>
      <c r="AR32" s="61"/>
      <c r="AS32" s="61"/>
      <c r="AT32" s="61"/>
      <c r="AU32" s="61"/>
      <c r="AV32" s="61"/>
      <c r="AW32" s="61"/>
      <c r="AX32" s="61"/>
      <c r="AY32" s="27" t="str">
        <f t="shared" si="4"/>
        <v/>
      </c>
    </row>
    <row r="33" spans="1:51" ht="21" x14ac:dyDescent="0.35">
      <c r="A33" s="32" t="s">
        <v>18</v>
      </c>
      <c r="B33" s="71" cm="1">
        <f t="array" ref="B33">MIN(IF(ISNUMBER(B3:J32),B3:J32))</f>
        <v>0.12924170947788763</v>
      </c>
      <c r="C33" s="76"/>
      <c r="D33" s="76"/>
      <c r="E33" s="76"/>
      <c r="F33" s="76"/>
      <c r="G33" s="76"/>
      <c r="H33" s="76"/>
      <c r="I33" s="76"/>
      <c r="J33" s="76"/>
      <c r="K33" s="54"/>
      <c r="L33" s="72" cm="1">
        <f t="array" ref="L33">MIN(IF(ISNUMBER(L3:T32),L3:T32))</f>
        <v>4.28</v>
      </c>
      <c r="M33" s="72"/>
      <c r="N33" s="72"/>
      <c r="O33" s="72"/>
      <c r="P33" s="72"/>
      <c r="Q33" s="72"/>
      <c r="R33" s="72"/>
      <c r="S33" s="72"/>
      <c r="T33" s="72"/>
      <c r="U33" s="56"/>
      <c r="V33" s="72" cm="1">
        <f t="array" ref="V33">MIN(IF(ISNUMBER(V3:AD32),V3:AD32))</f>
        <v>11.525504450892701</v>
      </c>
      <c r="W33" s="72"/>
      <c r="X33" s="72"/>
      <c r="Y33" s="72"/>
      <c r="Z33" s="72"/>
      <c r="AA33" s="72"/>
      <c r="AB33" s="72"/>
      <c r="AC33" s="72"/>
      <c r="AD33" s="72"/>
      <c r="AE33" s="56"/>
      <c r="AF33" s="69" cm="1">
        <f t="array" ref="AF33">MIN(IF(ISNUMBER(AF3:AN32),AF3:AN32))</f>
        <v>0</v>
      </c>
      <c r="AG33" s="69"/>
      <c r="AH33" s="69"/>
      <c r="AI33" s="69"/>
      <c r="AJ33" s="69"/>
      <c r="AK33" s="69"/>
      <c r="AL33" s="69"/>
      <c r="AM33" s="69"/>
      <c r="AN33" s="69"/>
      <c r="AO33" s="56"/>
      <c r="AP33" s="69" cm="1">
        <f t="array" ref="AP33">MIN(IF(ISNUMBER(AP3:AX32),AP3:AX32))</f>
        <v>0</v>
      </c>
      <c r="AQ33" s="69"/>
      <c r="AR33" s="69"/>
      <c r="AS33" s="69"/>
      <c r="AT33" s="69"/>
      <c r="AU33" s="69"/>
      <c r="AV33" s="69"/>
      <c r="AW33" s="69"/>
      <c r="AX33" s="69"/>
      <c r="AY33" s="56"/>
    </row>
    <row r="34" spans="1:51" ht="21" hidden="1" x14ac:dyDescent="0.35">
      <c r="A34" s="25" t="s">
        <v>26</v>
      </c>
      <c r="B34" s="43" t="str">
        <f>IF(ISNA(MATCH($B$33,B3:B32,0)),"",INDEX($A$3:$A$32,MATCH($B$33,B3:B32,0)))</f>
        <v/>
      </c>
      <c r="C34" s="43" t="str">
        <f t="shared" ref="C34:J34" si="5">IF(ISNA(MATCH($B$33,C3:C32,0)),"",INDEX($A$3:$A$32,MATCH($B$33,C3:C32,0)))</f>
        <v/>
      </c>
      <c r="D34" s="43" t="str">
        <f t="shared" si="5"/>
        <v/>
      </c>
      <c r="E34" s="43" t="str">
        <f t="shared" si="5"/>
        <v/>
      </c>
      <c r="F34" s="43" t="str">
        <f t="shared" si="5"/>
        <v/>
      </c>
      <c r="G34" s="43" t="str">
        <f t="shared" si="5"/>
        <v/>
      </c>
      <c r="H34" s="43" t="str">
        <f t="shared" si="5"/>
        <v/>
      </c>
      <c r="I34" s="43" t="str">
        <f t="shared" si="5"/>
        <v/>
      </c>
      <c r="J34" s="48">
        <f t="shared" si="5"/>
        <v>30</v>
      </c>
      <c r="K34" s="54"/>
      <c r="L34" s="30" t="str">
        <f>IF(ISNA(MATCH($L$33,L3:L32,0)),"",INDEX($A$3:$A$32,MATCH($L$33,L3:L32,0)))</f>
        <v/>
      </c>
      <c r="M34" s="30">
        <f t="shared" ref="M34:T34" si="6">IF(ISNA(MATCH($L$33,M3:M32,0)),"",INDEX($A$3:$A$32,MATCH($L$33,M3:M32,0)))</f>
        <v>4</v>
      </c>
      <c r="N34" s="30" t="str">
        <f t="shared" si="6"/>
        <v/>
      </c>
      <c r="O34" s="30" t="str">
        <f t="shared" si="6"/>
        <v/>
      </c>
      <c r="P34" s="30" t="str">
        <f t="shared" si="6"/>
        <v/>
      </c>
      <c r="Q34" s="30" t="str">
        <f t="shared" si="6"/>
        <v/>
      </c>
      <c r="R34" s="30" t="str">
        <f t="shared" si="6"/>
        <v/>
      </c>
      <c r="S34" s="30" t="str">
        <f t="shared" si="6"/>
        <v/>
      </c>
      <c r="T34" s="30" t="str">
        <f t="shared" si="6"/>
        <v/>
      </c>
      <c r="U34" s="56"/>
      <c r="V34" s="30" t="str">
        <f>IF(ISNA(MATCH($V$33,V3:V32,0)),"",INDEX($A$3:$A$32,MATCH($V$33,V3:V32,0)))</f>
        <v/>
      </c>
      <c r="W34" s="30" t="str">
        <f t="shared" ref="W34:AD34" si="7">IF(ISNA(MATCH($V$33,W3:W32,0)),"",INDEX($A$3:$A$32,MATCH($V$33,W3:W32,0)))</f>
        <v/>
      </c>
      <c r="X34" s="30" t="str">
        <f t="shared" si="7"/>
        <v/>
      </c>
      <c r="Y34" s="30" t="str">
        <f t="shared" si="7"/>
        <v/>
      </c>
      <c r="Z34" s="30" t="str">
        <f t="shared" si="7"/>
        <v/>
      </c>
      <c r="AA34" s="30">
        <f t="shared" si="7"/>
        <v>4</v>
      </c>
      <c r="AB34" s="30" t="str">
        <f t="shared" si="7"/>
        <v/>
      </c>
      <c r="AC34" s="30" t="str">
        <f t="shared" si="7"/>
        <v/>
      </c>
      <c r="AD34" s="30" t="str">
        <f t="shared" si="7"/>
        <v/>
      </c>
      <c r="AE34" s="56"/>
      <c r="AF34" s="30" t="str">
        <f>IF(ISNA(MATCH($AF$33,AF3:AF32,0)),"",INDEX($A$3:$A$32,MATCH($AF$33,AF3:AF32,0)))</f>
        <v/>
      </c>
      <c r="AG34" s="30" t="str">
        <f t="shared" ref="AG34:AN34" si="8">IF(ISNA(MATCH($AF$33,AG3:AG32,0)),"",INDEX($A$3:$A$32,MATCH($AF$33,AG3:AG32,0)))</f>
        <v/>
      </c>
      <c r="AH34" s="30" t="str">
        <f t="shared" si="8"/>
        <v/>
      </c>
      <c r="AI34" s="30" t="str">
        <f t="shared" si="8"/>
        <v/>
      </c>
      <c r="AJ34" s="30" t="str">
        <f t="shared" si="8"/>
        <v/>
      </c>
      <c r="AK34" s="30" t="str">
        <f t="shared" si="8"/>
        <v/>
      </c>
      <c r="AL34" s="30" t="str">
        <f t="shared" si="8"/>
        <v/>
      </c>
      <c r="AM34" s="30" t="str">
        <f t="shared" si="8"/>
        <v/>
      </c>
      <c r="AN34" s="30" t="str">
        <f t="shared" si="8"/>
        <v/>
      </c>
      <c r="AO34" s="56"/>
      <c r="AP34" s="30" t="str">
        <f>IF(ISNA(MATCH($AP$33,AP3:AP32,0)),"",INDEX($A$3:$A$32,MATCH($AP$33,AP3:AP32,0)))</f>
        <v/>
      </c>
      <c r="AQ34" s="30" t="str">
        <f t="shared" ref="AQ34:AX34" si="9">IF(ISNA(MATCH($AP$33,AQ3:AQ32,0)),"",INDEX($A$3:$A$32,MATCH($AP$33,AQ3:AQ32,0)))</f>
        <v/>
      </c>
      <c r="AR34" s="30" t="str">
        <f t="shared" si="9"/>
        <v/>
      </c>
      <c r="AS34" s="30" t="str">
        <f t="shared" si="9"/>
        <v/>
      </c>
      <c r="AT34" s="30" t="str">
        <f t="shared" si="9"/>
        <v/>
      </c>
      <c r="AU34" s="30" t="str">
        <f t="shared" si="9"/>
        <v/>
      </c>
      <c r="AV34" s="30" t="str">
        <f t="shared" si="9"/>
        <v/>
      </c>
      <c r="AW34" s="30" t="str">
        <f t="shared" si="9"/>
        <v/>
      </c>
      <c r="AX34" s="30" t="str">
        <f t="shared" si="9"/>
        <v/>
      </c>
      <c r="AY34" s="56"/>
    </row>
    <row r="35" spans="1:51" ht="38.25" x14ac:dyDescent="0.35">
      <c r="A35" s="40" t="s">
        <v>25</v>
      </c>
      <c r="B35" s="35">
        <f>SUM(B34:J34)</f>
        <v>30</v>
      </c>
      <c r="C35" s="35" t="str" cm="1">
        <f t="array" ref="C35">INDEX(B2:J2,D35)</f>
        <v>I</v>
      </c>
      <c r="D35" s="50">
        <f>SUM(K3:K32)</f>
        <v>9</v>
      </c>
      <c r="E35" s="36">
        <f>VLOOKUP(C35,Thrusters[],MATCH("PropellerD_m",Thrusters[#Headers],0))</f>
        <v>5.5</v>
      </c>
      <c r="F35" s="37" t="s">
        <v>27</v>
      </c>
      <c r="G35" s="38">
        <f>VLOOKUP(C35,Thrusters[],MATCH("Power_kW",Thrusters[#Headers],0))</f>
        <v>5500</v>
      </c>
      <c r="H35" s="39" t="s">
        <v>28</v>
      </c>
      <c r="I35" s="50"/>
      <c r="J35" s="50"/>
      <c r="K35" s="54"/>
      <c r="L35" s="51">
        <f>SUM(L34:T34)</f>
        <v>4</v>
      </c>
      <c r="M35" s="35" t="str" cm="1">
        <f t="array" ref="M35">INDEX(L2:T2,N35)</f>
        <v>B</v>
      </c>
      <c r="N35" s="50">
        <f>SUM(U3:U32)</f>
        <v>2</v>
      </c>
      <c r="O35" s="36">
        <f>VLOOKUP(M35,Thrusters[],MATCH("PropellerD_m",Thrusters[#Headers],0))</f>
        <v>3.5</v>
      </c>
      <c r="P35" s="37" t="s">
        <v>27</v>
      </c>
      <c r="Q35" s="38">
        <f>VLOOKUP(M35,Thrusters[],MATCH("Power_kW",Thrusters[#Headers],0))</f>
        <v>4000</v>
      </c>
      <c r="R35" s="39" t="s">
        <v>28</v>
      </c>
      <c r="S35" s="50"/>
      <c r="T35" s="50"/>
      <c r="U35" s="56"/>
      <c r="V35" s="51">
        <f>SUM(V34:AD34)</f>
        <v>4</v>
      </c>
      <c r="W35" s="35" t="str" cm="1">
        <f t="array" ref="W35">INDEX(V2:AD2,X35)</f>
        <v>F</v>
      </c>
      <c r="X35" s="50">
        <f>SUM(AE3:AE32)</f>
        <v>6</v>
      </c>
      <c r="Y35" s="36">
        <f>VLOOKUP(W35,Thrusters[],MATCH("PropellerD_m",Thrusters[#Headers],0))</f>
        <v>4.0999999999999996</v>
      </c>
      <c r="Z35" s="37" t="s">
        <v>27</v>
      </c>
      <c r="AA35" s="38">
        <f>VLOOKUP(W35,Thrusters[],MATCH("Power_kW",Thrusters[#Headers],0))</f>
        <v>3200</v>
      </c>
      <c r="AB35" s="39" t="s">
        <v>28</v>
      </c>
      <c r="AC35" s="50"/>
      <c r="AD35" s="50"/>
      <c r="AE35" s="56"/>
      <c r="AF35" s="51">
        <f>SUM(AF34:AN34)</f>
        <v>0</v>
      </c>
      <c r="AG35" s="35" t="e" cm="1" vm="1">
        <f t="array" aca="1" ref="AG35" ca="1">INDEX(AF2:AN2,AH35)</f>
        <v>#VALUE!</v>
      </c>
      <c r="AH35" s="50">
        <f>SUM(AO3:AO32)</f>
        <v>0</v>
      </c>
      <c r="AI35" s="36" t="e" vm="2">
        <f ca="1">VLOOKUP(AG35,Thrusters[],MATCH("PropellerD_m",Thrusters[#Headers],0))</f>
        <v>#VALUE!</v>
      </c>
      <c r="AJ35" s="37" t="s">
        <v>27</v>
      </c>
      <c r="AK35" s="38" t="e" vm="2">
        <f ca="1">VLOOKUP(AG35,Thrusters[],MATCH("Power_kW",Thrusters[#Headers],0))</f>
        <v>#VALUE!</v>
      </c>
      <c r="AL35" s="39" t="s">
        <v>28</v>
      </c>
      <c r="AM35" s="50"/>
      <c r="AN35" s="50"/>
      <c r="AO35" s="56"/>
      <c r="AP35" s="51">
        <f>SUM(AP34:AX34)</f>
        <v>0</v>
      </c>
      <c r="AQ35" s="35" t="e" cm="1" vm="1">
        <f t="array" aca="1" ref="AQ35" ca="1">INDEX(AP2:AX2,AR35)</f>
        <v>#VALUE!</v>
      </c>
      <c r="AR35" s="50">
        <f>SUM(AY3:AY32)</f>
        <v>0</v>
      </c>
      <c r="AS35" s="36" t="e" vm="2">
        <f ca="1">VLOOKUP(AQ35,Thrusters[],MATCH("PropellerD_m",Thrusters[#Headers],0))</f>
        <v>#VALUE!</v>
      </c>
      <c r="AT35" s="37" t="s">
        <v>27</v>
      </c>
      <c r="AU35" s="38" t="e" vm="2">
        <f ca="1">VLOOKUP(AQ35,Thrusters[],MATCH("Power_kW",Thrusters[#Headers],0))</f>
        <v>#VALUE!</v>
      </c>
      <c r="AV35" s="39" t="s">
        <v>28</v>
      </c>
      <c r="AW35" s="50"/>
      <c r="AX35" s="50"/>
      <c r="AY35" s="56"/>
    </row>
    <row r="36" spans="1:51" ht="38.25" x14ac:dyDescent="0.35">
      <c r="A36" s="31" t="s">
        <v>23</v>
      </c>
      <c r="B36" s="74" cm="1">
        <f t="array" ref="B36">INDEX(B3:J32,$L$35,$N$35)</f>
        <v>0.55619614011946494</v>
      </c>
      <c r="C36" s="74"/>
      <c r="D36" s="74"/>
      <c r="E36" s="74"/>
      <c r="F36" s="74"/>
      <c r="G36" s="74"/>
      <c r="H36" s="74"/>
      <c r="I36" s="74"/>
      <c r="J36" s="73"/>
      <c r="K36" s="54"/>
      <c r="L36" s="65" cm="1">
        <f t="array" ref="L36">INDEX(L3:T32,$L$35,$N$35)</f>
        <v>4.28</v>
      </c>
      <c r="M36" s="66"/>
      <c r="N36" s="66"/>
      <c r="O36" s="66"/>
      <c r="P36" s="66"/>
      <c r="Q36" s="66"/>
      <c r="R36" s="66"/>
      <c r="S36" s="66"/>
      <c r="T36" s="67"/>
      <c r="U36" s="56"/>
      <c r="V36" s="65" cm="1">
        <f t="array" ref="V36">INDEX(V3:AD32,$L$35,$N$35)</f>
        <v>12.399369180038336</v>
      </c>
      <c r="W36" s="66"/>
      <c r="X36" s="66"/>
      <c r="Y36" s="66"/>
      <c r="Z36" s="66"/>
      <c r="AA36" s="66"/>
      <c r="AB36" s="66"/>
      <c r="AC36" s="66"/>
      <c r="AD36" s="67"/>
      <c r="AE36" s="56"/>
      <c r="AF36" s="72" cm="1">
        <f t="array" ref="AF36">INDEX(AF3:AN32,$L$35,$N$35)</f>
        <v>0</v>
      </c>
      <c r="AG36" s="72"/>
      <c r="AH36" s="72"/>
      <c r="AI36" s="72"/>
      <c r="AJ36" s="72"/>
      <c r="AK36" s="72"/>
      <c r="AL36" s="72"/>
      <c r="AM36" s="72"/>
      <c r="AN36" s="72"/>
      <c r="AO36" s="56"/>
      <c r="AP36" s="72" cm="1">
        <f t="array" ref="AP36">INDEX(AP3:AX32,$L$35,$N$35)</f>
        <v>0</v>
      </c>
      <c r="AQ36" s="72"/>
      <c r="AR36" s="72"/>
      <c r="AS36" s="72"/>
      <c r="AT36" s="72"/>
      <c r="AU36" s="72"/>
      <c r="AV36" s="72"/>
      <c r="AW36" s="72"/>
      <c r="AX36" s="72"/>
      <c r="AY36" s="56"/>
    </row>
    <row r="37" spans="1:51" ht="38.25" x14ac:dyDescent="0.35">
      <c r="A37" s="31" t="s">
        <v>24</v>
      </c>
      <c r="B37" s="74" cm="1">
        <f t="array" ref="B37">INDEX(B3:J32,$V$35,$X$35)</f>
        <v>0.47480158302881148</v>
      </c>
      <c r="C37" s="74"/>
      <c r="D37" s="74"/>
      <c r="E37" s="74"/>
      <c r="F37" s="74"/>
      <c r="G37" s="74"/>
      <c r="H37" s="74"/>
      <c r="I37" s="74"/>
      <c r="J37" s="73"/>
      <c r="K37" s="54"/>
      <c r="L37" s="65" cm="1">
        <f t="array" ref="L37">INDEX(L3:T32,$V$35,$X$35)</f>
        <v>4.7080000000000002</v>
      </c>
      <c r="M37" s="66"/>
      <c r="N37" s="66"/>
      <c r="O37" s="66"/>
      <c r="P37" s="66"/>
      <c r="Q37" s="66"/>
      <c r="R37" s="66"/>
      <c r="S37" s="66"/>
      <c r="T37" s="67"/>
      <c r="U37" s="56"/>
      <c r="V37" s="65" cm="1">
        <f t="array" ref="V37">INDEX(V3:AD32,$V$35,$X$35)</f>
        <v>11.525504450892701</v>
      </c>
      <c r="W37" s="66"/>
      <c r="X37" s="66"/>
      <c r="Y37" s="66"/>
      <c r="Z37" s="66"/>
      <c r="AA37" s="66"/>
      <c r="AB37" s="66"/>
      <c r="AC37" s="66"/>
      <c r="AD37" s="67"/>
      <c r="AE37" s="56"/>
      <c r="AF37" s="72" cm="1">
        <f t="array" ref="AF37">INDEX(AF3:AN32,$V$35,$X$35)</f>
        <v>0</v>
      </c>
      <c r="AG37" s="72"/>
      <c r="AH37" s="72"/>
      <c r="AI37" s="72"/>
      <c r="AJ37" s="72"/>
      <c r="AK37" s="72"/>
      <c r="AL37" s="72"/>
      <c r="AM37" s="72"/>
      <c r="AN37" s="72"/>
      <c r="AO37" s="56"/>
      <c r="AP37" s="72" cm="1">
        <f t="array" ref="AP37">INDEX(AP3:AX32,$V$35,$X$35)</f>
        <v>0</v>
      </c>
      <c r="AQ37" s="72"/>
      <c r="AR37" s="72"/>
      <c r="AS37" s="72"/>
      <c r="AT37" s="72"/>
      <c r="AU37" s="72"/>
      <c r="AV37" s="72"/>
      <c r="AW37" s="72"/>
      <c r="AX37" s="72"/>
      <c r="AY37" s="56"/>
    </row>
    <row r="38" spans="1:51" ht="38.25" x14ac:dyDescent="0.35">
      <c r="A38" s="31" t="s">
        <v>51</v>
      </c>
      <c r="B38" s="74" t="e" cm="1" vm="3">
        <f t="array" aca="1" ref="B38" ca="1">INDEX(B3:J32,$AF$35,$AH$35)</f>
        <v>#VALUE!</v>
      </c>
      <c r="C38" s="74"/>
      <c r="D38" s="74"/>
      <c r="E38" s="74"/>
      <c r="F38" s="74"/>
      <c r="G38" s="74"/>
      <c r="H38" s="74"/>
      <c r="I38" s="74"/>
      <c r="J38" s="73"/>
      <c r="K38" s="54"/>
      <c r="L38" s="65" t="e" cm="1" vm="3">
        <f t="array" aca="1" ref="L38" ca="1">INDEX(L3:T32,$AF$35,$AH$35)</f>
        <v>#VALUE!</v>
      </c>
      <c r="M38" s="66"/>
      <c r="N38" s="66"/>
      <c r="O38" s="66"/>
      <c r="P38" s="66"/>
      <c r="Q38" s="66"/>
      <c r="R38" s="66"/>
      <c r="S38" s="66"/>
      <c r="T38" s="67"/>
      <c r="U38" s="56"/>
      <c r="V38" s="65" t="e" cm="1" vm="3">
        <f t="array" aca="1" ref="V38" ca="1">INDEX(V3:AD32,$AF$35,$AH$35)</f>
        <v>#VALUE!</v>
      </c>
      <c r="W38" s="66"/>
      <c r="X38" s="66"/>
      <c r="Y38" s="66"/>
      <c r="Z38" s="66"/>
      <c r="AA38" s="66"/>
      <c r="AB38" s="66"/>
      <c r="AC38" s="66"/>
      <c r="AD38" s="67"/>
      <c r="AE38" s="56"/>
      <c r="AF38" s="65" t="e" cm="1" vm="3">
        <f t="array" aca="1" ref="AF38" ca="1">INDEX(AF3:AN32,$AF$35,$AH$35)</f>
        <v>#VALUE!</v>
      </c>
      <c r="AG38" s="66"/>
      <c r="AH38" s="66"/>
      <c r="AI38" s="66"/>
      <c r="AJ38" s="66"/>
      <c r="AK38" s="66"/>
      <c r="AL38" s="66"/>
      <c r="AM38" s="66"/>
      <c r="AN38" s="67"/>
      <c r="AO38" s="56"/>
      <c r="AP38" s="65" t="e" cm="1" vm="3">
        <f t="array" aca="1" ref="AP38" ca="1">INDEX(AP3:AX32,$AP$35,$AR$35)</f>
        <v>#VALUE!</v>
      </c>
      <c r="AQ38" s="66"/>
      <c r="AR38" s="66"/>
      <c r="AS38" s="66"/>
      <c r="AT38" s="66"/>
      <c r="AU38" s="66"/>
      <c r="AV38" s="66"/>
      <c r="AW38" s="66"/>
      <c r="AX38" s="67"/>
      <c r="AY38" s="56"/>
    </row>
  </sheetData>
  <mergeCells count="26">
    <mergeCell ref="A1:A2"/>
    <mergeCell ref="B36:J36"/>
    <mergeCell ref="L36:T36"/>
    <mergeCell ref="V36:AD36"/>
    <mergeCell ref="B1:J1"/>
    <mergeCell ref="L1:T1"/>
    <mergeCell ref="V1:AD1"/>
    <mergeCell ref="B33:J33"/>
    <mergeCell ref="L33:T33"/>
    <mergeCell ref="V33:AD33"/>
    <mergeCell ref="AF1:AN1"/>
    <mergeCell ref="AP1:AX1"/>
    <mergeCell ref="AF33:AN33"/>
    <mergeCell ref="AP33:AX33"/>
    <mergeCell ref="AF36:AN36"/>
    <mergeCell ref="AP36:AX36"/>
    <mergeCell ref="AF37:AN37"/>
    <mergeCell ref="AP37:AX37"/>
    <mergeCell ref="B38:J38"/>
    <mergeCell ref="L38:T38"/>
    <mergeCell ref="V38:AD38"/>
    <mergeCell ref="AF38:AN38"/>
    <mergeCell ref="AP38:AX38"/>
    <mergeCell ref="B37:J37"/>
    <mergeCell ref="L37:T37"/>
    <mergeCell ref="V37:AD37"/>
  </mergeCells>
  <conditionalFormatting sqref="L3:T32">
    <cfRule type="cellIs" dxfId="22" priority="9" operator="equal">
      <formula>$L$33</formula>
    </cfRule>
    <cfRule type="colorScale" priority="1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V3:AD32">
    <cfRule type="cellIs" dxfId="21" priority="8" operator="equal">
      <formula>$V$33</formula>
    </cfRule>
    <cfRule type="colorScale" priority="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3:J32">
    <cfRule type="cellIs" dxfId="20" priority="5" operator="greaterThan">
      <formula>1</formula>
    </cfRule>
    <cfRule type="cellIs" dxfId="19" priority="6" operator="equal">
      <formula>$B$33</formula>
    </cfRule>
    <cfRule type="colorScale" priority="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F3:AN32">
    <cfRule type="cellIs" dxfId="18" priority="3" operator="between">
      <formula>$AF$33*0.975</formula>
      <formula>$AF$33*1.025</formula>
    </cfRule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P3:AX32">
    <cfRule type="cellIs" dxfId="17" priority="1" operator="between">
      <formula>$AP$33*0.975</formula>
      <formula>$AP$33*1.025</formula>
    </cfRule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  <ignoredErrors>
    <ignoredError sqref="K7:K32" formulaRange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Y38"/>
  <sheetViews>
    <sheetView topLeftCell="L1" zoomScale="80" zoomScaleNormal="80" workbookViewId="0">
      <selection activeCell="Z35" sqref="Z35"/>
    </sheetView>
  </sheetViews>
  <sheetFormatPr defaultRowHeight="15" x14ac:dyDescent="0.25"/>
  <cols>
    <col min="1" max="1" width="25.140625" customWidth="1"/>
    <col min="11" max="11" width="2.7109375" style="29" customWidth="1"/>
    <col min="21" max="21" width="2.7109375" customWidth="1"/>
    <col min="31" max="31" width="2.7109375" customWidth="1"/>
    <col min="41" max="41" width="2.7109375" customWidth="1"/>
    <col min="51" max="51" width="2.7109375" customWidth="1"/>
  </cols>
  <sheetData>
    <row r="1" spans="1:51" s="42" customFormat="1" ht="18.75" x14ac:dyDescent="0.3">
      <c r="A1" s="75" t="s">
        <v>16</v>
      </c>
      <c r="B1" s="70" t="s">
        <v>42</v>
      </c>
      <c r="C1" s="70"/>
      <c r="D1" s="70"/>
      <c r="E1" s="70"/>
      <c r="F1" s="70"/>
      <c r="G1" s="70"/>
      <c r="H1" s="70"/>
      <c r="I1" s="70"/>
      <c r="J1" s="70"/>
      <c r="K1" s="52"/>
      <c r="L1" s="70" t="s">
        <v>17</v>
      </c>
      <c r="M1" s="70"/>
      <c r="N1" s="70"/>
      <c r="O1" s="70"/>
      <c r="P1" s="70"/>
      <c r="Q1" s="70"/>
      <c r="R1" s="70"/>
      <c r="S1" s="70"/>
      <c r="T1" s="70"/>
      <c r="U1" s="55"/>
      <c r="V1" s="70" t="s">
        <v>29</v>
      </c>
      <c r="W1" s="70"/>
      <c r="X1" s="70"/>
      <c r="Y1" s="70"/>
      <c r="Z1" s="70"/>
      <c r="AA1" s="70"/>
      <c r="AB1" s="70"/>
      <c r="AC1" s="70"/>
      <c r="AD1" s="70"/>
      <c r="AE1" s="55"/>
      <c r="AF1" s="68" t="s">
        <v>43</v>
      </c>
      <c r="AG1" s="68"/>
      <c r="AH1" s="68"/>
      <c r="AI1" s="68"/>
      <c r="AJ1" s="68"/>
      <c r="AK1" s="68"/>
      <c r="AL1" s="68"/>
      <c r="AM1" s="68"/>
      <c r="AN1" s="68"/>
      <c r="AO1" s="24"/>
      <c r="AP1" s="68" t="s">
        <v>44</v>
      </c>
      <c r="AQ1" s="68"/>
      <c r="AR1" s="68"/>
      <c r="AS1" s="68"/>
      <c r="AT1" s="68"/>
      <c r="AU1" s="68"/>
      <c r="AV1" s="68"/>
      <c r="AW1" s="68"/>
      <c r="AX1" s="68"/>
      <c r="AY1" s="24"/>
    </row>
    <row r="2" spans="1:51" x14ac:dyDescent="0.25">
      <c r="A2" s="75"/>
      <c r="B2" s="21" t="s">
        <v>7</v>
      </c>
      <c r="C2" s="7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7" t="s">
        <v>13</v>
      </c>
      <c r="I2" s="7" t="s">
        <v>14</v>
      </c>
      <c r="J2" s="21" t="s">
        <v>15</v>
      </c>
      <c r="K2" s="53"/>
      <c r="L2" s="21" t="s">
        <v>7</v>
      </c>
      <c r="M2" s="7" t="s">
        <v>8</v>
      </c>
      <c r="N2" s="7" t="s">
        <v>9</v>
      </c>
      <c r="O2" s="7" t="s">
        <v>10</v>
      </c>
      <c r="P2" s="7" t="s">
        <v>11</v>
      </c>
      <c r="Q2" s="7" t="s">
        <v>12</v>
      </c>
      <c r="R2" s="7" t="s">
        <v>13</v>
      </c>
      <c r="S2" s="7" t="s">
        <v>14</v>
      </c>
      <c r="T2" s="21" t="s">
        <v>15</v>
      </c>
      <c r="U2" s="24"/>
      <c r="V2" s="21" t="s">
        <v>7</v>
      </c>
      <c r="W2" s="7" t="s">
        <v>8</v>
      </c>
      <c r="X2" s="7" t="s">
        <v>9</v>
      </c>
      <c r="Y2" s="7" t="s">
        <v>10</v>
      </c>
      <c r="Z2" s="7" t="s">
        <v>11</v>
      </c>
      <c r="AA2" s="7" t="s">
        <v>12</v>
      </c>
      <c r="AB2" s="7" t="s">
        <v>13</v>
      </c>
      <c r="AC2" s="7" t="s">
        <v>14</v>
      </c>
      <c r="AD2" s="21" t="s">
        <v>15</v>
      </c>
      <c r="AE2" s="24"/>
      <c r="AF2" s="21" t="s">
        <v>7</v>
      </c>
      <c r="AG2" s="21" t="s">
        <v>8</v>
      </c>
      <c r="AH2" s="21" t="s">
        <v>9</v>
      </c>
      <c r="AI2" s="21" t="s">
        <v>10</v>
      </c>
      <c r="AJ2" s="21" t="s">
        <v>11</v>
      </c>
      <c r="AK2" s="21" t="s">
        <v>12</v>
      </c>
      <c r="AL2" s="21" t="s">
        <v>13</v>
      </c>
      <c r="AM2" s="21" t="s">
        <v>14</v>
      </c>
      <c r="AN2" s="21" t="s">
        <v>15</v>
      </c>
      <c r="AO2" s="24"/>
      <c r="AP2" s="21" t="s">
        <v>7</v>
      </c>
      <c r="AQ2" s="21" t="s">
        <v>8</v>
      </c>
      <c r="AR2" s="21" t="s">
        <v>9</v>
      </c>
      <c r="AS2" s="21" t="s">
        <v>10</v>
      </c>
      <c r="AT2" s="21" t="s">
        <v>11</v>
      </c>
      <c r="AU2" s="21" t="s">
        <v>12</v>
      </c>
      <c r="AV2" s="21" t="s">
        <v>13</v>
      </c>
      <c r="AW2" s="21" t="s">
        <v>14</v>
      </c>
      <c r="AX2" s="21" t="s">
        <v>15</v>
      </c>
      <c r="AY2" s="24"/>
    </row>
    <row r="3" spans="1:51" x14ac:dyDescent="0.25">
      <c r="A3" s="9">
        <v>1</v>
      </c>
      <c r="B3" s="11" t="e">
        <v>#N/A</v>
      </c>
      <c r="C3" s="12" t="e">
        <v>#N/A</v>
      </c>
      <c r="D3" s="12" t="e">
        <v>#N/A</v>
      </c>
      <c r="E3" s="12" t="e">
        <v>#N/A</v>
      </c>
      <c r="F3" s="12" t="e">
        <v>#N/A</v>
      </c>
      <c r="G3" s="12" t="e">
        <v>#N/A</v>
      </c>
      <c r="H3" s="12" t="e">
        <v>#N/A</v>
      </c>
      <c r="I3" s="12" t="e">
        <v>#N/A</v>
      </c>
      <c r="J3" s="12" t="e">
        <v>#N/A</v>
      </c>
      <c r="K3" s="27" t="str">
        <f t="shared" ref="K3:K31" si="0">IF(ISNA(MATCH($B$33,B3:J3,0)),"",MATCH($B$33,B3:J3,0))</f>
        <v/>
      </c>
      <c r="L3" s="16" t="e">
        <v>#N/A</v>
      </c>
      <c r="M3" s="16" t="e">
        <v>#N/A</v>
      </c>
      <c r="N3" s="16" t="e">
        <v>#N/A</v>
      </c>
      <c r="O3" s="16" t="e">
        <v>#N/A</v>
      </c>
      <c r="P3" s="16" t="e">
        <v>#N/A</v>
      </c>
      <c r="Q3" s="16" t="e">
        <v>#N/A</v>
      </c>
      <c r="R3" s="16" t="e">
        <v>#N/A</v>
      </c>
      <c r="S3" s="16" t="e">
        <v>#N/A</v>
      </c>
      <c r="T3" s="16" t="e">
        <v>#N/A</v>
      </c>
      <c r="U3" s="27" t="str">
        <f t="shared" ref="U3:U31" si="1">IF(ISNA(MATCH($L$33,L3:T3,0)),"",MATCH($L$33,L3:T3,0))</f>
        <v/>
      </c>
      <c r="V3" s="16" t="e">
        <v>#N/A</v>
      </c>
      <c r="W3" s="16" t="e">
        <v>#N/A</v>
      </c>
      <c r="X3" s="16" t="e">
        <v>#N/A</v>
      </c>
      <c r="Y3" s="16" t="e">
        <v>#N/A</v>
      </c>
      <c r="Z3" s="16" t="e">
        <v>#N/A</v>
      </c>
      <c r="AA3" s="16" t="e">
        <v>#N/A</v>
      </c>
      <c r="AB3" s="16" t="e">
        <v>#N/A</v>
      </c>
      <c r="AC3" s="16" t="e">
        <v>#N/A</v>
      </c>
      <c r="AD3" s="16" t="e">
        <v>#N/A</v>
      </c>
      <c r="AE3" s="27" t="str">
        <f>IF(ISNA(MATCH($V$33,V3:AD3,0)),"",MATCH($V$33,V3:AD3,0))</f>
        <v/>
      </c>
      <c r="AF3" s="60" t="e">
        <v>#N/A</v>
      </c>
      <c r="AG3" s="60" t="e">
        <v>#N/A</v>
      </c>
      <c r="AH3" s="60" t="e">
        <v>#N/A</v>
      </c>
      <c r="AI3" s="60" t="e">
        <v>#N/A</v>
      </c>
      <c r="AJ3" s="60" t="e">
        <v>#N/A</v>
      </c>
      <c r="AK3" s="60" t="e">
        <v>#N/A</v>
      </c>
      <c r="AL3" s="60" t="e">
        <v>#N/A</v>
      </c>
      <c r="AM3" s="60" t="e">
        <v>#N/A</v>
      </c>
      <c r="AN3" s="60" t="e">
        <v>#N/A</v>
      </c>
      <c r="AO3" s="27" t="str">
        <f>IF(ISNA(MATCH($AF$33,AF3:AN3,0)),"",MATCH($AF$33,AF3:AN3,0))</f>
        <v/>
      </c>
      <c r="AP3" s="60" t="e">
        <v>#N/A</v>
      </c>
      <c r="AQ3" s="60" t="e">
        <v>#N/A</v>
      </c>
      <c r="AR3" s="60" t="e">
        <v>#N/A</v>
      </c>
      <c r="AS3" s="60" t="e">
        <v>#N/A</v>
      </c>
      <c r="AT3" s="60" t="e">
        <v>#N/A</v>
      </c>
      <c r="AU3" s="60" t="e">
        <v>#N/A</v>
      </c>
      <c r="AV3" s="60" t="e">
        <v>#N/A</v>
      </c>
      <c r="AW3" s="60" t="e">
        <v>#N/A</v>
      </c>
      <c r="AX3" s="60" t="e">
        <v>#N/A</v>
      </c>
      <c r="AY3" s="27" t="str">
        <f>IF(ISNA(MATCH($AP$33,AP3:AX3,0)),"",MATCH($AP$33,AP3:AX3,0))</f>
        <v/>
      </c>
    </row>
    <row r="4" spans="1:51" x14ac:dyDescent="0.25">
      <c r="A4" s="9">
        <v>2</v>
      </c>
      <c r="B4" s="11" t="e">
        <v>#N/A</v>
      </c>
      <c r="C4" s="12" t="e">
        <v>#N/A</v>
      </c>
      <c r="D4" s="12" t="e">
        <v>#N/A</v>
      </c>
      <c r="E4" s="12" t="e">
        <v>#N/A</v>
      </c>
      <c r="F4" s="12" t="e">
        <v>#N/A</v>
      </c>
      <c r="G4" s="12" t="e">
        <v>#N/A</v>
      </c>
      <c r="H4" s="12" t="e">
        <v>#N/A</v>
      </c>
      <c r="I4" s="12" t="e">
        <v>#N/A</v>
      </c>
      <c r="J4" s="12" t="e">
        <v>#N/A</v>
      </c>
      <c r="K4" s="27" t="str">
        <f t="shared" si="0"/>
        <v/>
      </c>
      <c r="L4" s="16" t="e">
        <v>#N/A</v>
      </c>
      <c r="M4" s="16" t="e">
        <v>#N/A</v>
      </c>
      <c r="N4" s="16" t="e">
        <v>#N/A</v>
      </c>
      <c r="O4" s="16" t="e">
        <v>#N/A</v>
      </c>
      <c r="P4" s="16" t="e">
        <v>#N/A</v>
      </c>
      <c r="Q4" s="16" t="e">
        <v>#N/A</v>
      </c>
      <c r="R4" s="16" t="e">
        <v>#N/A</v>
      </c>
      <c r="S4" s="16" t="e">
        <v>#N/A</v>
      </c>
      <c r="T4" s="16" t="e">
        <v>#N/A</v>
      </c>
      <c r="U4" s="27" t="str">
        <f t="shared" si="1"/>
        <v/>
      </c>
      <c r="V4" s="16" t="e">
        <v>#N/A</v>
      </c>
      <c r="W4" s="16" t="e">
        <v>#N/A</v>
      </c>
      <c r="X4" s="16" t="e">
        <v>#N/A</v>
      </c>
      <c r="Y4" s="16" t="e">
        <v>#N/A</v>
      </c>
      <c r="Z4" s="16" t="e">
        <v>#N/A</v>
      </c>
      <c r="AA4" s="16" t="e">
        <v>#N/A</v>
      </c>
      <c r="AB4" s="16" t="e">
        <v>#N/A</v>
      </c>
      <c r="AC4" s="16" t="e">
        <v>#N/A</v>
      </c>
      <c r="AD4" s="16" t="e">
        <v>#N/A</v>
      </c>
      <c r="AE4" s="27" t="str">
        <f t="shared" ref="AE4:AE32" si="2">IF(ISNA(MATCH($V$33,V4:AD4,0)),"",MATCH($V$33,V4:AD4,0))</f>
        <v/>
      </c>
      <c r="AF4" s="60" t="e">
        <v>#N/A</v>
      </c>
      <c r="AG4" s="60" t="e">
        <v>#N/A</v>
      </c>
      <c r="AH4" s="60" t="e">
        <v>#N/A</v>
      </c>
      <c r="AI4" s="60" t="e">
        <v>#N/A</v>
      </c>
      <c r="AJ4" s="60" t="e">
        <v>#N/A</v>
      </c>
      <c r="AK4" s="60" t="e">
        <v>#N/A</v>
      </c>
      <c r="AL4" s="60" t="e">
        <v>#N/A</v>
      </c>
      <c r="AM4" s="60" t="e">
        <v>#N/A</v>
      </c>
      <c r="AN4" s="60" t="e">
        <v>#N/A</v>
      </c>
      <c r="AO4" s="27" t="str">
        <f t="shared" ref="AO4:AO32" si="3">IF(ISNA(MATCH($AF$33,AF4:AN4,0)),"",MATCH($AF$33,AF4:AN4,0))</f>
        <v/>
      </c>
      <c r="AP4" s="60" t="e">
        <v>#N/A</v>
      </c>
      <c r="AQ4" s="60" t="e">
        <v>#N/A</v>
      </c>
      <c r="AR4" s="60" t="e">
        <v>#N/A</v>
      </c>
      <c r="AS4" s="60" t="e">
        <v>#N/A</v>
      </c>
      <c r="AT4" s="60" t="e">
        <v>#N/A</v>
      </c>
      <c r="AU4" s="60" t="e">
        <v>#N/A</v>
      </c>
      <c r="AV4" s="60" t="e">
        <v>#N/A</v>
      </c>
      <c r="AW4" s="60" t="e">
        <v>#N/A</v>
      </c>
      <c r="AX4" s="60" t="e">
        <v>#N/A</v>
      </c>
      <c r="AY4" s="27" t="str">
        <f t="shared" ref="AY4:AY32" si="4">IF(ISNA(MATCH($AP$33,AP4:AX4,0)),"",MATCH($AP$33,AP4:AX4,0))</f>
        <v/>
      </c>
    </row>
    <row r="5" spans="1:51" x14ac:dyDescent="0.25">
      <c r="A5" s="9">
        <v>3</v>
      </c>
      <c r="B5" s="11" t="e">
        <v>#N/A</v>
      </c>
      <c r="C5" s="12" t="e">
        <v>#N/A</v>
      </c>
      <c r="D5" s="12" t="e">
        <v>#N/A</v>
      </c>
      <c r="E5" s="12" t="e">
        <v>#N/A</v>
      </c>
      <c r="F5" s="12" t="e">
        <v>#N/A</v>
      </c>
      <c r="G5" s="12" t="e">
        <v>#N/A</v>
      </c>
      <c r="H5" s="12" t="e">
        <v>#N/A</v>
      </c>
      <c r="I5" s="12" t="e">
        <v>#N/A</v>
      </c>
      <c r="J5" s="12" t="e">
        <v>#N/A</v>
      </c>
      <c r="K5" s="27" t="str">
        <f t="shared" si="0"/>
        <v/>
      </c>
      <c r="L5" s="16" t="e">
        <v>#N/A</v>
      </c>
      <c r="M5" s="16" t="e">
        <v>#N/A</v>
      </c>
      <c r="N5" s="16" t="e">
        <v>#N/A</v>
      </c>
      <c r="O5" s="16" t="e">
        <v>#N/A</v>
      </c>
      <c r="P5" s="16" t="e">
        <v>#N/A</v>
      </c>
      <c r="Q5" s="16" t="e">
        <v>#N/A</v>
      </c>
      <c r="R5" s="16" t="e">
        <v>#N/A</v>
      </c>
      <c r="S5" s="16" t="e">
        <v>#N/A</v>
      </c>
      <c r="T5" s="16" t="e">
        <v>#N/A</v>
      </c>
      <c r="U5" s="27" t="str">
        <f t="shared" si="1"/>
        <v/>
      </c>
      <c r="V5" s="16" t="e">
        <v>#N/A</v>
      </c>
      <c r="W5" s="16" t="e">
        <v>#N/A</v>
      </c>
      <c r="X5" s="16" t="e">
        <v>#N/A</v>
      </c>
      <c r="Y5" s="16" t="e">
        <v>#N/A</v>
      </c>
      <c r="Z5" s="16" t="e">
        <v>#N/A</v>
      </c>
      <c r="AA5" s="16" t="e">
        <v>#N/A</v>
      </c>
      <c r="AB5" s="16" t="e">
        <v>#N/A</v>
      </c>
      <c r="AC5" s="16" t="e">
        <v>#N/A</v>
      </c>
      <c r="AD5" s="16" t="e">
        <v>#N/A</v>
      </c>
      <c r="AE5" s="27" t="str">
        <f t="shared" si="2"/>
        <v/>
      </c>
      <c r="AF5" s="60" t="e">
        <v>#N/A</v>
      </c>
      <c r="AG5" s="60" t="e">
        <v>#N/A</v>
      </c>
      <c r="AH5" s="60" t="e">
        <v>#N/A</v>
      </c>
      <c r="AI5" s="60" t="e">
        <v>#N/A</v>
      </c>
      <c r="AJ5" s="60" t="e">
        <v>#N/A</v>
      </c>
      <c r="AK5" s="60" t="e">
        <v>#N/A</v>
      </c>
      <c r="AL5" s="60" t="e">
        <v>#N/A</v>
      </c>
      <c r="AM5" s="60" t="e">
        <v>#N/A</v>
      </c>
      <c r="AN5" s="60" t="e">
        <v>#N/A</v>
      </c>
      <c r="AO5" s="27" t="str">
        <f t="shared" si="3"/>
        <v/>
      </c>
      <c r="AP5" s="60" t="e">
        <v>#N/A</v>
      </c>
      <c r="AQ5" s="60" t="e">
        <v>#N/A</v>
      </c>
      <c r="AR5" s="60" t="e">
        <v>#N/A</v>
      </c>
      <c r="AS5" s="60" t="e">
        <v>#N/A</v>
      </c>
      <c r="AT5" s="60" t="e">
        <v>#N/A</v>
      </c>
      <c r="AU5" s="60" t="e">
        <v>#N/A</v>
      </c>
      <c r="AV5" s="60" t="e">
        <v>#N/A</v>
      </c>
      <c r="AW5" s="60" t="e">
        <v>#N/A</v>
      </c>
      <c r="AX5" s="60" t="e">
        <v>#N/A</v>
      </c>
      <c r="AY5" s="27" t="str">
        <f t="shared" si="4"/>
        <v/>
      </c>
    </row>
    <row r="6" spans="1:51" x14ac:dyDescent="0.25">
      <c r="A6" s="9">
        <v>4</v>
      </c>
      <c r="B6" s="11" t="e">
        <v>#N/A</v>
      </c>
      <c r="C6" s="12" t="e">
        <v>#N/A</v>
      </c>
      <c r="D6" s="12" t="e">
        <v>#N/A</v>
      </c>
      <c r="E6" s="12" t="e">
        <v>#N/A</v>
      </c>
      <c r="F6" s="12" t="e">
        <v>#N/A</v>
      </c>
      <c r="G6" s="12" t="e">
        <v>#N/A</v>
      </c>
      <c r="H6" s="12" t="e">
        <v>#N/A</v>
      </c>
      <c r="I6" s="12" t="e">
        <v>#N/A</v>
      </c>
      <c r="J6" s="12">
        <v>0.68184080260954916</v>
      </c>
      <c r="K6" s="27" t="str">
        <f t="shared" si="0"/>
        <v/>
      </c>
      <c r="L6" s="16" t="e">
        <v>#N/A</v>
      </c>
      <c r="M6" s="16" t="e">
        <v>#N/A</v>
      </c>
      <c r="N6" s="16" t="e">
        <v>#N/A</v>
      </c>
      <c r="O6" s="16" t="e">
        <v>#N/A</v>
      </c>
      <c r="P6" s="16" t="e">
        <v>#N/A</v>
      </c>
      <c r="Q6" s="16" t="e">
        <v>#N/A</v>
      </c>
      <c r="R6" s="16" t="e">
        <v>#N/A</v>
      </c>
      <c r="S6" s="16" t="e">
        <v>#N/A</v>
      </c>
      <c r="T6" s="16">
        <v>9.8439999999999994</v>
      </c>
      <c r="U6" s="27" t="str">
        <f t="shared" si="1"/>
        <v/>
      </c>
      <c r="V6" s="16" t="e">
        <v>#N/A</v>
      </c>
      <c r="W6" s="16" t="e">
        <v>#N/A</v>
      </c>
      <c r="X6" s="16" t="e">
        <v>#N/A</v>
      </c>
      <c r="Y6" s="16" t="e">
        <v>#N/A</v>
      </c>
      <c r="Z6" s="16" t="e">
        <v>#N/A</v>
      </c>
      <c r="AA6" s="16" t="e">
        <v>#N/A</v>
      </c>
      <c r="AB6" s="16" t="e">
        <v>#N/A</v>
      </c>
      <c r="AC6" s="16" t="e">
        <v>#N/A</v>
      </c>
      <c r="AD6" s="16">
        <v>32.218306977455718</v>
      </c>
      <c r="AE6" s="27" t="str">
        <f t="shared" si="2"/>
        <v/>
      </c>
      <c r="AF6" s="60" t="e">
        <v>#N/A</v>
      </c>
      <c r="AG6" s="60" t="e">
        <v>#N/A</v>
      </c>
      <c r="AH6" s="60" t="e">
        <v>#N/A</v>
      </c>
      <c r="AI6" s="60" t="e">
        <v>#N/A</v>
      </c>
      <c r="AJ6" s="60" t="e">
        <v>#N/A</v>
      </c>
      <c r="AK6" s="60" t="e">
        <v>#N/A</v>
      </c>
      <c r="AL6" s="60" t="e">
        <v>#N/A</v>
      </c>
      <c r="AM6" s="60" t="e">
        <v>#N/A</v>
      </c>
      <c r="AN6" s="60">
        <v>235.03244546386884</v>
      </c>
      <c r="AO6" s="27" t="str">
        <f t="shared" si="3"/>
        <v/>
      </c>
      <c r="AP6" s="60" t="e">
        <v>#N/A</v>
      </c>
      <c r="AQ6" s="60" t="e">
        <v>#N/A</v>
      </c>
      <c r="AR6" s="60" t="e">
        <v>#N/A</v>
      </c>
      <c r="AS6" s="60" t="e">
        <v>#N/A</v>
      </c>
      <c r="AT6" s="60" t="e">
        <v>#N/A</v>
      </c>
      <c r="AU6" s="60" t="e">
        <v>#N/A</v>
      </c>
      <c r="AV6" s="60" t="e">
        <v>#N/A</v>
      </c>
      <c r="AW6" s="60" t="e">
        <v>#N/A</v>
      </c>
      <c r="AX6" s="60">
        <v>216.87735631080656</v>
      </c>
      <c r="AY6" s="27" t="str">
        <f t="shared" si="4"/>
        <v/>
      </c>
    </row>
    <row r="7" spans="1:51" x14ac:dyDescent="0.25">
      <c r="A7" s="9">
        <v>5</v>
      </c>
      <c r="B7" s="11" t="e">
        <v>#N/A</v>
      </c>
      <c r="C7" s="12" t="e">
        <v>#N/A</v>
      </c>
      <c r="D7" s="12" t="e">
        <v>#N/A</v>
      </c>
      <c r="E7" s="12">
        <v>0.8181007916657389</v>
      </c>
      <c r="F7" s="12">
        <v>0.74538072129545052</v>
      </c>
      <c r="G7" s="12" t="e">
        <v>#N/A</v>
      </c>
      <c r="H7" s="12" t="e">
        <v>#N/A</v>
      </c>
      <c r="I7" s="12">
        <v>0.67084264916590586</v>
      </c>
      <c r="J7" s="12">
        <v>0.60985695378718729</v>
      </c>
      <c r="K7" s="27" t="str">
        <f t="shared" si="0"/>
        <v/>
      </c>
      <c r="L7" s="16" t="e">
        <v>#N/A</v>
      </c>
      <c r="M7" s="16" t="e">
        <v>#N/A</v>
      </c>
      <c r="N7" s="16" t="e">
        <v>#N/A</v>
      </c>
      <c r="O7" s="16">
        <v>7.6718999999999999</v>
      </c>
      <c r="P7" s="16">
        <v>11.053100000000001</v>
      </c>
      <c r="Q7" s="16" t="e">
        <v>#N/A</v>
      </c>
      <c r="R7" s="16" t="e">
        <v>#N/A</v>
      </c>
      <c r="S7" s="16">
        <v>8.8275000000000006</v>
      </c>
      <c r="T7" s="16">
        <v>12.305</v>
      </c>
      <c r="U7" s="27" t="str">
        <f t="shared" si="1"/>
        <v/>
      </c>
      <c r="V7" s="16" t="e">
        <v>#N/A</v>
      </c>
      <c r="W7" s="16" t="e">
        <v>#N/A</v>
      </c>
      <c r="X7" s="16" t="e">
        <v>#N/A</v>
      </c>
      <c r="Y7" s="16">
        <v>43.918522070544434</v>
      </c>
      <c r="Z7" s="16">
        <v>45.203119646289345</v>
      </c>
      <c r="AA7" s="16" t="e">
        <v>#N/A</v>
      </c>
      <c r="AB7" s="16" t="e">
        <v>#N/A</v>
      </c>
      <c r="AC7" s="16">
        <v>27.926066023564847</v>
      </c>
      <c r="AD7" s="16">
        <v>32.842283070050769</v>
      </c>
      <c r="AE7" s="27" t="str">
        <f t="shared" si="2"/>
        <v/>
      </c>
      <c r="AF7" s="60" t="e">
        <v>#N/A</v>
      </c>
      <c r="AG7" s="60" t="e">
        <v>#N/A</v>
      </c>
      <c r="AH7" s="60" t="e">
        <v>#N/A</v>
      </c>
      <c r="AI7" s="60">
        <v>400.80825989187701</v>
      </c>
      <c r="AJ7" s="60">
        <v>297.77495000361108</v>
      </c>
      <c r="AK7" s="60" t="e">
        <v>#N/A</v>
      </c>
      <c r="AL7" s="60" t="e">
        <v>#N/A</v>
      </c>
      <c r="AM7" s="60">
        <v>224.51915261333895</v>
      </c>
      <c r="AN7" s="60">
        <v>197.10108914328137</v>
      </c>
      <c r="AO7" s="27" t="str">
        <f t="shared" si="3"/>
        <v/>
      </c>
      <c r="AP7" s="60" t="e">
        <v>#N/A</v>
      </c>
      <c r="AQ7" s="60" t="e">
        <v>#N/A</v>
      </c>
      <c r="AR7" s="60" t="e">
        <v>#N/A</v>
      </c>
      <c r="AS7" s="60">
        <v>369.0532641094</v>
      </c>
      <c r="AT7" s="60">
        <v>275.08928133437865</v>
      </c>
      <c r="AU7" s="60" t="e">
        <v>#N/A</v>
      </c>
      <c r="AV7" s="60" t="e">
        <v>#N/A</v>
      </c>
      <c r="AW7" s="60">
        <v>206.97068049551052</v>
      </c>
      <c r="AX7" s="60">
        <v>182.29572826459591</v>
      </c>
      <c r="AY7" s="27" t="str">
        <f t="shared" si="4"/>
        <v/>
      </c>
    </row>
    <row r="8" spans="1:51" x14ac:dyDescent="0.25">
      <c r="A8" s="9">
        <v>6</v>
      </c>
      <c r="B8" s="11" t="e">
        <v>#N/A</v>
      </c>
      <c r="C8" s="12" t="e">
        <v>#N/A</v>
      </c>
      <c r="D8" s="12">
        <v>0.80577993746642729</v>
      </c>
      <c r="E8" s="12">
        <v>0.74682042984693253</v>
      </c>
      <c r="F8" s="12">
        <v>0.68043639163831648</v>
      </c>
      <c r="G8" s="12" t="e">
        <v>#N/A</v>
      </c>
      <c r="H8" s="12">
        <v>0.68043639163831648</v>
      </c>
      <c r="I8" s="12">
        <v>0.61239275247448433</v>
      </c>
      <c r="J8" s="12">
        <v>0.55672068406771347</v>
      </c>
      <c r="K8" s="27" t="str">
        <f t="shared" si="0"/>
        <v/>
      </c>
      <c r="L8" s="16" t="e">
        <v>#N/A</v>
      </c>
      <c r="M8" s="16" t="e">
        <v>#N/A</v>
      </c>
      <c r="N8" s="16">
        <v>7.383</v>
      </c>
      <c r="O8" s="16">
        <v>9.2062799999999996</v>
      </c>
      <c r="P8" s="16">
        <v>13.263719999999999</v>
      </c>
      <c r="Q8" s="16" t="e">
        <v>#N/A</v>
      </c>
      <c r="R8" s="16">
        <v>8.6669999999999998</v>
      </c>
      <c r="S8" s="16">
        <v>10.593</v>
      </c>
      <c r="T8" s="16">
        <v>14.766</v>
      </c>
      <c r="U8" s="27">
        <f t="shared" si="1"/>
        <v>3</v>
      </c>
      <c r="V8" s="16" t="e">
        <v>#N/A</v>
      </c>
      <c r="W8" s="16" t="e">
        <v>#N/A</v>
      </c>
      <c r="X8" s="16">
        <v>39.58351633004407</v>
      </c>
      <c r="Y8" s="16">
        <v>37.864402997507113</v>
      </c>
      <c r="Z8" s="16">
        <v>43.21988643903547</v>
      </c>
      <c r="AA8" s="16" t="e">
        <v>#N/A</v>
      </c>
      <c r="AB8" s="16">
        <v>28.241455320763738</v>
      </c>
      <c r="AC8" s="16">
        <v>28.457888659874484</v>
      </c>
      <c r="AD8" s="16">
        <v>34.686540700645864</v>
      </c>
      <c r="AE8" s="27" t="str">
        <f t="shared" si="2"/>
        <v/>
      </c>
      <c r="AF8" s="60" t="e">
        <v>#N/A</v>
      </c>
      <c r="AG8" s="60" t="e">
        <v>#N/A</v>
      </c>
      <c r="AH8" s="60">
        <v>374.10063688047853</v>
      </c>
      <c r="AI8" s="60">
        <v>293.18482297604078</v>
      </c>
      <c r="AJ8" s="60">
        <v>243.21747159067758</v>
      </c>
      <c r="AK8" s="60" t="e">
        <v>#N/A</v>
      </c>
      <c r="AL8" s="60">
        <v>230.82689698758676</v>
      </c>
      <c r="AM8" s="60">
        <v>194.58592974988355</v>
      </c>
      <c r="AN8" s="60">
        <v>178.25669191164516</v>
      </c>
      <c r="AO8" s="27" t="str">
        <f t="shared" si="3"/>
        <v/>
      </c>
      <c r="AP8" s="60" t="e">
        <v>#N/A</v>
      </c>
      <c r="AQ8" s="60" t="e">
        <v>#N/A</v>
      </c>
      <c r="AR8" s="60">
        <v>344.36010174656622</v>
      </c>
      <c r="AS8" s="60">
        <v>270.37015198975945</v>
      </c>
      <c r="AT8" s="60">
        <v>225.1421700158098</v>
      </c>
      <c r="AU8" s="60" t="e">
        <v>#N/A</v>
      </c>
      <c r="AV8" s="60">
        <v>212.75159541271898</v>
      </c>
      <c r="AW8" s="60">
        <v>179.68370944733331</v>
      </c>
      <c r="AX8" s="60">
        <v>165.22606227050778</v>
      </c>
      <c r="AY8" s="27" t="str">
        <f t="shared" si="4"/>
        <v/>
      </c>
    </row>
    <row r="9" spans="1:51" x14ac:dyDescent="0.25">
      <c r="A9" s="9">
        <v>7</v>
      </c>
      <c r="B9" s="11" t="e">
        <v>#N/A</v>
      </c>
      <c r="C9" s="12">
        <v>0.80995074170844972</v>
      </c>
      <c r="D9" s="12">
        <v>0.7460072620998881</v>
      </c>
      <c r="E9" s="12">
        <v>0.69142136487306682</v>
      </c>
      <c r="F9" s="12">
        <v>0.62996168799546048</v>
      </c>
      <c r="G9" s="12">
        <v>0.69142136487306682</v>
      </c>
      <c r="H9" s="12">
        <v>0.62996168799546048</v>
      </c>
      <c r="I9" s="12">
        <v>0.56696551919591465</v>
      </c>
      <c r="J9" s="12">
        <v>0.51542319926901348</v>
      </c>
      <c r="K9" s="27" t="str">
        <f t="shared" si="0"/>
        <v/>
      </c>
      <c r="L9" s="16" t="e">
        <v>#N/A</v>
      </c>
      <c r="M9" s="16">
        <v>7.49</v>
      </c>
      <c r="N9" s="16">
        <v>8.6135000000000002</v>
      </c>
      <c r="O9" s="16">
        <v>10.74066</v>
      </c>
      <c r="P9" s="16">
        <v>15.47434</v>
      </c>
      <c r="Q9" s="16">
        <v>8.2390000000000008</v>
      </c>
      <c r="R9" s="16">
        <v>10.111499999999999</v>
      </c>
      <c r="S9" s="16">
        <v>12.358499999999999</v>
      </c>
      <c r="T9" s="16">
        <v>17.227</v>
      </c>
      <c r="U9" s="27" t="str">
        <f t="shared" si="1"/>
        <v/>
      </c>
      <c r="V9" s="16" t="e">
        <v>#N/A</v>
      </c>
      <c r="W9" s="16">
        <v>41.038476636334998</v>
      </c>
      <c r="X9" s="16">
        <v>35.312946059900767</v>
      </c>
      <c r="Y9" s="16">
        <v>36.244382731096451</v>
      </c>
      <c r="Z9" s="16">
        <v>43.545274866429025</v>
      </c>
      <c r="AA9" s="16">
        <v>27.802525107535637</v>
      </c>
      <c r="AB9" s="16">
        <v>28.454076025982182</v>
      </c>
      <c r="AC9" s="16">
        <v>29.717951910556138</v>
      </c>
      <c r="AD9" s="16">
        <v>37.018824836612211</v>
      </c>
      <c r="AE9" s="27" t="str">
        <f t="shared" si="2"/>
        <v/>
      </c>
      <c r="AF9" s="60" t="e">
        <v>#N/A</v>
      </c>
      <c r="AG9" s="60">
        <v>382.79559026462556</v>
      </c>
      <c r="AH9" s="60">
        <v>290.23582429403461</v>
      </c>
      <c r="AI9" s="60">
        <v>244.83260065529731</v>
      </c>
      <c r="AJ9" s="60">
        <v>215.18761735423973</v>
      </c>
      <c r="AK9" s="60">
        <v>237.84926135577589</v>
      </c>
      <c r="AL9" s="60">
        <v>202.70375815656101</v>
      </c>
      <c r="AM9" s="60">
        <v>177.68493549634948</v>
      </c>
      <c r="AN9" s="60">
        <v>167.43969056973796</v>
      </c>
      <c r="AO9" s="27" t="str">
        <f t="shared" si="3"/>
        <v/>
      </c>
      <c r="AP9" s="60" t="e">
        <v>#N/A</v>
      </c>
      <c r="AQ9" s="60">
        <v>352.40237197261195</v>
      </c>
      <c r="AR9" s="60">
        <v>267.4941953748567</v>
      </c>
      <c r="AS9" s="60">
        <v>226.11384330803529</v>
      </c>
      <c r="AT9" s="60">
        <v>199.57785910461422</v>
      </c>
      <c r="AU9" s="60">
        <v>219.13050400851392</v>
      </c>
      <c r="AV9" s="60">
        <v>187.09399990693552</v>
      </c>
      <c r="AW9" s="60">
        <v>164.34602404808621</v>
      </c>
      <c r="AX9" s="60">
        <v>155.519580930199</v>
      </c>
      <c r="AY9" s="27" t="str">
        <f t="shared" si="4"/>
        <v/>
      </c>
    </row>
    <row r="10" spans="1:51" x14ac:dyDescent="0.25">
      <c r="A10" s="9">
        <v>8</v>
      </c>
      <c r="B10" s="11" t="e">
        <v>#N/A</v>
      </c>
      <c r="C10" s="12">
        <v>0.75763954390911326</v>
      </c>
      <c r="D10" s="12">
        <v>0.69782589570576237</v>
      </c>
      <c r="E10" s="12">
        <v>0.6467654643126578</v>
      </c>
      <c r="F10" s="12">
        <v>0.58927520081819895</v>
      </c>
      <c r="G10" s="12">
        <v>0.6467654643126578</v>
      </c>
      <c r="H10" s="12">
        <v>0.58927520081819895</v>
      </c>
      <c r="I10" s="12">
        <v>0.53034768073637939</v>
      </c>
      <c r="J10" s="12">
        <v>0.48213425521489051</v>
      </c>
      <c r="K10" s="27" t="str">
        <f t="shared" si="0"/>
        <v/>
      </c>
      <c r="L10" s="16" t="e">
        <v>#N/A</v>
      </c>
      <c r="M10" s="16">
        <v>8.56</v>
      </c>
      <c r="N10" s="16">
        <v>9.8439999999999994</v>
      </c>
      <c r="O10" s="16">
        <v>12.275040000000001</v>
      </c>
      <c r="P10" s="16">
        <v>17.68496</v>
      </c>
      <c r="Q10" s="16">
        <v>9.4160000000000004</v>
      </c>
      <c r="R10" s="16">
        <v>11.555999999999999</v>
      </c>
      <c r="S10" s="16">
        <v>14.124000000000001</v>
      </c>
      <c r="T10" s="16">
        <v>19.687999999999999</v>
      </c>
      <c r="U10" s="27" t="str">
        <f t="shared" si="1"/>
        <v/>
      </c>
      <c r="V10" s="16" t="e">
        <v>#N/A</v>
      </c>
      <c r="W10" s="16">
        <v>36.777956611515755</v>
      </c>
      <c r="X10" s="16">
        <v>33.922664263927622</v>
      </c>
      <c r="Y10" s="16">
        <v>36.185564382816153</v>
      </c>
      <c r="Z10" s="16">
        <v>44.836194911869832</v>
      </c>
      <c r="AA10" s="16">
        <v>27.75740643033317</v>
      </c>
      <c r="AB10" s="16">
        <v>29.297610421599355</v>
      </c>
      <c r="AC10" s="16">
        <v>31.315318279520756</v>
      </c>
      <c r="AD10" s="16">
        <v>39.587676120497143</v>
      </c>
      <c r="AE10" s="27">
        <f t="shared" si="2"/>
        <v>6</v>
      </c>
      <c r="AF10" s="60" t="e">
        <v>#N/A</v>
      </c>
      <c r="AG10" s="60">
        <v>303.97577384639067</v>
      </c>
      <c r="AH10" s="60">
        <v>247.46572637040296</v>
      </c>
      <c r="AI10" s="60">
        <v>217.62258292077786</v>
      </c>
      <c r="AJ10" s="60">
        <v>198.50730392803058</v>
      </c>
      <c r="AK10" s="60">
        <v>210.65057637000615</v>
      </c>
      <c r="AL10" s="60">
        <v>185.65335488404409</v>
      </c>
      <c r="AM10" s="60">
        <v>167.06931430514149</v>
      </c>
      <c r="AN10" s="60">
        <v>160.76999788225299</v>
      </c>
      <c r="AO10" s="27" t="str">
        <f t="shared" si="3"/>
        <v/>
      </c>
      <c r="AP10" s="60" t="e">
        <v>#N/A</v>
      </c>
      <c r="AQ10" s="60">
        <v>280.14264245748029</v>
      </c>
      <c r="AR10" s="60">
        <v>228.35022801563372</v>
      </c>
      <c r="AS10" s="60">
        <v>201.27025037704536</v>
      </c>
      <c r="AT10" s="60">
        <v>184.44385169676269</v>
      </c>
      <c r="AU10" s="60">
        <v>194.29824382627359</v>
      </c>
      <c r="AV10" s="60">
        <v>171.5899026527762</v>
      </c>
      <c r="AW10" s="60">
        <v>154.77041071929946</v>
      </c>
      <c r="AX10" s="60">
        <v>149.61612518135209</v>
      </c>
      <c r="AY10" s="27" t="str">
        <f t="shared" si="4"/>
        <v/>
      </c>
    </row>
    <row r="11" spans="1:51" x14ac:dyDescent="0.25">
      <c r="A11" s="9">
        <v>9</v>
      </c>
      <c r="B11" s="11">
        <v>0.7812759196567749</v>
      </c>
      <c r="C11" s="12">
        <v>0.71430941225762279</v>
      </c>
      <c r="D11" s="12">
        <v>0.65791656392149445</v>
      </c>
      <c r="E11" s="12">
        <v>0.60977632753699462</v>
      </c>
      <c r="F11" s="12">
        <v>0.55557398731148433</v>
      </c>
      <c r="G11" s="12">
        <v>0.60977632753699462</v>
      </c>
      <c r="H11" s="12">
        <v>0.55557398731148433</v>
      </c>
      <c r="I11" s="12">
        <v>0.50001658858033593</v>
      </c>
      <c r="J11" s="12">
        <v>0.45456053507303257</v>
      </c>
      <c r="K11" s="27" t="str">
        <f t="shared" si="0"/>
        <v/>
      </c>
      <c r="L11" s="16">
        <v>8.9558999999999997</v>
      </c>
      <c r="M11" s="16">
        <v>9.6300000000000008</v>
      </c>
      <c r="N11" s="16">
        <v>11.0745</v>
      </c>
      <c r="O11" s="16">
        <v>13.809419999999999</v>
      </c>
      <c r="P11" s="16">
        <v>19.895579999999999</v>
      </c>
      <c r="Q11" s="16">
        <v>10.593</v>
      </c>
      <c r="R11" s="16">
        <v>13.000500000000001</v>
      </c>
      <c r="S11" s="16">
        <v>15.8895</v>
      </c>
      <c r="T11" s="16">
        <v>22.149000000000001</v>
      </c>
      <c r="U11" s="27" t="str">
        <f t="shared" si="1"/>
        <v/>
      </c>
      <c r="V11" s="16">
        <v>42.63715605514188</v>
      </c>
      <c r="W11" s="16">
        <v>35.099905495688105</v>
      </c>
      <c r="X11" s="16">
        <v>33.710692506997937</v>
      </c>
      <c r="Y11" s="16">
        <v>36.84999380420804</v>
      </c>
      <c r="Z11" s="16">
        <v>46.615755387119137</v>
      </c>
      <c r="AA11" s="16">
        <v>28.267080324008955</v>
      </c>
      <c r="AB11" s="16">
        <v>30.460440354603502</v>
      </c>
      <c r="AC11" s="16">
        <v>33.092549598359668</v>
      </c>
      <c r="AD11" s="16">
        <v>42.284690664705991</v>
      </c>
      <c r="AE11" s="27" t="str">
        <f t="shared" si="2"/>
        <v/>
      </c>
      <c r="AF11" s="60">
        <v>338.38401364646842</v>
      </c>
      <c r="AG11" s="60">
        <v>261.09854357603024</v>
      </c>
      <c r="AH11" s="60">
        <v>221.69350740635397</v>
      </c>
      <c r="AI11" s="60">
        <v>200.38126807600602</v>
      </c>
      <c r="AJ11" s="60">
        <v>187.73897119374581</v>
      </c>
      <c r="AK11" s="60">
        <v>193.28124345069324</v>
      </c>
      <c r="AL11" s="60">
        <v>174.37484550085972</v>
      </c>
      <c r="AM11" s="60">
        <v>159.97586373096635</v>
      </c>
      <c r="AN11" s="60">
        <v>156.52912065053576</v>
      </c>
      <c r="AO11" s="27" t="str">
        <f t="shared" si="3"/>
        <v/>
      </c>
      <c r="AP11" s="60">
        <v>311.97535948993357</v>
      </c>
      <c r="AQ11" s="60">
        <v>240.88013652546584</v>
      </c>
      <c r="AR11" s="60">
        <v>204.80812803895088</v>
      </c>
      <c r="AS11" s="60">
        <v>185.57896621401952</v>
      </c>
      <c r="AT11" s="60">
        <v>174.74196285360003</v>
      </c>
      <c r="AU11" s="60">
        <v>178.47894158870673</v>
      </c>
      <c r="AV11" s="60">
        <v>161.37783716071397</v>
      </c>
      <c r="AW11" s="60">
        <v>148.42306325486797</v>
      </c>
      <c r="AX11" s="60">
        <v>145.93911210712426</v>
      </c>
      <c r="AY11" s="27" t="str">
        <f t="shared" si="4"/>
        <v/>
      </c>
    </row>
    <row r="12" spans="1:51" x14ac:dyDescent="0.25">
      <c r="A12" s="9">
        <v>10</v>
      </c>
      <c r="B12" s="11">
        <v>0.74118341614743732</v>
      </c>
      <c r="C12" s="12">
        <v>0.67765340904908544</v>
      </c>
      <c r="D12" s="12">
        <v>0.62415445570310513</v>
      </c>
      <c r="E12" s="12">
        <v>0.57848461748092705</v>
      </c>
      <c r="F12" s="12">
        <v>0.52706376259373333</v>
      </c>
      <c r="G12" s="12">
        <v>0.57848461748092705</v>
      </c>
      <c r="H12" s="12">
        <v>0.52706376259373333</v>
      </c>
      <c r="I12" s="12">
        <v>0.47435738633435992</v>
      </c>
      <c r="J12" s="12">
        <v>0.43123398757669101</v>
      </c>
      <c r="K12" s="27" t="str">
        <f t="shared" si="0"/>
        <v/>
      </c>
      <c r="L12" s="16">
        <v>9.9510000000000005</v>
      </c>
      <c r="M12" s="16">
        <v>10.7</v>
      </c>
      <c r="N12" s="16">
        <v>12.305</v>
      </c>
      <c r="O12" s="16">
        <v>15.3438</v>
      </c>
      <c r="P12" s="16">
        <v>22.106200000000001</v>
      </c>
      <c r="Q12" s="16">
        <v>11.77</v>
      </c>
      <c r="R12" s="16">
        <v>14.445</v>
      </c>
      <c r="S12" s="16">
        <v>17.655000000000001</v>
      </c>
      <c r="T12" s="16">
        <v>24.61</v>
      </c>
      <c r="U12" s="27" t="str">
        <f t="shared" si="1"/>
        <v/>
      </c>
      <c r="V12" s="16">
        <v>40.035957372654266</v>
      </c>
      <c r="W12" s="16">
        <v>34.564978305506237</v>
      </c>
      <c r="X12" s="16">
        <v>34.091633001804233</v>
      </c>
      <c r="Y12" s="16">
        <v>37.904877151102916</v>
      </c>
      <c r="Z12" s="16">
        <v>48.672885726227641</v>
      </c>
      <c r="AA12" s="16">
        <v>29.07626559708034</v>
      </c>
      <c r="AB12" s="16">
        <v>31.80464459361438</v>
      </c>
      <c r="AC12" s="16">
        <v>34.974599366792063</v>
      </c>
      <c r="AD12" s="16">
        <v>45.056097170576948</v>
      </c>
      <c r="AE12" s="27" t="str">
        <f t="shared" si="2"/>
        <v/>
      </c>
      <c r="AF12" s="60">
        <v>289.27784307068248</v>
      </c>
      <c r="AG12" s="60">
        <v>234.2667416865504</v>
      </c>
      <c r="AH12" s="60">
        <v>204.59899151944859</v>
      </c>
      <c r="AI12" s="60">
        <v>188.64131632521631</v>
      </c>
      <c r="AJ12" s="60">
        <v>180.44777603389718</v>
      </c>
      <c r="AK12" s="60">
        <v>181.33804342313096</v>
      </c>
      <c r="AL12" s="60">
        <v>166.49389805253719</v>
      </c>
      <c r="AM12" s="60">
        <v>155.05985079186343</v>
      </c>
      <c r="AN12" s="60">
        <v>153.83662705344639</v>
      </c>
      <c r="AO12" s="27" t="str">
        <f t="shared" si="3"/>
        <v/>
      </c>
      <c r="AP12" s="60">
        <v>266.96007460503876</v>
      </c>
      <c r="AQ12" s="60">
        <v>216.34749341266394</v>
      </c>
      <c r="AR12" s="60">
        <v>189.23042142160142</v>
      </c>
      <c r="AS12" s="60">
        <v>174.93788144943451</v>
      </c>
      <c r="AT12" s="60">
        <v>168.23427210539944</v>
      </c>
      <c r="AU12" s="60">
        <v>167.63460854734913</v>
      </c>
      <c r="AV12" s="60">
        <v>154.28039412403945</v>
      </c>
      <c r="AW12" s="60">
        <v>144.07099934922792</v>
      </c>
      <c r="AX12" s="60">
        <v>143.68094182028699</v>
      </c>
      <c r="AY12" s="27" t="str">
        <f t="shared" si="4"/>
        <v/>
      </c>
    </row>
    <row r="13" spans="1:51" x14ac:dyDescent="0.25">
      <c r="A13" s="9">
        <v>11</v>
      </c>
      <c r="B13" s="11">
        <v>0.70669065906582895</v>
      </c>
      <c r="C13" s="12">
        <v>0.64611717400304358</v>
      </c>
      <c r="D13" s="12">
        <v>0.59510792342385599</v>
      </c>
      <c r="E13" s="12">
        <v>0.55156344122211043</v>
      </c>
      <c r="F13" s="12">
        <v>0.50253557978014496</v>
      </c>
      <c r="G13" s="12">
        <v>0.55156344122211043</v>
      </c>
      <c r="H13" s="12">
        <v>0.50253557978014496</v>
      </c>
      <c r="I13" s="12">
        <v>0.45228202180213067</v>
      </c>
      <c r="J13" s="12">
        <v>0.41116547436557321</v>
      </c>
      <c r="K13" s="27" t="str">
        <f t="shared" si="0"/>
        <v/>
      </c>
      <c r="L13" s="16">
        <v>10.946099999999999</v>
      </c>
      <c r="M13" s="16">
        <v>11.77</v>
      </c>
      <c r="N13" s="16">
        <v>13.535500000000001</v>
      </c>
      <c r="O13" s="16">
        <v>16.87818</v>
      </c>
      <c r="P13" s="16">
        <v>24.31682</v>
      </c>
      <c r="Q13" s="16">
        <v>12.946999999999999</v>
      </c>
      <c r="R13" s="16">
        <v>15.8895</v>
      </c>
      <c r="S13" s="16">
        <v>19.420500000000001</v>
      </c>
      <c r="T13" s="16">
        <v>27.071000000000002</v>
      </c>
      <c r="U13" s="27" t="str">
        <f t="shared" si="1"/>
        <v/>
      </c>
      <c r="V13" s="16">
        <v>38.86056493802927</v>
      </c>
      <c r="W13" s="16">
        <v>34.633195834953831</v>
      </c>
      <c r="X13" s="16">
        <v>34.810528565717171</v>
      </c>
      <c r="Y13" s="16">
        <v>39.192249888705412</v>
      </c>
      <c r="Z13" s="16">
        <v>50.900300712527994</v>
      </c>
      <c r="AA13" s="16">
        <v>30.06379001225659</v>
      </c>
      <c r="AB13" s="16">
        <v>33.260119052232717</v>
      </c>
      <c r="AC13" s="16">
        <v>36.921471652096322</v>
      </c>
      <c r="AD13" s="16">
        <v>47.872557005724452</v>
      </c>
      <c r="AE13" s="27" t="str">
        <f t="shared" si="2"/>
        <v/>
      </c>
      <c r="AF13" s="60">
        <v>258.18159703582791</v>
      </c>
      <c r="AG13" s="60">
        <v>215.99458669242881</v>
      </c>
      <c r="AH13" s="60">
        <v>192.53911449641325</v>
      </c>
      <c r="AI13" s="60">
        <v>180.26389087976978</v>
      </c>
      <c r="AJ13" s="60">
        <v>175.37837592316987</v>
      </c>
      <c r="AK13" s="60">
        <v>172.71257510995699</v>
      </c>
      <c r="AL13" s="60">
        <v>160.78592727830923</v>
      </c>
      <c r="AM13" s="60">
        <v>151.58686714984589</v>
      </c>
      <c r="AN13" s="60">
        <v>152.1937423047811</v>
      </c>
      <c r="AO13" s="27" t="str">
        <f t="shared" si="3"/>
        <v/>
      </c>
      <c r="AP13" s="60">
        <v>238.48836607668588</v>
      </c>
      <c r="AQ13" s="60">
        <v>199.67221055784901</v>
      </c>
      <c r="AR13" s="60">
        <v>178.27306947440326</v>
      </c>
      <c r="AS13" s="60">
        <v>167.38311994255611</v>
      </c>
      <c r="AT13" s="60">
        <v>163.76707598148246</v>
      </c>
      <c r="AU13" s="60">
        <v>159.83180417274329</v>
      </c>
      <c r="AV13" s="60">
        <v>149.17462733662177</v>
      </c>
      <c r="AW13" s="60">
        <v>141.04091316729534</v>
      </c>
      <c r="AX13" s="60">
        <v>142.38418063333032</v>
      </c>
      <c r="AY13" s="27" t="str">
        <f t="shared" si="4"/>
        <v/>
      </c>
    </row>
    <row r="14" spans="1:51" x14ac:dyDescent="0.25">
      <c r="A14" s="9">
        <v>12</v>
      </c>
      <c r="B14" s="11">
        <v>0.67660479378781713</v>
      </c>
      <c r="C14" s="12">
        <v>0.61861009717743287</v>
      </c>
      <c r="D14" s="12">
        <v>0.56977245792658293</v>
      </c>
      <c r="E14" s="12">
        <v>0.52808179027341817</v>
      </c>
      <c r="F14" s="12">
        <v>0.48114118669355893</v>
      </c>
      <c r="G14" s="12">
        <v>0.52808179027341817</v>
      </c>
      <c r="H14" s="12">
        <v>0.48114118669355893</v>
      </c>
      <c r="I14" s="12">
        <v>0.43302706802420304</v>
      </c>
      <c r="J14" s="12">
        <v>0.39366097093109365</v>
      </c>
      <c r="K14" s="27" t="str">
        <f t="shared" si="0"/>
        <v/>
      </c>
      <c r="L14" s="16">
        <v>11.9412</v>
      </c>
      <c r="M14" s="16">
        <v>12.84</v>
      </c>
      <c r="N14" s="16">
        <v>14.766</v>
      </c>
      <c r="O14" s="16">
        <v>18.412559999999999</v>
      </c>
      <c r="P14" s="16">
        <v>26.527439999999999</v>
      </c>
      <c r="Q14" s="16">
        <v>14.124000000000001</v>
      </c>
      <c r="R14" s="16">
        <v>17.334</v>
      </c>
      <c r="S14" s="16">
        <v>21.186</v>
      </c>
      <c r="T14" s="16">
        <v>29.532</v>
      </c>
      <c r="U14" s="27" t="str">
        <f t="shared" si="1"/>
        <v/>
      </c>
      <c r="V14" s="16">
        <v>38.449437169425224</v>
      </c>
      <c r="W14" s="16">
        <v>35.056731729751441</v>
      </c>
      <c r="X14" s="16">
        <v>35.738823134702692</v>
      </c>
      <c r="Y14" s="16">
        <v>40.627774378808368</v>
      </c>
      <c r="Z14" s="16">
        <v>53.238000431856257</v>
      </c>
      <c r="AA14" s="16">
        <v>31.164959425864161</v>
      </c>
      <c r="AB14" s="16">
        <v>34.787657590999977</v>
      </c>
      <c r="AC14" s="16">
        <v>38.910089959329504</v>
      </c>
      <c r="AD14" s="16">
        <v>50.716926658839093</v>
      </c>
      <c r="AE14" s="27" t="str">
        <f t="shared" si="2"/>
        <v/>
      </c>
      <c r="AF14" s="60">
        <v>236.81317328427352</v>
      </c>
      <c r="AG14" s="60">
        <v>202.83301510914362</v>
      </c>
      <c r="AH14" s="60">
        <v>183.66444898002908</v>
      </c>
      <c r="AI14" s="60">
        <v>174.09504336344568</v>
      </c>
      <c r="AJ14" s="60">
        <v>171.81689828401773</v>
      </c>
      <c r="AK14" s="60">
        <v>166.26713977969391</v>
      </c>
      <c r="AL14" s="60">
        <v>156.55426178910761</v>
      </c>
      <c r="AM14" s="60">
        <v>149.12112162718765</v>
      </c>
      <c r="AN14" s="60">
        <v>151.29623985472026</v>
      </c>
      <c r="AO14" s="27" t="str">
        <f t="shared" si="3"/>
        <v/>
      </c>
      <c r="AP14" s="60">
        <v>218.95202852228053</v>
      </c>
      <c r="AQ14" s="60">
        <v>187.68786168284115</v>
      </c>
      <c r="AR14" s="60">
        <v>170.23851031126608</v>
      </c>
      <c r="AS14" s="60">
        <v>161.85519231629718</v>
      </c>
      <c r="AT14" s="60">
        <v>160.68437350973215</v>
      </c>
      <c r="AU14" s="60">
        <v>154.02728873254537</v>
      </c>
      <c r="AV14" s="60">
        <v>145.42173701482201</v>
      </c>
      <c r="AW14" s="60">
        <v>138.93331852808498</v>
      </c>
      <c r="AX14" s="60">
        <v>141.76987206942314</v>
      </c>
      <c r="AY14" s="27" t="str">
        <f t="shared" si="4"/>
        <v/>
      </c>
    </row>
    <row r="15" spans="1:51" x14ac:dyDescent="0.25">
      <c r="A15" s="9">
        <v>13</v>
      </c>
      <c r="B15" s="11">
        <v>0.65006085890948906</v>
      </c>
      <c r="C15" s="12">
        <v>0.59434135671724708</v>
      </c>
      <c r="D15" s="12">
        <v>0.54741967066062269</v>
      </c>
      <c r="E15" s="12">
        <v>0.50736457280740621</v>
      </c>
      <c r="F15" s="12">
        <v>0.46226549966897007</v>
      </c>
      <c r="G15" s="12">
        <v>0.50736457280740621</v>
      </c>
      <c r="H15" s="12">
        <v>0.46226549966897007</v>
      </c>
      <c r="I15" s="12">
        <v>0.41603894970207284</v>
      </c>
      <c r="J15" s="12">
        <v>0.37821722700188448</v>
      </c>
      <c r="K15" s="27" t="str">
        <f t="shared" si="0"/>
        <v/>
      </c>
      <c r="L15" s="16">
        <v>12.936299999999999</v>
      </c>
      <c r="M15" s="16">
        <v>13.91</v>
      </c>
      <c r="N15" s="16">
        <v>15.996499999999999</v>
      </c>
      <c r="O15" s="16">
        <v>19.946940000000001</v>
      </c>
      <c r="P15" s="16">
        <v>28.738060000000001</v>
      </c>
      <c r="Q15" s="16">
        <v>15.301</v>
      </c>
      <c r="R15" s="16">
        <v>18.778500000000001</v>
      </c>
      <c r="S15" s="16">
        <v>22.951499999999999</v>
      </c>
      <c r="T15" s="16">
        <v>31.992999999999999</v>
      </c>
      <c r="U15" s="27" t="str">
        <f t="shared" si="1"/>
        <v/>
      </c>
      <c r="V15" s="16">
        <v>38.494009535532996</v>
      </c>
      <c r="W15" s="16">
        <v>35.706064790780118</v>
      </c>
      <c r="X15" s="16">
        <v>36.804836158714927</v>
      </c>
      <c r="Y15" s="16">
        <v>42.162488287857272</v>
      </c>
      <c r="Z15" s="16">
        <v>55.649996145617685</v>
      </c>
      <c r="AA15" s="16">
        <v>32.34221556251255</v>
      </c>
      <c r="AB15" s="16">
        <v>36.363743851202258</v>
      </c>
      <c r="AC15" s="16">
        <v>40.926328490225373</v>
      </c>
      <c r="AD15" s="16">
        <v>53.578663138817795</v>
      </c>
      <c r="AE15" s="27" t="str">
        <f t="shared" si="2"/>
        <v/>
      </c>
      <c r="AF15" s="60">
        <v>221.2996685847086</v>
      </c>
      <c r="AG15" s="60">
        <v>192.97050463693645</v>
      </c>
      <c r="AH15" s="60">
        <v>176.9353235660854</v>
      </c>
      <c r="AI15" s="60">
        <v>169.45659785451156</v>
      </c>
      <c r="AJ15" s="60">
        <v>169.32691085564741</v>
      </c>
      <c r="AK15" s="60">
        <v>161.33299526454141</v>
      </c>
      <c r="AL15" s="60">
        <v>153.37278682349319</v>
      </c>
      <c r="AM15" s="60">
        <v>147.38727292924543</v>
      </c>
      <c r="AN15" s="60">
        <v>150.94773347201664</v>
      </c>
      <c r="AO15" s="27" t="str">
        <f t="shared" si="3"/>
        <v/>
      </c>
      <c r="AP15" s="60">
        <v>204.79334529806496</v>
      </c>
      <c r="AQ15" s="60">
        <v>178.73141793402053</v>
      </c>
      <c r="AR15" s="60">
        <v>164.1724874041121</v>
      </c>
      <c r="AS15" s="60">
        <v>157.73147969480564</v>
      </c>
      <c r="AT15" s="60">
        <v>158.58516266962897</v>
      </c>
      <c r="AU15" s="60">
        <v>149.6078771048355</v>
      </c>
      <c r="AV15" s="60">
        <v>142.63103863747477</v>
      </c>
      <c r="AW15" s="60">
        <v>137.49584508394059</v>
      </c>
      <c r="AX15" s="60">
        <v>141.65798012996342</v>
      </c>
      <c r="AY15" s="27" t="str">
        <f t="shared" si="4"/>
        <v/>
      </c>
    </row>
    <row r="16" spans="1:51" x14ac:dyDescent="0.25">
      <c r="A16" s="9">
        <v>14</v>
      </c>
      <c r="B16" s="11">
        <v>0.62641431769122347</v>
      </c>
      <c r="C16" s="12">
        <v>0.57272166188911855</v>
      </c>
      <c r="D16" s="12">
        <v>0.52750679384524102</v>
      </c>
      <c r="E16" s="12">
        <v>0.48890873575900362</v>
      </c>
      <c r="F16" s="12">
        <v>0.44545018146931459</v>
      </c>
      <c r="G16" s="12">
        <v>0.48890873575900362</v>
      </c>
      <c r="H16" s="12">
        <v>0.44545018146931459</v>
      </c>
      <c r="I16" s="12">
        <v>0.40090516332238307</v>
      </c>
      <c r="J16" s="12">
        <v>0.3644592393839845</v>
      </c>
      <c r="K16" s="27" t="str">
        <f t="shared" si="0"/>
        <v/>
      </c>
      <c r="L16" s="16">
        <v>13.9314</v>
      </c>
      <c r="M16" s="16">
        <v>14.98</v>
      </c>
      <c r="N16" s="16">
        <v>17.227</v>
      </c>
      <c r="O16" s="16">
        <v>21.48132</v>
      </c>
      <c r="P16" s="16">
        <v>30.94868</v>
      </c>
      <c r="Q16" s="16">
        <v>16.478000000000002</v>
      </c>
      <c r="R16" s="16">
        <v>20.222999999999999</v>
      </c>
      <c r="S16" s="16">
        <v>24.716999999999999</v>
      </c>
      <c r="T16" s="16">
        <v>34.454000000000001</v>
      </c>
      <c r="U16" s="27" t="str">
        <f t="shared" si="1"/>
        <v/>
      </c>
      <c r="V16" s="16">
        <v>38.831139127676565</v>
      </c>
      <c r="W16" s="16">
        <v>36.507032304205431</v>
      </c>
      <c r="X16" s="16">
        <v>37.965548440649584</v>
      </c>
      <c r="Y16" s="16">
        <v>43.766125295799192</v>
      </c>
      <c r="Z16" s="16">
        <v>58.113516473743019</v>
      </c>
      <c r="AA16" s="16">
        <v>33.572341579762288</v>
      </c>
      <c r="AB16" s="16">
        <v>37.973498179841755</v>
      </c>
      <c r="AC16" s="16">
        <v>42.961137663997022</v>
      </c>
      <c r="AD16" s="16">
        <v>56.451025072755293</v>
      </c>
      <c r="AE16" s="27" t="str">
        <f t="shared" si="2"/>
        <v/>
      </c>
      <c r="AF16" s="60">
        <v>209.58669080778864</v>
      </c>
      <c r="AG16" s="60">
        <v>185.36357971645572</v>
      </c>
      <c r="AH16" s="60">
        <v>171.72181211235122</v>
      </c>
      <c r="AI16" s="60">
        <v>165.92344987330065</v>
      </c>
      <c r="AJ16" s="60">
        <v>167.62629532505051</v>
      </c>
      <c r="AK16" s="60">
        <v>157.49086860868147</v>
      </c>
      <c r="AL16" s="60">
        <v>150.96591232447156</v>
      </c>
      <c r="AM16" s="60">
        <v>146.20258511636285</v>
      </c>
      <c r="AN16" s="60">
        <v>151.01562537657929</v>
      </c>
      <c r="AO16" s="27" t="str">
        <f t="shared" si="3"/>
        <v/>
      </c>
      <c r="AP16" s="60">
        <v>194.12515449356709</v>
      </c>
      <c r="AQ16" s="60">
        <v>171.84497116955714</v>
      </c>
      <c r="AR16" s="60">
        <v>159.49685624367686</v>
      </c>
      <c r="AS16" s="60">
        <v>154.62173333531913</v>
      </c>
      <c r="AT16" s="60">
        <v>157.21026343670763</v>
      </c>
      <c r="AU16" s="60">
        <v>146.18915207069992</v>
      </c>
      <c r="AV16" s="60">
        <v>140.54988043612875</v>
      </c>
      <c r="AW16" s="60">
        <v>136.5610254836287</v>
      </c>
      <c r="AX16" s="60">
        <v>141.92697370946729</v>
      </c>
      <c r="AY16" s="27" t="str">
        <f t="shared" si="4"/>
        <v/>
      </c>
    </row>
    <row r="17" spans="1:51" x14ac:dyDescent="0.25">
      <c r="A17" s="9">
        <v>15</v>
      </c>
      <c r="B17" s="11">
        <v>0.60517372512471468</v>
      </c>
      <c r="C17" s="12">
        <v>0.55330169154259623</v>
      </c>
      <c r="D17" s="12">
        <v>0.50961997905239154</v>
      </c>
      <c r="E17" s="12">
        <v>0.4723307122924601</v>
      </c>
      <c r="F17" s="12">
        <v>0.43034576008868608</v>
      </c>
      <c r="G17" s="12">
        <v>0.4723307122924601</v>
      </c>
      <c r="H17" s="12">
        <v>0.43034576008868608</v>
      </c>
      <c r="I17" s="12">
        <v>0.38731118407981735</v>
      </c>
      <c r="J17" s="12">
        <v>0.35210107643619765</v>
      </c>
      <c r="K17" s="27" t="str">
        <f t="shared" si="0"/>
        <v/>
      </c>
      <c r="L17" s="16">
        <v>14.926500000000001</v>
      </c>
      <c r="M17" s="16">
        <v>16.05</v>
      </c>
      <c r="N17" s="16">
        <v>18.4575</v>
      </c>
      <c r="O17" s="16">
        <v>23.015699999999999</v>
      </c>
      <c r="P17" s="16">
        <v>33.159300000000002</v>
      </c>
      <c r="Q17" s="16">
        <v>17.655000000000001</v>
      </c>
      <c r="R17" s="16">
        <v>21.6675</v>
      </c>
      <c r="S17" s="16">
        <v>26.482500000000002</v>
      </c>
      <c r="T17" s="16">
        <v>36.914999999999999</v>
      </c>
      <c r="U17" s="27" t="str">
        <f t="shared" si="1"/>
        <v/>
      </c>
      <c r="V17" s="16">
        <v>39.366565922177763</v>
      </c>
      <c r="W17" s="16">
        <v>37.414187759795567</v>
      </c>
      <c r="X17" s="16">
        <v>39.193649254224113</v>
      </c>
      <c r="Y17" s="16">
        <v>45.419041331076443</v>
      </c>
      <c r="Z17" s="16">
        <v>60.613534911943248</v>
      </c>
      <c r="AA17" s="16">
        <v>34.840268803475652</v>
      </c>
      <c r="AB17" s="16">
        <v>39.60710170915943</v>
      </c>
      <c r="AC17" s="16">
        <v>45.008508427214856</v>
      </c>
      <c r="AD17" s="16">
        <v>59.329570842872258</v>
      </c>
      <c r="AE17" s="27" t="str">
        <f t="shared" si="2"/>
        <v/>
      </c>
      <c r="AF17" s="60">
        <v>200.48249791224774</v>
      </c>
      <c r="AG17" s="60">
        <v>179.36833418319239</v>
      </c>
      <c r="AH17" s="60">
        <v>167.61965949019267</v>
      </c>
      <c r="AI17" s="60">
        <v>163.21535108751439</v>
      </c>
      <c r="AJ17" s="60">
        <v>166.52441930418303</v>
      </c>
      <c r="AK17" s="60">
        <v>154.4642963757517</v>
      </c>
      <c r="AL17" s="60">
        <v>149.14731380570214</v>
      </c>
      <c r="AM17" s="60">
        <v>145.44088073506612</v>
      </c>
      <c r="AN17" s="60">
        <v>151.40705898672147</v>
      </c>
      <c r="AO17" s="27" t="str">
        <f t="shared" si="3"/>
        <v/>
      </c>
      <c r="AP17" s="60">
        <v>185.85275070174376</v>
      </c>
      <c r="AQ17" s="60">
        <v>166.43743992161009</v>
      </c>
      <c r="AR17" s="60">
        <v>155.84061396071036</v>
      </c>
      <c r="AS17" s="60">
        <v>152.26870566385307</v>
      </c>
      <c r="AT17" s="60">
        <v>156.38456921829646</v>
      </c>
      <c r="AU17" s="60">
        <v>143.51765095209038</v>
      </c>
      <c r="AV17" s="60">
        <v>139.00746371981563</v>
      </c>
      <c r="AW17" s="60">
        <v>136.01324235910653</v>
      </c>
      <c r="AX17" s="60">
        <v>142.49176620969692</v>
      </c>
      <c r="AY17" s="27" t="str">
        <f t="shared" si="4"/>
        <v/>
      </c>
    </row>
    <row r="18" spans="1:51" x14ac:dyDescent="0.25">
      <c r="A18" s="9">
        <v>16</v>
      </c>
      <c r="B18" s="11">
        <v>0.58595693974258112</v>
      </c>
      <c r="C18" s="12">
        <v>0.53573205919321709</v>
      </c>
      <c r="D18" s="12">
        <v>0.49343742294112097</v>
      </c>
      <c r="E18" s="12">
        <v>0.45733224565274633</v>
      </c>
      <c r="F18" s="12">
        <v>0.41668049048361328</v>
      </c>
      <c r="G18" s="12">
        <v>0.45733224565274633</v>
      </c>
      <c r="H18" s="12">
        <v>0.41668049048361328</v>
      </c>
      <c r="I18" s="12">
        <v>0.37501244143525198</v>
      </c>
      <c r="J18" s="12">
        <v>0.34092040130477458</v>
      </c>
      <c r="K18" s="27" t="str">
        <f t="shared" si="0"/>
        <v/>
      </c>
      <c r="L18" s="16">
        <v>15.9216</v>
      </c>
      <c r="M18" s="16">
        <v>17.12</v>
      </c>
      <c r="N18" s="16">
        <v>19.687999999999999</v>
      </c>
      <c r="O18" s="16">
        <v>24.550080000000001</v>
      </c>
      <c r="P18" s="16">
        <v>35.36992</v>
      </c>
      <c r="Q18" s="16">
        <v>18.832000000000001</v>
      </c>
      <c r="R18" s="16">
        <v>23.111999999999998</v>
      </c>
      <c r="S18" s="16">
        <v>28.248000000000001</v>
      </c>
      <c r="T18" s="16">
        <v>39.375999999999998</v>
      </c>
      <c r="U18" s="27" t="str">
        <f t="shared" si="1"/>
        <v/>
      </c>
      <c r="V18" s="16">
        <v>40.042094991820235</v>
      </c>
      <c r="W18" s="16">
        <v>38.398181545632056</v>
      </c>
      <c r="X18" s="16">
        <v>40.471014454883537</v>
      </c>
      <c r="Y18" s="16">
        <v>47.107980641758502</v>
      </c>
      <c r="Z18" s="16">
        <v>63.139795089389168</v>
      </c>
      <c r="AA18" s="16">
        <v>36.135828944166214</v>
      </c>
      <c r="AB18" s="16">
        <v>41.257852551149746</v>
      </c>
      <c r="AC18" s="16">
        <v>47.064334823656225</v>
      </c>
      <c r="AD18" s="16">
        <v>62.211306249013987</v>
      </c>
      <c r="AE18" s="27" t="str">
        <f t="shared" si="2"/>
        <v/>
      </c>
      <c r="AF18" s="60">
        <v>193.2478441221981</v>
      </c>
      <c r="AG18" s="60">
        <v>174.56561939758544</v>
      </c>
      <c r="AH18" s="60">
        <v>164.35733404506158</v>
      </c>
      <c r="AI18" s="60">
        <v>161.13990492171447</v>
      </c>
      <c r="AJ18" s="60">
        <v>165.88773352967792</v>
      </c>
      <c r="AK18" s="60">
        <v>152.06343602507525</v>
      </c>
      <c r="AL18" s="60">
        <v>147.78638237081998</v>
      </c>
      <c r="AM18" s="60">
        <v>145.01214770404152</v>
      </c>
      <c r="AN18" s="60">
        <v>152.05501104355073</v>
      </c>
      <c r="AO18" s="27" t="str">
        <f t="shared" si="3"/>
        <v/>
      </c>
      <c r="AP18" s="60">
        <v>179.2971004727352</v>
      </c>
      <c r="AQ18" s="60">
        <v>162.12407845583371</v>
      </c>
      <c r="AR18" s="60">
        <v>152.95457976536875</v>
      </c>
      <c r="AS18" s="60">
        <v>150.49580722617648</v>
      </c>
      <c r="AT18" s="60">
        <v>155.98542699054079</v>
      </c>
      <c r="AU18" s="60">
        <v>141.41933832953725</v>
      </c>
      <c r="AV18" s="60">
        <v>137.88407583168285</v>
      </c>
      <c r="AW18" s="60">
        <v>135.7700299781221</v>
      </c>
      <c r="AX18" s="60">
        <v>143.29095795356662</v>
      </c>
      <c r="AY18" s="27" t="str">
        <f t="shared" si="4"/>
        <v/>
      </c>
    </row>
    <row r="19" spans="1:51" x14ac:dyDescent="0.25">
      <c r="A19" s="9">
        <v>17</v>
      </c>
      <c r="B19" s="11">
        <v>0.56846173049937554</v>
      </c>
      <c r="C19" s="12">
        <v>0.51973643931371449</v>
      </c>
      <c r="D19" s="12">
        <v>0.47870461515736867</v>
      </c>
      <c r="E19" s="12">
        <v>0.44367744819463434</v>
      </c>
      <c r="F19" s="12">
        <v>0.40423945279955575</v>
      </c>
      <c r="G19" s="12">
        <v>0.44367744819463434</v>
      </c>
      <c r="H19" s="12">
        <v>0.40423945279955575</v>
      </c>
      <c r="I19" s="12">
        <v>0.36381550751960029</v>
      </c>
      <c r="J19" s="12">
        <v>0.33074137047236379</v>
      </c>
      <c r="K19" s="27" t="str">
        <f t="shared" si="0"/>
        <v/>
      </c>
      <c r="L19" s="16">
        <v>16.916699999999999</v>
      </c>
      <c r="M19" s="16">
        <v>18.190000000000001</v>
      </c>
      <c r="N19" s="16">
        <v>20.918500000000002</v>
      </c>
      <c r="O19" s="16">
        <v>26.08446</v>
      </c>
      <c r="P19" s="16">
        <v>37.580539999999999</v>
      </c>
      <c r="Q19" s="16">
        <v>20.009</v>
      </c>
      <c r="R19" s="16">
        <v>24.5565</v>
      </c>
      <c r="S19" s="16">
        <v>30.013500000000001</v>
      </c>
      <c r="T19" s="16">
        <v>41.837000000000003</v>
      </c>
      <c r="U19" s="27" t="str">
        <f t="shared" si="1"/>
        <v/>
      </c>
      <c r="V19" s="16">
        <v>40.819898874233552</v>
      </c>
      <c r="W19" s="16">
        <v>39.43925069425682</v>
      </c>
      <c r="X19" s="16">
        <v>41.785177555680718</v>
      </c>
      <c r="Y19" s="16">
        <v>48.823710018083744</v>
      </c>
      <c r="Z19" s="16">
        <v>65.685100549714946</v>
      </c>
      <c r="AA19" s="16">
        <v>37.451939344415706</v>
      </c>
      <c r="AB19" s="16">
        <v>42.921048277887309</v>
      </c>
      <c r="AC19" s="16">
        <v>49.125745862440297</v>
      </c>
      <c r="AD19" s="16">
        <v>65.094178105646023</v>
      </c>
      <c r="AE19" s="27" t="str">
        <f t="shared" si="2"/>
        <v/>
      </c>
      <c r="AF19" s="60">
        <v>187.39960143559216</v>
      </c>
      <c r="AG19" s="60">
        <v>170.67068282084963</v>
      </c>
      <c r="AH19" s="60">
        <v>161.74556634183301</v>
      </c>
      <c r="AI19" s="60">
        <v>159.560550511288</v>
      </c>
      <c r="AJ19" s="60">
        <v>165.61983110982791</v>
      </c>
      <c r="AK19" s="60">
        <v>150.15350568872037</v>
      </c>
      <c r="AL19" s="60">
        <v>146.78877425777463</v>
      </c>
      <c r="AM19" s="60">
        <v>144.85039543846162</v>
      </c>
      <c r="AN19" s="60">
        <v>152.90985616596987</v>
      </c>
      <c r="AO19" s="27" t="str">
        <f t="shared" si="3"/>
        <v/>
      </c>
      <c r="AP19" s="60">
        <v>174.01444187564266</v>
      </c>
      <c r="AQ19" s="60">
        <v>158.64351885022418</v>
      </c>
      <c r="AR19" s="60">
        <v>150.66507577651925</v>
      </c>
      <c r="AS19" s="60">
        <v>149.17770952318583</v>
      </c>
      <c r="AT19" s="60">
        <v>155.92431061819161</v>
      </c>
      <c r="AU19" s="60">
        <v>139.77066470061817</v>
      </c>
      <c r="AV19" s="60">
        <v>137.09325376613833</v>
      </c>
      <c r="AW19" s="60">
        <v>135.77094024619549</v>
      </c>
      <c r="AX19" s="60">
        <v>144.27909917809626</v>
      </c>
      <c r="AY19" s="27" t="str">
        <f t="shared" si="4"/>
        <v/>
      </c>
    </row>
    <row r="20" spans="1:51" x14ac:dyDescent="0.25">
      <c r="A20" s="9">
        <v>18</v>
      </c>
      <c r="B20" s="11">
        <v>0.55244550076706178</v>
      </c>
      <c r="C20" s="12">
        <v>0.50509302927274247</v>
      </c>
      <c r="D20" s="12">
        <v>0.46521726380384149</v>
      </c>
      <c r="E20" s="12">
        <v>0.43117697620843848</v>
      </c>
      <c r="F20" s="12">
        <v>0.39285013387879958</v>
      </c>
      <c r="G20" s="12">
        <v>0.43117697620843848</v>
      </c>
      <c r="H20" s="12">
        <v>0.39285013387879958</v>
      </c>
      <c r="I20" s="12">
        <v>0.35356512049091959</v>
      </c>
      <c r="J20" s="12">
        <v>0.32142283680992684</v>
      </c>
      <c r="K20" s="27" t="str">
        <f t="shared" si="0"/>
        <v/>
      </c>
      <c r="L20" s="16">
        <v>17.911799999999999</v>
      </c>
      <c r="M20" s="16">
        <v>19.260000000000002</v>
      </c>
      <c r="N20" s="16">
        <v>22.149000000000001</v>
      </c>
      <c r="O20" s="16">
        <v>27.618839999999999</v>
      </c>
      <c r="P20" s="16">
        <v>39.791159999999998</v>
      </c>
      <c r="Q20" s="16">
        <v>21.186</v>
      </c>
      <c r="R20" s="16">
        <v>26.001000000000001</v>
      </c>
      <c r="S20" s="16">
        <v>31.779</v>
      </c>
      <c r="T20" s="16">
        <v>44.298000000000002</v>
      </c>
      <c r="U20" s="27" t="str">
        <f t="shared" si="1"/>
        <v/>
      </c>
      <c r="V20" s="16">
        <v>41.674355916854282</v>
      </c>
      <c r="W20" s="16">
        <v>40.523626555631147</v>
      </c>
      <c r="X20" s="16">
        <v>43.12730664196269</v>
      </c>
      <c r="Y20" s="16">
        <v>50.559626847264674</v>
      </c>
      <c r="Z20" s="16">
        <v>68.244285146642653</v>
      </c>
      <c r="AA20" s="16">
        <v>38.783535238487545</v>
      </c>
      <c r="AB20" s="16">
        <v>44.593313140352166</v>
      </c>
      <c r="AC20" s="16">
        <v>51.190696434349455</v>
      </c>
      <c r="AD20" s="16">
        <v>67.976761676842031</v>
      </c>
      <c r="AE20" s="27" t="str">
        <f t="shared" si="2"/>
        <v/>
      </c>
      <c r="AF20" s="60">
        <v>182.60853323743331</v>
      </c>
      <c r="AG20" s="60">
        <v>167.48319163381498</v>
      </c>
      <c r="AH20" s="60">
        <v>159.64830955537909</v>
      </c>
      <c r="AI20" s="60">
        <v>158.3776168477186</v>
      </c>
      <c r="AJ20" s="60">
        <v>165.64933416468699</v>
      </c>
      <c r="AK20" s="60">
        <v>148.63610650800149</v>
      </c>
      <c r="AL20" s="60">
        <v>146.08459265300272</v>
      </c>
      <c r="AM20" s="60">
        <v>144.90610799120796</v>
      </c>
      <c r="AN20" s="60">
        <v>153.93404253182882</v>
      </c>
      <c r="AO20" s="27" t="str">
        <f t="shared" si="3"/>
        <v/>
      </c>
      <c r="AP20" s="60">
        <v>169.70237632606231</v>
      </c>
      <c r="AQ20" s="60">
        <v>155.8118898839077</v>
      </c>
      <c r="AR20" s="60">
        <v>148.84727167114255</v>
      </c>
      <c r="AS20" s="60">
        <v>148.22294948740623</v>
      </c>
      <c r="AT20" s="60">
        <v>156.13568866165511</v>
      </c>
      <c r="AU20" s="60">
        <v>138.48143914768912</v>
      </c>
      <c r="AV20" s="60">
        <v>136.57094714997083</v>
      </c>
      <c r="AW20" s="60">
        <v>135.97062388200121</v>
      </c>
      <c r="AX20" s="60">
        <v>145.42180706794181</v>
      </c>
      <c r="AY20" s="27" t="str">
        <f t="shared" si="4"/>
        <v/>
      </c>
    </row>
    <row r="21" spans="1:51" x14ac:dyDescent="0.25">
      <c r="A21" s="9">
        <v>19</v>
      </c>
      <c r="B21" s="11">
        <v>0.53771096539037122</v>
      </c>
      <c r="C21" s="12">
        <v>0.49162145407119673</v>
      </c>
      <c r="D21" s="12">
        <v>0.45280923401294426</v>
      </c>
      <c r="E21" s="12">
        <v>0.41967685103638719</v>
      </c>
      <c r="F21" s="12">
        <v>0.38237224205537518</v>
      </c>
      <c r="G21" s="12">
        <v>0.41967685103638719</v>
      </c>
      <c r="H21" s="12">
        <v>0.38237224205537518</v>
      </c>
      <c r="I21" s="12">
        <v>0.34413501784983752</v>
      </c>
      <c r="J21" s="12">
        <v>0.31285001622712494</v>
      </c>
      <c r="K21" s="27" t="str">
        <f t="shared" si="0"/>
        <v/>
      </c>
      <c r="L21" s="16">
        <v>18.9069</v>
      </c>
      <c r="M21" s="16">
        <v>20.329999999999998</v>
      </c>
      <c r="N21" s="16">
        <v>23.3795</v>
      </c>
      <c r="O21" s="16">
        <v>29.153220000000001</v>
      </c>
      <c r="P21" s="16">
        <v>42.001779999999997</v>
      </c>
      <c r="Q21" s="16">
        <v>22.363</v>
      </c>
      <c r="R21" s="16">
        <v>27.445499999999999</v>
      </c>
      <c r="S21" s="16">
        <v>33.544499999999999</v>
      </c>
      <c r="T21" s="16">
        <v>46.759</v>
      </c>
      <c r="U21" s="27" t="str">
        <f t="shared" si="1"/>
        <v/>
      </c>
      <c r="V21" s="16">
        <v>42.587517745675314</v>
      </c>
      <c r="W21" s="16">
        <v>41.641441644947029</v>
      </c>
      <c r="X21" s="16">
        <v>44.490988152911889</v>
      </c>
      <c r="Y21" s="16">
        <v>52.310904292577362</v>
      </c>
      <c r="Z21" s="16">
        <v>70.813568806842952</v>
      </c>
      <c r="AA21" s="16">
        <v>40.126914031963111</v>
      </c>
      <c r="AB21" s="16">
        <v>46.272177100308802</v>
      </c>
      <c r="AC21" s="16">
        <v>53.257707934518464</v>
      </c>
      <c r="AD21" s="16">
        <v>70.858061447498187</v>
      </c>
      <c r="AE21" s="27" t="str">
        <f t="shared" si="2"/>
        <v/>
      </c>
      <c r="AF21" s="60">
        <v>178.64244099710547</v>
      </c>
      <c r="AG21" s="60">
        <v>164.85803516556095</v>
      </c>
      <c r="AH21" s="60">
        <v>157.96520655380252</v>
      </c>
      <c r="AI21" s="60">
        <v>157.5166135760409</v>
      </c>
      <c r="AJ21" s="60">
        <v>165.92223972268928</v>
      </c>
      <c r="AK21" s="60">
        <v>147.43767813244074</v>
      </c>
      <c r="AL21" s="60">
        <v>145.62091828238536</v>
      </c>
      <c r="AM21" s="60">
        <v>145.14138153735868</v>
      </c>
      <c r="AN21" s="60">
        <v>155.09861534913273</v>
      </c>
      <c r="AO21" s="27" t="str">
        <f t="shared" si="3"/>
        <v/>
      </c>
      <c r="AP21" s="60">
        <v>166.14764194056292</v>
      </c>
      <c r="AQ21" s="60">
        <v>153.4960124371288</v>
      </c>
      <c r="AR21" s="60">
        <v>147.40909166200447</v>
      </c>
      <c r="AS21" s="60">
        <v>147.56317883230204</v>
      </c>
      <c r="AT21" s="60">
        <v>156.56999070345358</v>
      </c>
      <c r="AU21" s="60">
        <v>137.48424338870188</v>
      </c>
      <c r="AV21" s="60">
        <v>136.26866926314966</v>
      </c>
      <c r="AW21" s="60">
        <v>136.33437285311109</v>
      </c>
      <c r="AX21" s="60">
        <v>146.69257775923799</v>
      </c>
      <c r="AY21" s="27" t="str">
        <f t="shared" si="4"/>
        <v/>
      </c>
    </row>
    <row r="22" spans="1:51" x14ac:dyDescent="0.25">
      <c r="A22" s="9">
        <v>20</v>
      </c>
      <c r="B22" s="11">
        <v>0.52409581966086405</v>
      </c>
      <c r="C22" s="12">
        <v>0.47917332083278996</v>
      </c>
      <c r="D22" s="12">
        <v>0.44134384813546435</v>
      </c>
      <c r="E22" s="12">
        <v>0.40905039583286945</v>
      </c>
      <c r="F22" s="12">
        <v>0.37269036064772526</v>
      </c>
      <c r="G22" s="12">
        <v>0.40905039583286945</v>
      </c>
      <c r="H22" s="12">
        <v>0.37269036064772526</v>
      </c>
      <c r="I22" s="12">
        <v>0.33542132458295293</v>
      </c>
      <c r="J22" s="12">
        <v>0.30492847689359365</v>
      </c>
      <c r="K22" s="27" t="str">
        <f t="shared" si="0"/>
        <v/>
      </c>
      <c r="L22" s="16">
        <v>19.902000000000001</v>
      </c>
      <c r="M22" s="16">
        <v>21.4</v>
      </c>
      <c r="N22" s="16">
        <v>24.61</v>
      </c>
      <c r="O22" s="16">
        <v>30.6876</v>
      </c>
      <c r="P22" s="16">
        <v>44.212400000000002</v>
      </c>
      <c r="Q22" s="16">
        <v>23.54</v>
      </c>
      <c r="R22" s="16">
        <v>28.89</v>
      </c>
      <c r="S22" s="16">
        <v>35.31</v>
      </c>
      <c r="T22" s="16">
        <v>49.22</v>
      </c>
      <c r="U22" s="27" t="str">
        <f t="shared" si="1"/>
        <v/>
      </c>
      <c r="V22" s="16">
        <v>43.546453872597269</v>
      </c>
      <c r="W22" s="16">
        <v>42.785453851511228</v>
      </c>
      <c r="X22" s="16">
        <v>45.871466084347595</v>
      </c>
      <c r="Y22" s="16">
        <v>54.073947013481408</v>
      </c>
      <c r="Z22" s="16">
        <v>73.390140992686185</v>
      </c>
      <c r="AA22" s="16">
        <v>41.479317792768164</v>
      </c>
      <c r="AB22" s="16">
        <v>47.95580364962553</v>
      </c>
      <c r="AC22" s="16">
        <v>55.325698831767397</v>
      </c>
      <c r="AD22" s="16">
        <v>73.737380603760187</v>
      </c>
      <c r="AE22" s="27" t="str">
        <f t="shared" si="2"/>
        <v/>
      </c>
      <c r="AF22" s="60">
        <v>175.33280012273994</v>
      </c>
      <c r="AG22" s="60">
        <v>162.6874750743475</v>
      </c>
      <c r="AH22" s="60">
        <v>156.62056999071041</v>
      </c>
      <c r="AI22" s="60">
        <v>156.92072359290103</v>
      </c>
      <c r="AJ22" s="60">
        <v>166.39691823128067</v>
      </c>
      <c r="AK22" s="60">
        <v>146.50209618624638</v>
      </c>
      <c r="AL22" s="60">
        <v>145.35692733764597</v>
      </c>
      <c r="AM22" s="60">
        <v>145.5266928364525</v>
      </c>
      <c r="AN22" s="60">
        <v>156.38087956084425</v>
      </c>
      <c r="AO22" s="27" t="str">
        <f t="shared" si="3"/>
        <v/>
      </c>
      <c r="AP22" s="60">
        <v>163.19546485206811</v>
      </c>
      <c r="AQ22" s="60">
        <v>151.5970128831126</v>
      </c>
      <c r="AR22" s="60">
        <v>146.28109986367062</v>
      </c>
      <c r="AS22" s="60">
        <v>147.14627150297841</v>
      </c>
      <c r="AT22" s="60">
        <v>157.18901159134035</v>
      </c>
      <c r="AU22" s="60">
        <v>136.72764409632373</v>
      </c>
      <c r="AV22" s="60">
        <v>136.14902069770568</v>
      </c>
      <c r="AW22" s="60">
        <v>136.83515817373467</v>
      </c>
      <c r="AX22" s="60">
        <v>148.07064327368431</v>
      </c>
      <c r="AY22" s="27" t="str">
        <f t="shared" si="4"/>
        <v/>
      </c>
    </row>
    <row r="23" spans="1:51" x14ac:dyDescent="0.25">
      <c r="A23" s="9">
        <v>21</v>
      </c>
      <c r="B23" s="11">
        <v>0.51146514863905856</v>
      </c>
      <c r="C23" s="12">
        <v>0.46762527875571025</v>
      </c>
      <c r="D23" s="12">
        <v>0.43070749359078586</v>
      </c>
      <c r="E23" s="12">
        <v>0.39919231113292347</v>
      </c>
      <c r="F23" s="12">
        <v>0.36370855014333042</v>
      </c>
      <c r="G23" s="12">
        <v>0.39919231113292347</v>
      </c>
      <c r="H23" s="12">
        <v>0.36370855014333042</v>
      </c>
      <c r="I23" s="12">
        <v>0.32733769512899735</v>
      </c>
      <c r="J23" s="12">
        <v>0.29757972284454304</v>
      </c>
      <c r="K23" s="27" t="str">
        <f t="shared" si="0"/>
        <v/>
      </c>
      <c r="L23" s="16">
        <v>20.897099999999998</v>
      </c>
      <c r="M23" s="16">
        <v>22.47</v>
      </c>
      <c r="N23" s="16">
        <v>25.840499999999999</v>
      </c>
      <c r="O23" s="16">
        <v>32.221980000000002</v>
      </c>
      <c r="P23" s="16">
        <v>46.423020000000001</v>
      </c>
      <c r="Q23" s="16">
        <v>24.716999999999999</v>
      </c>
      <c r="R23" s="16">
        <v>30.334499999999998</v>
      </c>
      <c r="S23" s="16">
        <v>37.075499999999998</v>
      </c>
      <c r="T23" s="16">
        <v>51.680999999999997</v>
      </c>
      <c r="U23" s="27" t="str">
        <f t="shared" si="1"/>
        <v/>
      </c>
      <c r="V23" s="16">
        <v>44.541625532224721</v>
      </c>
      <c r="W23" s="16">
        <v>43.950238816307632</v>
      </c>
      <c r="X23" s="16">
        <v>47.265149736360534</v>
      </c>
      <c r="Y23" s="16">
        <v>55.84603373803202</v>
      </c>
      <c r="Z23" s="16">
        <v>75.971883690925551</v>
      </c>
      <c r="AA23" s="16">
        <v>42.838659073804195</v>
      </c>
      <c r="AB23" s="16">
        <v>49.642808800943612</v>
      </c>
      <c r="AC23" s="16">
        <v>57.393871113156884</v>
      </c>
      <c r="AD23" s="16">
        <v>76.614233484789892</v>
      </c>
      <c r="AE23" s="27" t="str">
        <f t="shared" si="2"/>
        <v/>
      </c>
      <c r="AF23" s="60">
        <v>172.55428806002365</v>
      </c>
      <c r="AG23" s="60">
        <v>160.88980778012976</v>
      </c>
      <c r="AH23" s="60">
        <v>155.55621494611134</v>
      </c>
      <c r="AI23" s="60">
        <v>156.54583575405132</v>
      </c>
      <c r="AJ23" s="60">
        <v>167.04074939378188</v>
      </c>
      <c r="AK23" s="60">
        <v>145.78577384270315</v>
      </c>
      <c r="AL23" s="60">
        <v>145.26060672872498</v>
      </c>
      <c r="AM23" s="60">
        <v>146.03869312066635</v>
      </c>
      <c r="AN23" s="60">
        <v>157.76278798579395</v>
      </c>
      <c r="AO23" s="27" t="str">
        <f t="shared" si="3"/>
        <v/>
      </c>
      <c r="AP23" s="60">
        <v>160.7307537156484</v>
      </c>
      <c r="AQ23" s="60">
        <v>150.03991509553731</v>
      </c>
      <c r="AR23" s="60">
        <v>145.4099219096484</v>
      </c>
      <c r="AS23" s="60">
        <v>146.93176339691757</v>
      </c>
      <c r="AT23" s="60">
        <v>157.96282041203693</v>
      </c>
      <c r="AU23" s="60">
        <v>136.1717014855694</v>
      </c>
      <c r="AV23" s="60">
        <v>136.18267774698003</v>
      </c>
      <c r="AW23" s="60">
        <v>137.45160781550999</v>
      </c>
      <c r="AX23" s="60">
        <v>149.53949378238357</v>
      </c>
      <c r="AY23" s="27" t="str">
        <f t="shared" si="4"/>
        <v/>
      </c>
    </row>
    <row r="24" spans="1:51" x14ac:dyDescent="0.25">
      <c r="A24" s="9">
        <v>22</v>
      </c>
      <c r="B24" s="11">
        <v>0.49970575722663824</v>
      </c>
      <c r="C24" s="12">
        <v>0.45687383517864055</v>
      </c>
      <c r="D24" s="12">
        <v>0.4208048481908534</v>
      </c>
      <c r="E24" s="12">
        <v>0.39001424954274216</v>
      </c>
      <c r="F24" s="12">
        <v>0.35534631625005408</v>
      </c>
      <c r="G24" s="12">
        <v>0.39001424954274216</v>
      </c>
      <c r="H24" s="12">
        <v>0.35534631625005408</v>
      </c>
      <c r="I24" s="12">
        <v>0.31981168462504844</v>
      </c>
      <c r="J24" s="12">
        <v>0.29073789511368037</v>
      </c>
      <c r="K24" s="27" t="str">
        <f t="shared" si="0"/>
        <v/>
      </c>
      <c r="L24" s="16">
        <v>21.892199999999999</v>
      </c>
      <c r="M24" s="16">
        <v>23.54</v>
      </c>
      <c r="N24" s="16">
        <v>27.071000000000002</v>
      </c>
      <c r="O24" s="16">
        <v>33.756360000000001</v>
      </c>
      <c r="P24" s="16">
        <v>48.63364</v>
      </c>
      <c r="Q24" s="16">
        <v>25.893999999999998</v>
      </c>
      <c r="R24" s="16">
        <v>31.779</v>
      </c>
      <c r="S24" s="16">
        <v>38.841000000000001</v>
      </c>
      <c r="T24" s="16">
        <v>54.142000000000003</v>
      </c>
      <c r="U24" s="27" t="str">
        <f t="shared" si="1"/>
        <v/>
      </c>
      <c r="V24" s="16">
        <v>45.565851915934999</v>
      </c>
      <c r="W24" s="16">
        <v>45.131661883425025</v>
      </c>
      <c r="X24" s="16">
        <v>48.669285831075996</v>
      </c>
      <c r="Y24" s="16">
        <v>57.625076184745033</v>
      </c>
      <c r="Z24" s="16">
        <v>78.557182627675104</v>
      </c>
      <c r="AA24" s="16">
        <v>44.203335985508744</v>
      </c>
      <c r="AB24" s="16">
        <v>51.332137728635715</v>
      </c>
      <c r="AC24" s="16">
        <v>59.461632457560015</v>
      </c>
      <c r="AD24" s="16">
        <v>79.488285645518687</v>
      </c>
      <c r="AE24" s="27" t="str">
        <f t="shared" si="2"/>
        <v/>
      </c>
      <c r="AF24" s="60">
        <v>170.21174166857617</v>
      </c>
      <c r="AG24" s="60">
        <v>159.40192419084218</v>
      </c>
      <c r="AH24" s="60">
        <v>154.72665780202195</v>
      </c>
      <c r="AI24" s="60">
        <v>156.3571673567341</v>
      </c>
      <c r="AJ24" s="60">
        <v>167.8278014941113</v>
      </c>
      <c r="AK24" s="60">
        <v>145.25433075597206</v>
      </c>
      <c r="AL24" s="60">
        <v>145.30648753069221</v>
      </c>
      <c r="AM24" s="60">
        <v>146.65866615443096</v>
      </c>
      <c r="AN24" s="60">
        <v>159.22980461591666</v>
      </c>
      <c r="AO24" s="27" t="str">
        <f t="shared" si="3"/>
        <v/>
      </c>
      <c r="AP24" s="60">
        <v>158.66611891371457</v>
      </c>
      <c r="AQ24" s="60">
        <v>148.76681034875685</v>
      </c>
      <c r="AR24" s="60">
        <v>144.75383849328276</v>
      </c>
      <c r="AS24" s="60">
        <v>146.88775173651609</v>
      </c>
      <c r="AT24" s="60">
        <v>158.86762839793013</v>
      </c>
      <c r="AU24" s="60">
        <v>135.78491513575409</v>
      </c>
      <c r="AV24" s="60">
        <v>136.34631443451102</v>
      </c>
      <c r="AW24" s="60">
        <v>138.16659349907195</v>
      </c>
      <c r="AX24" s="60">
        <v>151.08583561814231</v>
      </c>
      <c r="AY24" s="27" t="str">
        <f t="shared" si="4"/>
        <v/>
      </c>
    </row>
    <row r="25" spans="1:51" x14ac:dyDescent="0.25">
      <c r="A25" s="9">
        <v>23</v>
      </c>
      <c r="B25" s="11">
        <v>0.48872187181240412</v>
      </c>
      <c r="C25" s="12">
        <v>0.44683142565705497</v>
      </c>
      <c r="D25" s="12">
        <v>0.41155526047360319</v>
      </c>
      <c r="E25" s="12">
        <v>0.38144146092675413</v>
      </c>
      <c r="F25" s="12">
        <v>0.34753555328882058</v>
      </c>
      <c r="G25" s="12">
        <v>0.38144146092675413</v>
      </c>
      <c r="H25" s="12">
        <v>0.34753555328882058</v>
      </c>
      <c r="I25" s="12">
        <v>0.31278199795993855</v>
      </c>
      <c r="J25" s="12">
        <v>0.28434727087267142</v>
      </c>
      <c r="K25" s="27" t="str">
        <f t="shared" si="0"/>
        <v/>
      </c>
      <c r="L25" s="16">
        <v>22.8873</v>
      </c>
      <c r="M25" s="16">
        <v>24.61</v>
      </c>
      <c r="N25" s="16">
        <v>28.301500000000001</v>
      </c>
      <c r="O25" s="16">
        <v>35.29074</v>
      </c>
      <c r="P25" s="16">
        <v>50.844259999999998</v>
      </c>
      <c r="Q25" s="16">
        <v>27.071000000000002</v>
      </c>
      <c r="R25" s="16">
        <v>33.223500000000001</v>
      </c>
      <c r="S25" s="16">
        <v>40.606499999999997</v>
      </c>
      <c r="T25" s="16">
        <v>56.603000000000002</v>
      </c>
      <c r="U25" s="27" t="str">
        <f t="shared" si="1"/>
        <v/>
      </c>
      <c r="V25" s="16">
        <v>46.613631678191076</v>
      </c>
      <c r="W25" s="16">
        <v>46.326523073920569</v>
      </c>
      <c r="X25" s="16">
        <v>50.081734531682599</v>
      </c>
      <c r="Y25" s="16">
        <v>59.409452621792049</v>
      </c>
      <c r="Z25" s="16">
        <v>81.14479582255467</v>
      </c>
      <c r="AA25" s="16">
        <v>45.572104521597808</v>
      </c>
      <c r="AB25" s="16">
        <v>53.022978877274348</v>
      </c>
      <c r="AC25" s="16">
        <v>61.528541841944197</v>
      </c>
      <c r="AD25" s="16">
        <v>82.359312085520656</v>
      </c>
      <c r="AE25" s="27" t="str">
        <f t="shared" si="2"/>
        <v/>
      </c>
      <c r="AF25" s="60">
        <v>168.23157613692101</v>
      </c>
      <c r="AG25" s="60">
        <v>158.17428717415783</v>
      </c>
      <c r="AH25" s="60">
        <v>154.09581652120127</v>
      </c>
      <c r="AI25" s="60">
        <v>156.32691208605263</v>
      </c>
      <c r="AJ25" s="60">
        <v>168.73719460991222</v>
      </c>
      <c r="AK25" s="60">
        <v>144.8802730762271</v>
      </c>
      <c r="AL25" s="60">
        <v>145.4740458806771</v>
      </c>
      <c r="AM25" s="60">
        <v>147.37142786989932</v>
      </c>
      <c r="AN25" s="60">
        <v>160.77008697157549</v>
      </c>
      <c r="AO25" s="27" t="str">
        <f t="shared" si="3"/>
        <v/>
      </c>
      <c r="AP25" s="60">
        <v>156.93399019486995</v>
      </c>
      <c r="AQ25" s="60">
        <v>147.73224678827481</v>
      </c>
      <c r="AR25" s="60">
        <v>144.27975699088873</v>
      </c>
      <c r="AS25" s="60">
        <v>146.98873594164991</v>
      </c>
      <c r="AT25" s="60">
        <v>159.88428527116434</v>
      </c>
      <c r="AU25" s="60">
        <v>135.5420969318244</v>
      </c>
      <c r="AV25" s="60">
        <v>136.62113654192922</v>
      </c>
      <c r="AW25" s="60">
        <v>138.96622227816098</v>
      </c>
      <c r="AX25" s="60">
        <v>152.69884185729512</v>
      </c>
      <c r="AY25" s="27" t="str">
        <f t="shared" si="4"/>
        <v/>
      </c>
    </row>
    <row r="26" spans="1:51" x14ac:dyDescent="0.25">
      <c r="A26" s="9">
        <v>24</v>
      </c>
      <c r="B26" s="11">
        <v>0.47843183787069093</v>
      </c>
      <c r="C26" s="12">
        <v>0.43742339462463176</v>
      </c>
      <c r="D26" s="12">
        <v>0.40288996873321364</v>
      </c>
      <c r="E26" s="12">
        <v>0.37341021492346627</v>
      </c>
      <c r="F26" s="12">
        <v>0.34021819581915824</v>
      </c>
      <c r="G26" s="12">
        <v>0.37341021492346627</v>
      </c>
      <c r="H26" s="12">
        <v>0.34021819581915824</v>
      </c>
      <c r="I26" s="12">
        <v>0.30619637623724216</v>
      </c>
      <c r="J26" s="12">
        <v>0.27836034203385673</v>
      </c>
      <c r="K26" s="27" t="str">
        <f t="shared" si="0"/>
        <v/>
      </c>
      <c r="L26" s="16">
        <v>23.882400000000001</v>
      </c>
      <c r="M26" s="16">
        <v>25.68</v>
      </c>
      <c r="N26" s="16">
        <v>29.532</v>
      </c>
      <c r="O26" s="16">
        <v>36.825119999999998</v>
      </c>
      <c r="P26" s="16">
        <v>53.054879999999997</v>
      </c>
      <c r="Q26" s="16">
        <v>28.248000000000001</v>
      </c>
      <c r="R26" s="16">
        <v>34.667999999999999</v>
      </c>
      <c r="S26" s="16">
        <v>42.372</v>
      </c>
      <c r="T26" s="16">
        <v>59.064</v>
      </c>
      <c r="U26" s="27" t="str">
        <f t="shared" si="1"/>
        <v/>
      </c>
      <c r="V26" s="16">
        <v>47.68068515296325</v>
      </c>
      <c r="W26" s="16">
        <v>47.53231250618979</v>
      </c>
      <c r="X26" s="16">
        <v>51.500813011697183</v>
      </c>
      <c r="Y26" s="16">
        <v>61.19789057104046</v>
      </c>
      <c r="Z26" s="16">
        <v>83.733760318462657</v>
      </c>
      <c r="AA26" s="16">
        <v>46.943988583085428</v>
      </c>
      <c r="AB26" s="16">
        <v>54.714703015452365</v>
      </c>
      <c r="AC26" s="16">
        <v>63.594270863095659</v>
      </c>
      <c r="AD26" s="16">
        <v>85.227167681857608</v>
      </c>
      <c r="AE26" s="27" t="str">
        <f t="shared" si="2"/>
        <v/>
      </c>
      <c r="AF26" s="60">
        <v>166.55597982592241</v>
      </c>
      <c r="AG26" s="60">
        <v>157.16745643514275</v>
      </c>
      <c r="AH26" s="60">
        <v>153.63469104792145</v>
      </c>
      <c r="AI26" s="60">
        <v>156.43256717649814</v>
      </c>
      <c r="AJ26" s="60">
        <v>169.75192323123574</v>
      </c>
      <c r="AK26" s="60">
        <v>144.64134321102856</v>
      </c>
      <c r="AL26" s="60">
        <v>145.74655233590232</v>
      </c>
      <c r="AM26" s="60">
        <v>148.16452645902794</v>
      </c>
      <c r="AN26" s="60">
        <v>162.37388748037313</v>
      </c>
      <c r="AO26" s="27" t="str">
        <f t="shared" si="3"/>
        <v/>
      </c>
      <c r="AP26" s="60">
        <v>155.48128429636992</v>
      </c>
      <c r="AQ26" s="60">
        <v>146.9000394499727</v>
      </c>
      <c r="AR26" s="60">
        <v>143.9610826825822</v>
      </c>
      <c r="AS26" s="60">
        <v>147.21408208296151</v>
      </c>
      <c r="AT26" s="60">
        <v>160.99719771912211</v>
      </c>
      <c r="AU26" s="60">
        <v>135.42285811749193</v>
      </c>
      <c r="AV26" s="60">
        <v>136.9918268237887</v>
      </c>
      <c r="AW26" s="60">
        <v>139.8391035358039</v>
      </c>
      <c r="AX26" s="60">
        <v>154.36960372222998</v>
      </c>
      <c r="AY26" s="27" t="str">
        <f t="shared" si="4"/>
        <v/>
      </c>
    </row>
    <row r="27" spans="1:51" x14ac:dyDescent="0.25">
      <c r="A27" s="9">
        <v>25</v>
      </c>
      <c r="B27" s="11">
        <v>0.46876555179406504</v>
      </c>
      <c r="C27" s="12">
        <v>0.42858564735457377</v>
      </c>
      <c r="D27" s="12">
        <v>0.39474993835289668</v>
      </c>
      <c r="E27" s="12">
        <v>0.36586579652219708</v>
      </c>
      <c r="F27" s="12">
        <v>0.3333443923868904</v>
      </c>
      <c r="G27" s="12">
        <v>0.36586579652219708</v>
      </c>
      <c r="H27" s="12">
        <v>0.3333443923868904</v>
      </c>
      <c r="I27" s="12">
        <v>0.30000995314820156</v>
      </c>
      <c r="J27" s="12">
        <v>0.27273632104381967</v>
      </c>
      <c r="K27" s="27" t="str">
        <f t="shared" si="0"/>
        <v/>
      </c>
      <c r="L27" s="16">
        <v>24.877500000000001</v>
      </c>
      <c r="M27" s="16">
        <v>26.75</v>
      </c>
      <c r="N27" s="16">
        <v>30.762499999999999</v>
      </c>
      <c r="O27" s="16">
        <v>38.359499999999997</v>
      </c>
      <c r="P27" s="16">
        <v>55.265500000000003</v>
      </c>
      <c r="Q27" s="16">
        <v>29.425000000000001</v>
      </c>
      <c r="R27" s="16">
        <v>36.112499999999997</v>
      </c>
      <c r="S27" s="16">
        <v>44.137500000000003</v>
      </c>
      <c r="T27" s="16">
        <v>61.524999999999999</v>
      </c>
      <c r="U27" s="27" t="str">
        <f t="shared" si="1"/>
        <v/>
      </c>
      <c r="V27" s="16">
        <v>48.76363794484363</v>
      </c>
      <c r="W27" s="16">
        <v>48.74703825468147</v>
      </c>
      <c r="X27" s="16">
        <v>52.925184041550516</v>
      </c>
      <c r="Y27" s="16">
        <v>62.989382626184451</v>
      </c>
      <c r="Z27" s="16">
        <v>86.323324877911887</v>
      </c>
      <c r="AA27" s="16">
        <v>48.318215403628244</v>
      </c>
      <c r="AB27" s="16">
        <v>56.406819257106022</v>
      </c>
      <c r="AC27" s="16">
        <v>65.658575810298288</v>
      </c>
      <c r="AD27" s="16">
        <v>88.091765973542621</v>
      </c>
      <c r="AE27" s="27" t="str">
        <f t="shared" si="2"/>
        <v/>
      </c>
      <c r="AF27" s="60">
        <v>165.13889023168809</v>
      </c>
      <c r="AG27" s="60">
        <v>156.3496312020788</v>
      </c>
      <c r="AH27" s="60">
        <v>153.31969976692912</v>
      </c>
      <c r="AI27" s="60">
        <v>156.65572112273182</v>
      </c>
      <c r="AJ27" s="60">
        <v>170.85799432845278</v>
      </c>
      <c r="AK27" s="60">
        <v>144.51932375573719</v>
      </c>
      <c r="AL27" s="60">
        <v>146.11022923667383</v>
      </c>
      <c r="AM27" s="60">
        <v>149.02765116641169</v>
      </c>
      <c r="AN27" s="60">
        <v>164.03310820624782</v>
      </c>
      <c r="AO27" s="27" t="str">
        <f t="shared" si="3"/>
        <v/>
      </c>
      <c r="AP27" s="60">
        <v>154.26570869574374</v>
      </c>
      <c r="AQ27" s="60">
        <v>146.24101463207356</v>
      </c>
      <c r="AR27" s="60">
        <v>143.77619211693198</v>
      </c>
      <c r="AS27" s="60">
        <v>147.54691014579393</v>
      </c>
      <c r="AT27" s="60">
        <v>162.19353770718249</v>
      </c>
      <c r="AU27" s="60">
        <v>135.41051277879933</v>
      </c>
      <c r="AV27" s="60">
        <v>137.44577261540357</v>
      </c>
      <c r="AW27" s="60">
        <v>140.77580727310374</v>
      </c>
      <c r="AX27" s="60">
        <v>156.09072257552199</v>
      </c>
      <c r="AY27" s="27">
        <f t="shared" si="4"/>
        <v>6</v>
      </c>
    </row>
    <row r="28" spans="1:51" x14ac:dyDescent="0.25">
      <c r="A28" s="9">
        <v>26</v>
      </c>
      <c r="B28" s="11">
        <v>0.45966244151885127</v>
      </c>
      <c r="C28" s="12">
        <v>0.42026280367437824</v>
      </c>
      <c r="D28" s="12">
        <v>0.3870841612790325</v>
      </c>
      <c r="E28" s="12">
        <v>0.35876092996593256</v>
      </c>
      <c r="F28" s="12">
        <v>0.32687106952451644</v>
      </c>
      <c r="G28" s="12">
        <v>0.35876092996593256</v>
      </c>
      <c r="H28" s="12">
        <v>0.32687106952451644</v>
      </c>
      <c r="I28" s="12">
        <v>0.29418396257206492</v>
      </c>
      <c r="J28" s="12">
        <v>0.26743996597460434</v>
      </c>
      <c r="K28" s="27" t="str">
        <f t="shared" si="0"/>
        <v/>
      </c>
      <c r="L28" s="16">
        <v>25.872599999999998</v>
      </c>
      <c r="M28" s="16">
        <v>27.82</v>
      </c>
      <c r="N28" s="16">
        <v>31.992999999999999</v>
      </c>
      <c r="O28" s="16">
        <v>39.893880000000003</v>
      </c>
      <c r="P28" s="16">
        <v>57.476120000000002</v>
      </c>
      <c r="Q28" s="16">
        <v>30.602</v>
      </c>
      <c r="R28" s="16">
        <v>37.557000000000002</v>
      </c>
      <c r="S28" s="16">
        <v>45.902999999999999</v>
      </c>
      <c r="T28" s="16">
        <v>63.985999999999997</v>
      </c>
      <c r="U28" s="27" t="str">
        <f t="shared" si="1"/>
        <v/>
      </c>
      <c r="V28" s="16">
        <v>49.859797537891552</v>
      </c>
      <c r="W28" s="16">
        <v>49.96910286866747</v>
      </c>
      <c r="X28" s="16">
        <v>54.35377524181181</v>
      </c>
      <c r="Y28" s="16">
        <v>64.783125045976391</v>
      </c>
      <c r="Z28" s="16">
        <v>88.912900682040672</v>
      </c>
      <c r="AA28" s="16">
        <v>49.694168445309643</v>
      </c>
      <c r="AB28" s="16">
        <v>58.098942846444778</v>
      </c>
      <c r="AC28" s="16">
        <v>67.721277224251665</v>
      </c>
      <c r="AD28" s="16">
        <v>90.953063756222164</v>
      </c>
      <c r="AE28" s="27" t="str">
        <f t="shared" si="2"/>
        <v/>
      </c>
      <c r="AF28" s="60">
        <v>163.94314402036969</v>
      </c>
      <c r="AG28" s="60">
        <v>155.69487873935307</v>
      </c>
      <c r="AH28" s="60">
        <v>153.13146498525975</v>
      </c>
      <c r="AI28" s="60">
        <v>156.98116026736855</v>
      </c>
      <c r="AJ28" s="60">
        <v>172.04378631402363</v>
      </c>
      <c r="AK28" s="60">
        <v>144.49915591276746</v>
      </c>
      <c r="AL28" s="60">
        <v>146.55362380209698</v>
      </c>
      <c r="AM28" s="60">
        <v>149.95218875969459</v>
      </c>
      <c r="AN28" s="60">
        <v>165.74096487115676</v>
      </c>
      <c r="AO28" s="27">
        <f t="shared" si="3"/>
        <v>6</v>
      </c>
      <c r="AP28" s="60">
        <v>153.25314384765008</v>
      </c>
      <c r="AQ28" s="60">
        <v>145.7313838487371</v>
      </c>
      <c r="AR28" s="60">
        <v>143.70731858769864</v>
      </c>
      <c r="AS28" s="60">
        <v>147.97327403051858</v>
      </c>
      <c r="AT28" s="60">
        <v>163.46265373751979</v>
      </c>
      <c r="AU28" s="60">
        <v>135.49126967591747</v>
      </c>
      <c r="AV28" s="60">
        <v>137.97249122559316</v>
      </c>
      <c r="AW28" s="60">
        <v>141.7684577487934</v>
      </c>
      <c r="AX28" s="60">
        <v>157.85600210332694</v>
      </c>
      <c r="AY28" s="27" t="str">
        <f t="shared" si="4"/>
        <v/>
      </c>
    </row>
    <row r="29" spans="1:51" x14ac:dyDescent="0.25">
      <c r="A29" s="9">
        <v>27</v>
      </c>
      <c r="B29" s="11">
        <v>0.45106986252521142</v>
      </c>
      <c r="C29" s="12">
        <v>0.41240673145162188</v>
      </c>
      <c r="D29" s="12">
        <v>0.37984830528438851</v>
      </c>
      <c r="E29" s="12">
        <v>0.35205452684894556</v>
      </c>
      <c r="F29" s="12">
        <v>0.32076079112903921</v>
      </c>
      <c r="G29" s="12">
        <v>0.35205452684894556</v>
      </c>
      <c r="H29" s="12">
        <v>0.32076079112903921</v>
      </c>
      <c r="I29" s="12">
        <v>0.28868471201613527</v>
      </c>
      <c r="J29" s="12">
        <v>0.26244064728739591</v>
      </c>
      <c r="K29" s="27" t="str">
        <f t="shared" si="0"/>
        <v/>
      </c>
      <c r="L29" s="16">
        <v>26.867699999999999</v>
      </c>
      <c r="M29" s="16">
        <v>28.89</v>
      </c>
      <c r="N29" s="16">
        <v>33.223500000000001</v>
      </c>
      <c r="O29" s="16">
        <v>41.428260000000002</v>
      </c>
      <c r="P29" s="16">
        <v>59.68674</v>
      </c>
      <c r="Q29" s="16">
        <v>31.779</v>
      </c>
      <c r="R29" s="16">
        <v>39.0015</v>
      </c>
      <c r="S29" s="16">
        <v>47.668500000000002</v>
      </c>
      <c r="T29" s="16">
        <v>66.447000000000003</v>
      </c>
      <c r="U29" s="27" t="str">
        <f t="shared" si="1"/>
        <v/>
      </c>
      <c r="V29" s="16">
        <v>50.966992573111156</v>
      </c>
      <c r="W29" s="16">
        <v>51.197213280904478</v>
      </c>
      <c r="X29" s="16">
        <v>55.78571964074721</v>
      </c>
      <c r="Y29" s="16">
        <v>66.578472302242915</v>
      </c>
      <c r="Z29" s="16">
        <v>91.502024726739549</v>
      </c>
      <c r="AA29" s="16">
        <v>51.071352533101262</v>
      </c>
      <c r="AB29" s="16">
        <v>59.790771239641039</v>
      </c>
      <c r="AC29" s="16">
        <v>69.782244752502564</v>
      </c>
      <c r="AD29" s="16">
        <v>93.811049778985875</v>
      </c>
      <c r="AE29" s="27" t="str">
        <f t="shared" si="2"/>
        <v/>
      </c>
      <c r="AF29" s="60">
        <v>162.9384196707845</v>
      </c>
      <c r="AG29" s="60">
        <v>155.18183503156672</v>
      </c>
      <c r="AH29" s="60">
        <v>153.05391191408336</v>
      </c>
      <c r="AI29" s="60">
        <v>157.39620035473709</v>
      </c>
      <c r="AJ29" s="60">
        <v>173.29956544189028</v>
      </c>
      <c r="AK29" s="60">
        <v>144.56827980274915</v>
      </c>
      <c r="AL29" s="60">
        <v>147.06713502331957</v>
      </c>
      <c r="AM29" s="60">
        <v>150.93088626020366</v>
      </c>
      <c r="AN29" s="60">
        <v>167.49173003067648</v>
      </c>
      <c r="AO29" s="27" t="str">
        <f t="shared" si="3"/>
        <v/>
      </c>
      <c r="AP29" s="60">
        <v>152.41575348950627</v>
      </c>
      <c r="AQ29" s="60">
        <v>145.35155122358469</v>
      </c>
      <c r="AR29" s="60">
        <v>143.73972533246123</v>
      </c>
      <c r="AS29" s="60">
        <v>148.48154806864301</v>
      </c>
      <c r="AT29" s="60">
        <v>164.79562674392901</v>
      </c>
      <c r="AU29" s="60">
        <v>135.65362751665504</v>
      </c>
      <c r="AV29" s="60">
        <v>138.56319632535826</v>
      </c>
      <c r="AW29" s="60">
        <v>142.81042450285514</v>
      </c>
      <c r="AX29" s="60">
        <v>159.66021305208139</v>
      </c>
      <c r="AY29" s="27" t="str">
        <f t="shared" si="4"/>
        <v/>
      </c>
    </row>
    <row r="30" spans="1:51" x14ac:dyDescent="0.25">
      <c r="A30" s="9">
        <v>28</v>
      </c>
      <c r="B30" s="11">
        <v>0.44294181187180842</v>
      </c>
      <c r="C30" s="12">
        <v>0.40497537085422486</v>
      </c>
      <c r="D30" s="12">
        <v>0.37300363104994405</v>
      </c>
      <c r="E30" s="12">
        <v>0.34571068243653341</v>
      </c>
      <c r="F30" s="12">
        <v>0.31498084399773024</v>
      </c>
      <c r="G30" s="12">
        <v>0.34571068243653341</v>
      </c>
      <c r="H30" s="12">
        <v>0.31498084399773024</v>
      </c>
      <c r="I30" s="12">
        <v>0.28348275959795732</v>
      </c>
      <c r="J30" s="12">
        <v>0.25771159963450674</v>
      </c>
      <c r="K30" s="27" t="str">
        <f t="shared" si="0"/>
        <v/>
      </c>
      <c r="L30" s="16">
        <v>27.8628</v>
      </c>
      <c r="M30" s="16">
        <v>29.96</v>
      </c>
      <c r="N30" s="16">
        <v>34.454000000000001</v>
      </c>
      <c r="O30" s="16">
        <v>42.96264</v>
      </c>
      <c r="P30" s="16">
        <v>61.897359999999999</v>
      </c>
      <c r="Q30" s="16">
        <v>32.956000000000003</v>
      </c>
      <c r="R30" s="16">
        <v>40.445999999999998</v>
      </c>
      <c r="S30" s="16">
        <v>49.433999999999997</v>
      </c>
      <c r="T30" s="16">
        <v>68.908000000000001</v>
      </c>
      <c r="U30" s="27" t="str">
        <f t="shared" si="1"/>
        <v/>
      </c>
      <c r="V30" s="16">
        <v>52.083455247593434</v>
      </c>
      <c r="W30" s="16">
        <v>52.430314068494269</v>
      </c>
      <c r="X30" s="16">
        <v>57.220311295216568</v>
      </c>
      <c r="Y30" s="16">
        <v>68.37490299141281</v>
      </c>
      <c r="Z30" s="16">
        <v>94.090332313531434</v>
      </c>
      <c r="AA30" s="16">
        <v>52.449367706104674</v>
      </c>
      <c r="AB30" s="16">
        <v>61.482066129364682</v>
      </c>
      <c r="AC30" s="16">
        <v>71.841385806307358</v>
      </c>
      <c r="AD30" s="16">
        <v>96.665736375854252</v>
      </c>
      <c r="AE30" s="27" t="str">
        <f t="shared" si="2"/>
        <v/>
      </c>
      <c r="AF30" s="60">
        <v>162.09972669703822</v>
      </c>
      <c r="AG30" s="60">
        <v>154.79273686651354</v>
      </c>
      <c r="AH30" s="60">
        <v>153.07359048578411</v>
      </c>
      <c r="AI30" s="60">
        <v>157.89017950659036</v>
      </c>
      <c r="AJ30" s="60">
        <v>174.61711622551172</v>
      </c>
      <c r="AK30" s="60">
        <v>144.71613400819012</v>
      </c>
      <c r="AL30" s="60">
        <v>147.64265196807082</v>
      </c>
      <c r="AM30" s="60">
        <v>151.95759130173434</v>
      </c>
      <c r="AN30" s="60">
        <v>169.28053441895716</v>
      </c>
      <c r="AO30" s="27" t="str">
        <f t="shared" si="3"/>
        <v/>
      </c>
      <c r="AP30" s="60">
        <v>151.73059701437546</v>
      </c>
      <c r="AQ30" s="60">
        <v>145.08522509211392</v>
      </c>
      <c r="AR30" s="60">
        <v>143.86108323767519</v>
      </c>
      <c r="AS30" s="60">
        <v>149.06196171602545</v>
      </c>
      <c r="AT30" s="60">
        <v>166.18493072693389</v>
      </c>
      <c r="AU30" s="60">
        <v>135.88791621762522</v>
      </c>
      <c r="AV30" s="60">
        <v>139.21046646949299</v>
      </c>
      <c r="AW30" s="60">
        <v>143.89608451893969</v>
      </c>
      <c r="AX30" s="60">
        <v>161.49891127807788</v>
      </c>
      <c r="AY30" s="27" t="str">
        <f t="shared" si="4"/>
        <v/>
      </c>
    </row>
    <row r="31" spans="1:51" x14ac:dyDescent="0.25">
      <c r="A31" s="9">
        <v>29</v>
      </c>
      <c r="B31" s="11">
        <v>0.43523788833075611</v>
      </c>
      <c r="C31" s="12">
        <v>0.39793178361669118</v>
      </c>
      <c r="D31" s="12">
        <v>0.3665161164890578</v>
      </c>
      <c r="E31" s="12">
        <v>0.33969786406302904</v>
      </c>
      <c r="F31" s="12">
        <v>0.30950249836853766</v>
      </c>
      <c r="G31" s="12">
        <v>0.33969786406302904</v>
      </c>
      <c r="H31" s="12">
        <v>0.30950249836853766</v>
      </c>
      <c r="I31" s="12">
        <v>0.27855224853168375</v>
      </c>
      <c r="J31" s="12">
        <v>0.2532293168469853</v>
      </c>
      <c r="K31" s="27" t="str">
        <f t="shared" si="0"/>
        <v/>
      </c>
      <c r="L31" s="16">
        <v>28.857900000000001</v>
      </c>
      <c r="M31" s="16">
        <v>31.03</v>
      </c>
      <c r="N31" s="16">
        <v>35.6845</v>
      </c>
      <c r="O31" s="16">
        <v>44.497019999999999</v>
      </c>
      <c r="P31" s="16">
        <v>64.107979999999998</v>
      </c>
      <c r="Q31" s="16">
        <v>34.133000000000003</v>
      </c>
      <c r="R31" s="16">
        <v>41.890500000000003</v>
      </c>
      <c r="S31" s="16">
        <v>51.1995</v>
      </c>
      <c r="T31" s="16">
        <v>71.369</v>
      </c>
      <c r="U31" s="27" t="str">
        <f t="shared" si="1"/>
        <v/>
      </c>
      <c r="V31" s="16">
        <v>53.207733951396264</v>
      </c>
      <c r="W31" s="16">
        <v>53.667537328258994</v>
      </c>
      <c r="X31" s="16">
        <v>58.656971733052991</v>
      </c>
      <c r="Y31" s="16">
        <v>70.171993961732625</v>
      </c>
      <c r="Z31" s="16">
        <v>96.677536146864199</v>
      </c>
      <c r="AA31" s="16">
        <v>53.827889370924602</v>
      </c>
      <c r="AB31" s="16">
        <v>63.172639786189094</v>
      </c>
      <c r="AC31" s="16">
        <v>73.898636981533556</v>
      </c>
      <c r="AD31" s="16">
        <v>99.517153221806851</v>
      </c>
      <c r="AE31" s="27" t="str">
        <f t="shared" si="2"/>
        <v/>
      </c>
      <c r="AF31" s="60">
        <v>161.40627904485191</v>
      </c>
      <c r="AG31" s="60">
        <v>154.51269058879191</v>
      </c>
      <c r="AH31" s="60">
        <v>153.17915814889093</v>
      </c>
      <c r="AI31" s="60">
        <v>158.45406881682328</v>
      </c>
      <c r="AJ31" s="60">
        <v>175.98945563908569</v>
      </c>
      <c r="AK31" s="60">
        <v>144.93377115319902</v>
      </c>
      <c r="AL31" s="60">
        <v>148.27327397441536</v>
      </c>
      <c r="AM31" s="60">
        <v>153.02704999051062</v>
      </c>
      <c r="AN31" s="60">
        <v>171.10321161523919</v>
      </c>
      <c r="AO31" s="27" t="str">
        <f t="shared" si="3"/>
        <v/>
      </c>
      <c r="AP31" s="60">
        <v>151.17859472584215</v>
      </c>
      <c r="AQ31" s="60">
        <v>144.91874685233512</v>
      </c>
      <c r="AR31" s="60">
        <v>144.06099627636306</v>
      </c>
      <c r="AS31" s="60">
        <v>149.70624220969907</v>
      </c>
      <c r="AT31" s="60">
        <v>167.6241703486354</v>
      </c>
      <c r="AU31" s="60">
        <v>136.18594454607484</v>
      </c>
      <c r="AV31" s="60">
        <v>139.90798868396504</v>
      </c>
      <c r="AW31" s="60">
        <v>145.02063707740024</v>
      </c>
      <c r="AX31" s="60">
        <v>163.36829549734591</v>
      </c>
      <c r="AY31" s="27" t="str">
        <f t="shared" si="4"/>
        <v/>
      </c>
    </row>
    <row r="32" spans="1:51" x14ac:dyDescent="0.25">
      <c r="A32" s="9">
        <v>30</v>
      </c>
      <c r="B32" s="13">
        <v>0.42792244483160952</v>
      </c>
      <c r="C32" s="14">
        <v>0.39124337813175719</v>
      </c>
      <c r="D32" s="14">
        <v>0.36035574301609219</v>
      </c>
      <c r="E32" s="14">
        <v>0.33398824962467061</v>
      </c>
      <c r="F32" s="14">
        <v>0.30430040521358903</v>
      </c>
      <c r="G32" s="14">
        <v>0.33398824962467061</v>
      </c>
      <c r="H32" s="14">
        <v>0.30430040521358903</v>
      </c>
      <c r="I32" s="14">
        <v>0.27387036469223003</v>
      </c>
      <c r="J32" s="14">
        <v>0.24897305881111823</v>
      </c>
      <c r="K32" s="27">
        <f>IF(ISNA(MATCH($B$33,B32:J32,0)),"",MATCH($B$33,B32:J32,0))</f>
        <v>9</v>
      </c>
      <c r="L32" s="19">
        <v>29.853000000000002</v>
      </c>
      <c r="M32" s="19">
        <v>32.1</v>
      </c>
      <c r="N32" s="19">
        <v>36.914999999999999</v>
      </c>
      <c r="O32" s="19">
        <v>46.031399999999998</v>
      </c>
      <c r="P32" s="19">
        <v>66.318600000000004</v>
      </c>
      <c r="Q32" s="19">
        <v>35.31</v>
      </c>
      <c r="R32" s="19">
        <v>43.335000000000001</v>
      </c>
      <c r="S32" s="19">
        <v>52.965000000000003</v>
      </c>
      <c r="T32" s="19">
        <v>73.83</v>
      </c>
      <c r="U32" s="27" t="str">
        <f>IF(ISNA(MATCH($L$33,L32:T32,0)),"",MATCH($L$33,L32:T32,0))</f>
        <v/>
      </c>
      <c r="V32" s="19">
        <v>54.33862747197184</v>
      </c>
      <c r="W32" s="19">
        <v>54.908164557840841</v>
      </c>
      <c r="X32" s="19">
        <v>60.095224282716167</v>
      </c>
      <c r="Y32" s="19">
        <v>71.969400461845623</v>
      </c>
      <c r="Z32" s="19">
        <v>99.263410291914028</v>
      </c>
      <c r="AA32" s="19">
        <v>55.206653073940153</v>
      </c>
      <c r="AB32" s="19">
        <v>64.862344576032882</v>
      </c>
      <c r="AC32" s="19">
        <v>75.953957513153028</v>
      </c>
      <c r="AD32" s="19">
        <v>102.36534264336548</v>
      </c>
      <c r="AE32" s="27" t="str">
        <f t="shared" si="2"/>
        <v/>
      </c>
      <c r="AF32" s="61">
        <v>160.84064319405152</v>
      </c>
      <c r="AG32" s="61">
        <v>154.32911255401058</v>
      </c>
      <c r="AH32" s="61">
        <v>153.3609806801187</v>
      </c>
      <c r="AI32" s="61">
        <v>159.08016985624758</v>
      </c>
      <c r="AJ32" s="61">
        <v>177.41060970731505</v>
      </c>
      <c r="AK32" s="61">
        <v>145.21355923310688</v>
      </c>
      <c r="AL32" s="61">
        <v>148.95309183960686</v>
      </c>
      <c r="AM32" s="61">
        <v>154.13474790058507</v>
      </c>
      <c r="AN32" s="61">
        <v>172.95617537060127</v>
      </c>
      <c r="AO32" s="27" t="str">
        <f t="shared" si="3"/>
        <v/>
      </c>
      <c r="AP32" s="61">
        <v>150.74374541978011</v>
      </c>
      <c r="AQ32" s="61">
        <v>144.84057742191877</v>
      </c>
      <c r="AR32" s="61">
        <v>144.33063524916508</v>
      </c>
      <c r="AS32" s="61">
        <v>150.40733699671443</v>
      </c>
      <c r="AT32" s="61">
        <v>169.10787583082961</v>
      </c>
      <c r="AU32" s="61">
        <v>136.5407263735737</v>
      </c>
      <c r="AV32" s="61">
        <v>140.65035796312137</v>
      </c>
      <c r="AW32" s="61">
        <v>146.17995813216839</v>
      </c>
      <c r="AX32" s="61">
        <v>165.26509496229184</v>
      </c>
      <c r="AY32" s="27" t="str">
        <f t="shared" si="4"/>
        <v/>
      </c>
    </row>
    <row r="33" spans="1:51" ht="21" x14ac:dyDescent="0.35">
      <c r="A33" s="32" t="s">
        <v>18</v>
      </c>
      <c r="B33" s="71" cm="1">
        <f t="array" ref="B33">MIN(IF(ISNUMBER(B3:J32),B3:J32))</f>
        <v>0.24897305881111823</v>
      </c>
      <c r="C33" s="76"/>
      <c r="D33" s="76"/>
      <c r="E33" s="76"/>
      <c r="F33" s="76"/>
      <c r="G33" s="76"/>
      <c r="H33" s="76"/>
      <c r="I33" s="76"/>
      <c r="J33" s="76"/>
      <c r="K33" s="54"/>
      <c r="L33" s="72" cm="1">
        <f t="array" ref="L33">MIN(IF(ISNUMBER(L3:T32),L3:T32))</f>
        <v>7.383</v>
      </c>
      <c r="M33" s="72"/>
      <c r="N33" s="72"/>
      <c r="O33" s="72"/>
      <c r="P33" s="72"/>
      <c r="Q33" s="72"/>
      <c r="R33" s="72"/>
      <c r="S33" s="72"/>
      <c r="T33" s="72"/>
      <c r="U33" s="56"/>
      <c r="V33" s="72" cm="1">
        <f t="array" ref="V33">MIN(IF(ISNUMBER(V3:AD32),V3:AD32))</f>
        <v>27.75740643033317</v>
      </c>
      <c r="W33" s="72"/>
      <c r="X33" s="72"/>
      <c r="Y33" s="72"/>
      <c r="Z33" s="72"/>
      <c r="AA33" s="72"/>
      <c r="AB33" s="72"/>
      <c r="AC33" s="72"/>
      <c r="AD33" s="72"/>
      <c r="AE33" s="56"/>
      <c r="AF33" s="69" cm="1">
        <f t="array" ref="AF33">MIN(IF(ISNUMBER(AF3:AN32),AF3:AN32))</f>
        <v>144.49915591276746</v>
      </c>
      <c r="AG33" s="69"/>
      <c r="AH33" s="69"/>
      <c r="AI33" s="69"/>
      <c r="AJ33" s="69"/>
      <c r="AK33" s="69"/>
      <c r="AL33" s="69"/>
      <c r="AM33" s="69"/>
      <c r="AN33" s="69"/>
      <c r="AO33" s="56"/>
      <c r="AP33" s="69" cm="1">
        <f t="array" ref="AP33">MIN(IF(ISNUMBER(AP3:AX32),AP3:AX32))</f>
        <v>135.41051277879933</v>
      </c>
      <c r="AQ33" s="69"/>
      <c r="AR33" s="69"/>
      <c r="AS33" s="69"/>
      <c r="AT33" s="69"/>
      <c r="AU33" s="69"/>
      <c r="AV33" s="69"/>
      <c r="AW33" s="69"/>
      <c r="AX33" s="69"/>
      <c r="AY33" s="56"/>
    </row>
    <row r="34" spans="1:51" ht="21" hidden="1" x14ac:dyDescent="0.35">
      <c r="A34" s="25" t="s">
        <v>26</v>
      </c>
      <c r="B34" s="43" t="str">
        <f>IF(ISNA(MATCH($B$33,B3:B32,0)),"",INDEX($A$3:$A$32,MATCH($B$33,B3:B32,0)))</f>
        <v/>
      </c>
      <c r="C34" s="43" t="str">
        <f t="shared" ref="C34:J34" si="5">IF(ISNA(MATCH($B$33,C3:C32,0)),"",INDEX($A$3:$A$32,MATCH($B$33,C3:C32,0)))</f>
        <v/>
      </c>
      <c r="D34" s="43" t="str">
        <f t="shared" si="5"/>
        <v/>
      </c>
      <c r="E34" s="43" t="str">
        <f t="shared" si="5"/>
        <v/>
      </c>
      <c r="F34" s="43" t="str">
        <f t="shared" si="5"/>
        <v/>
      </c>
      <c r="G34" s="43" t="str">
        <f t="shared" si="5"/>
        <v/>
      </c>
      <c r="H34" s="43" t="str">
        <f t="shared" si="5"/>
        <v/>
      </c>
      <c r="I34" s="43" t="str">
        <f t="shared" si="5"/>
        <v/>
      </c>
      <c r="J34" s="48">
        <f t="shared" si="5"/>
        <v>30</v>
      </c>
      <c r="K34" s="54"/>
      <c r="L34" s="30" t="str">
        <f>IF(ISNA(MATCH($L$33,L3:L32,0)),"",INDEX($A$3:$A$32,MATCH($L$33,L3:L32,0)))</f>
        <v/>
      </c>
      <c r="M34" s="30" t="str">
        <f t="shared" ref="M34:T34" si="6">IF(ISNA(MATCH($L$33,M3:M32,0)),"",INDEX($A$3:$A$32,MATCH($L$33,M3:M32,0)))</f>
        <v/>
      </c>
      <c r="N34" s="30">
        <f t="shared" si="6"/>
        <v>6</v>
      </c>
      <c r="O34" s="30" t="str">
        <f t="shared" si="6"/>
        <v/>
      </c>
      <c r="P34" s="30" t="str">
        <f t="shared" si="6"/>
        <v/>
      </c>
      <c r="Q34" s="30" t="str">
        <f t="shared" si="6"/>
        <v/>
      </c>
      <c r="R34" s="30" t="str">
        <f t="shared" si="6"/>
        <v/>
      </c>
      <c r="S34" s="30" t="str">
        <f t="shared" si="6"/>
        <v/>
      </c>
      <c r="T34" s="30" t="str">
        <f t="shared" si="6"/>
        <v/>
      </c>
      <c r="U34" s="56"/>
      <c r="V34" s="30" t="str">
        <f>IF(ISNA(MATCH($V$33,V3:V32,0)),"",INDEX($A$3:$A$32,MATCH($V$33,V3:V32,0)))</f>
        <v/>
      </c>
      <c r="W34" s="30" t="str">
        <f t="shared" ref="W34:AD34" si="7">IF(ISNA(MATCH($V$33,W3:W32,0)),"",INDEX($A$3:$A$32,MATCH($V$33,W3:W32,0)))</f>
        <v/>
      </c>
      <c r="X34" s="30" t="str">
        <f t="shared" si="7"/>
        <v/>
      </c>
      <c r="Y34" s="30" t="str">
        <f t="shared" si="7"/>
        <v/>
      </c>
      <c r="Z34" s="30" t="str">
        <f t="shared" si="7"/>
        <v/>
      </c>
      <c r="AA34" s="30">
        <f t="shared" si="7"/>
        <v>8</v>
      </c>
      <c r="AB34" s="30" t="str">
        <f t="shared" si="7"/>
        <v/>
      </c>
      <c r="AC34" s="30" t="str">
        <f t="shared" si="7"/>
        <v/>
      </c>
      <c r="AD34" s="30" t="str">
        <f t="shared" si="7"/>
        <v/>
      </c>
      <c r="AE34" s="56"/>
      <c r="AF34" s="30" t="str">
        <f>IF(ISNA(MATCH($AF$33,AF3:AF32,0)),"",INDEX($A$3:$A$32,MATCH($AF$33,AF3:AF32,0)))</f>
        <v/>
      </c>
      <c r="AG34" s="30" t="str">
        <f t="shared" ref="AG34:AN34" si="8">IF(ISNA(MATCH($AF$33,AG3:AG32,0)),"",INDEX($A$3:$A$32,MATCH($AF$33,AG3:AG32,0)))</f>
        <v/>
      </c>
      <c r="AH34" s="30" t="str">
        <f t="shared" si="8"/>
        <v/>
      </c>
      <c r="AI34" s="30" t="str">
        <f t="shared" si="8"/>
        <v/>
      </c>
      <c r="AJ34" s="30" t="str">
        <f t="shared" si="8"/>
        <v/>
      </c>
      <c r="AK34" s="30">
        <f t="shared" si="8"/>
        <v>26</v>
      </c>
      <c r="AL34" s="30" t="str">
        <f t="shared" si="8"/>
        <v/>
      </c>
      <c r="AM34" s="30" t="str">
        <f t="shared" si="8"/>
        <v/>
      </c>
      <c r="AN34" s="30" t="str">
        <f t="shared" si="8"/>
        <v/>
      </c>
      <c r="AO34" s="56"/>
      <c r="AP34" s="30" t="str">
        <f>IF(ISNA(MATCH($AP$33,AP3:AP32,0)),"",INDEX($A$3:$A$32,MATCH($AP$33,AP3:AP32,0)))</f>
        <v/>
      </c>
      <c r="AQ34" s="30" t="str">
        <f t="shared" ref="AQ34:AX34" si="9">IF(ISNA(MATCH($AP$33,AQ3:AQ32,0)),"",INDEX($A$3:$A$32,MATCH($AP$33,AQ3:AQ32,0)))</f>
        <v/>
      </c>
      <c r="AR34" s="30" t="str">
        <f t="shared" si="9"/>
        <v/>
      </c>
      <c r="AS34" s="30" t="str">
        <f t="shared" si="9"/>
        <v/>
      </c>
      <c r="AT34" s="30" t="str">
        <f t="shared" si="9"/>
        <v/>
      </c>
      <c r="AU34" s="30">
        <f t="shared" si="9"/>
        <v>25</v>
      </c>
      <c r="AV34" s="30" t="str">
        <f t="shared" si="9"/>
        <v/>
      </c>
      <c r="AW34" s="30" t="str">
        <f t="shared" si="9"/>
        <v/>
      </c>
      <c r="AX34" s="30" t="str">
        <f t="shared" si="9"/>
        <v/>
      </c>
      <c r="AY34" s="56"/>
    </row>
    <row r="35" spans="1:51" ht="38.25" x14ac:dyDescent="0.35">
      <c r="A35" s="40" t="s">
        <v>25</v>
      </c>
      <c r="B35" s="35">
        <f>SUM(B34:J34)</f>
        <v>30</v>
      </c>
      <c r="C35" s="35" t="str" cm="1">
        <f t="array" ref="C35">INDEX(B2:J2,D35)</f>
        <v>I</v>
      </c>
      <c r="D35" s="50">
        <f>SUM(K3:K32)</f>
        <v>9</v>
      </c>
      <c r="E35" s="36">
        <f>VLOOKUP(C35,Thrusters[],MATCH("PropellerD_m",Thrusters[#Headers],0))</f>
        <v>5.5</v>
      </c>
      <c r="F35" s="37" t="s">
        <v>27</v>
      </c>
      <c r="G35" s="38">
        <f>VLOOKUP(C35,Thrusters[],MATCH("Power_kW",Thrusters[#Headers],0))</f>
        <v>5500</v>
      </c>
      <c r="H35" s="39" t="s">
        <v>28</v>
      </c>
      <c r="I35" s="50"/>
      <c r="J35" s="50"/>
      <c r="K35" s="54"/>
      <c r="L35" s="51">
        <f>SUM(L34:T34)</f>
        <v>6</v>
      </c>
      <c r="M35" s="35" t="str" cm="1">
        <f t="array" ref="M35">INDEX(L2:T2,N35)</f>
        <v>C</v>
      </c>
      <c r="N35" s="50">
        <f>SUM(U3:U32)</f>
        <v>3</v>
      </c>
      <c r="O35" s="36">
        <f>VLOOKUP(M35,Thrusters[],MATCH("PropellerD_m",Thrusters[#Headers],0))</f>
        <v>3.8</v>
      </c>
      <c r="P35" s="37" t="s">
        <v>27</v>
      </c>
      <c r="Q35" s="38">
        <f>VLOOKUP(M35,Thrusters[],MATCH("Power_kW",Thrusters[#Headers],0))</f>
        <v>4800</v>
      </c>
      <c r="R35" s="39" t="s">
        <v>28</v>
      </c>
      <c r="S35" s="50"/>
      <c r="T35" s="50"/>
      <c r="U35" s="56"/>
      <c r="V35" s="51">
        <f>SUM(V34:AD34)</f>
        <v>8</v>
      </c>
      <c r="W35" s="35" t="str" cm="1">
        <f t="array" ref="W35">INDEX(V2:AD2,X35)</f>
        <v>F</v>
      </c>
      <c r="X35" s="50">
        <f>SUM(AE3:AE32)</f>
        <v>6</v>
      </c>
      <c r="Y35" s="36">
        <f>VLOOKUP(W35,Thrusters[],MATCH("PropellerD_m",Thrusters[#Headers],0))</f>
        <v>4.0999999999999996</v>
      </c>
      <c r="Z35" s="37" t="s">
        <v>27</v>
      </c>
      <c r="AA35" s="38">
        <f>VLOOKUP(W35,Thrusters[],MATCH("Power_kW",Thrusters[#Headers],0))</f>
        <v>3200</v>
      </c>
      <c r="AB35" s="39" t="s">
        <v>28</v>
      </c>
      <c r="AC35" s="50"/>
      <c r="AD35" s="50"/>
      <c r="AE35" s="56"/>
      <c r="AF35" s="51">
        <f>SUM(AF34:AN34)</f>
        <v>26</v>
      </c>
      <c r="AG35" s="35" t="str" cm="1">
        <f t="array" ref="AG35">INDEX(AF2:AN2,AH35)</f>
        <v>F</v>
      </c>
      <c r="AH35" s="50">
        <f>SUM(AO3:AO32)</f>
        <v>6</v>
      </c>
      <c r="AI35" s="36">
        <f>VLOOKUP(AG35,Thrusters[],MATCH("PropellerD_m",Thrusters[#Headers],0))</f>
        <v>4.0999999999999996</v>
      </c>
      <c r="AJ35" s="37" t="s">
        <v>27</v>
      </c>
      <c r="AK35" s="38">
        <f>VLOOKUP(AG35,Thrusters[],MATCH("Power_kW",Thrusters[#Headers],0))</f>
        <v>3200</v>
      </c>
      <c r="AL35" s="39" t="s">
        <v>28</v>
      </c>
      <c r="AM35" s="50"/>
      <c r="AN35" s="50"/>
      <c r="AO35" s="56"/>
      <c r="AP35" s="51">
        <f>SUM(AP34:AX34)</f>
        <v>25</v>
      </c>
      <c r="AQ35" s="35" t="str" cm="1">
        <f t="array" ref="AQ35">INDEX(AP2:AX2,AR35)</f>
        <v>F</v>
      </c>
      <c r="AR35" s="50">
        <f>SUM(AY3:AY32)</f>
        <v>6</v>
      </c>
      <c r="AS35" s="36">
        <f>VLOOKUP(AQ35,Thrusters[],MATCH("PropellerD_m",Thrusters[#Headers],0))</f>
        <v>4.0999999999999996</v>
      </c>
      <c r="AT35" s="37" t="s">
        <v>27</v>
      </c>
      <c r="AU35" s="38">
        <f>VLOOKUP(AQ35,Thrusters[],MATCH("Power_kW",Thrusters[#Headers],0))</f>
        <v>3200</v>
      </c>
      <c r="AV35" s="39" t="s">
        <v>28</v>
      </c>
      <c r="AW35" s="50"/>
      <c r="AX35" s="50"/>
      <c r="AY35" s="56"/>
    </row>
    <row r="36" spans="1:51" ht="38.25" x14ac:dyDescent="0.35">
      <c r="A36" s="31" t="s">
        <v>23</v>
      </c>
      <c r="B36" s="74" cm="1">
        <f t="array" ref="B36">INDEX(B3:J32,$L$35,$N$35)</f>
        <v>0.80577993746642729</v>
      </c>
      <c r="C36" s="74"/>
      <c r="D36" s="74"/>
      <c r="E36" s="74"/>
      <c r="F36" s="74"/>
      <c r="G36" s="74"/>
      <c r="H36" s="74"/>
      <c r="I36" s="74"/>
      <c r="J36" s="73"/>
      <c r="K36" s="54"/>
      <c r="L36" s="65" cm="1">
        <f t="array" ref="L36">INDEX(L3:T32,$L$35,$N$35)</f>
        <v>7.383</v>
      </c>
      <c r="M36" s="66"/>
      <c r="N36" s="66"/>
      <c r="O36" s="66"/>
      <c r="P36" s="66"/>
      <c r="Q36" s="66"/>
      <c r="R36" s="66"/>
      <c r="S36" s="66"/>
      <c r="T36" s="67"/>
      <c r="U36" s="56"/>
      <c r="V36" s="65" cm="1">
        <f t="array" ref="V36">INDEX(V3:AD32,$L$35,$N$35)</f>
        <v>39.58351633004407</v>
      </c>
      <c r="W36" s="66"/>
      <c r="X36" s="66"/>
      <c r="Y36" s="66"/>
      <c r="Z36" s="66"/>
      <c r="AA36" s="66"/>
      <c r="AB36" s="66"/>
      <c r="AC36" s="66"/>
      <c r="AD36" s="67"/>
      <c r="AE36" s="56"/>
      <c r="AF36" s="72" cm="1">
        <f t="array" ref="AF36">INDEX(AF3:AN32,$L$35,$N$35)</f>
        <v>374.10063688047853</v>
      </c>
      <c r="AG36" s="72"/>
      <c r="AH36" s="72"/>
      <c r="AI36" s="72"/>
      <c r="AJ36" s="72"/>
      <c r="AK36" s="72"/>
      <c r="AL36" s="72"/>
      <c r="AM36" s="72"/>
      <c r="AN36" s="72"/>
      <c r="AO36" s="56"/>
      <c r="AP36" s="72" cm="1">
        <f t="array" ref="AP36">INDEX(AP3:AX32,$L$35,$N$35)</f>
        <v>344.36010174656622</v>
      </c>
      <c r="AQ36" s="72"/>
      <c r="AR36" s="72"/>
      <c r="AS36" s="72"/>
      <c r="AT36" s="72"/>
      <c r="AU36" s="72"/>
      <c r="AV36" s="72"/>
      <c r="AW36" s="72"/>
      <c r="AX36" s="72"/>
      <c r="AY36" s="56"/>
    </row>
    <row r="37" spans="1:51" ht="38.25" x14ac:dyDescent="0.35">
      <c r="A37" s="31" t="s">
        <v>24</v>
      </c>
      <c r="B37" s="74" cm="1">
        <f t="array" ref="B37">INDEX(B3:J32,$V$35,$X$35)</f>
        <v>0.6467654643126578</v>
      </c>
      <c r="C37" s="74"/>
      <c r="D37" s="74"/>
      <c r="E37" s="74"/>
      <c r="F37" s="74"/>
      <c r="G37" s="74"/>
      <c r="H37" s="74"/>
      <c r="I37" s="74"/>
      <c r="J37" s="73"/>
      <c r="K37" s="54"/>
      <c r="L37" s="65" cm="1">
        <f t="array" ref="L37">INDEX(L3:T32,$V$35,$X$35)</f>
        <v>9.4160000000000004</v>
      </c>
      <c r="M37" s="66"/>
      <c r="N37" s="66"/>
      <c r="O37" s="66"/>
      <c r="P37" s="66"/>
      <c r="Q37" s="66"/>
      <c r="R37" s="66"/>
      <c r="S37" s="66"/>
      <c r="T37" s="67"/>
      <c r="U37" s="56"/>
      <c r="V37" s="65" cm="1">
        <f t="array" ref="V37">INDEX(V3:AD32,$V$35,$X$35)</f>
        <v>27.75740643033317</v>
      </c>
      <c r="W37" s="66"/>
      <c r="X37" s="66"/>
      <c r="Y37" s="66"/>
      <c r="Z37" s="66"/>
      <c r="AA37" s="66"/>
      <c r="AB37" s="66"/>
      <c r="AC37" s="66"/>
      <c r="AD37" s="67"/>
      <c r="AE37" s="56"/>
      <c r="AF37" s="72" cm="1">
        <f t="array" ref="AF37">INDEX(AF3:AN32,$V$35,$X$35)</f>
        <v>210.65057637000615</v>
      </c>
      <c r="AG37" s="72"/>
      <c r="AH37" s="72"/>
      <c r="AI37" s="72"/>
      <c r="AJ37" s="72"/>
      <c r="AK37" s="72"/>
      <c r="AL37" s="72"/>
      <c r="AM37" s="72"/>
      <c r="AN37" s="72"/>
      <c r="AO37" s="56"/>
      <c r="AP37" s="72" cm="1">
        <f t="array" ref="AP37">INDEX(AP3:AX32,$V$35,$X$35)</f>
        <v>194.29824382627359</v>
      </c>
      <c r="AQ37" s="72"/>
      <c r="AR37" s="72"/>
      <c r="AS37" s="72"/>
      <c r="AT37" s="72"/>
      <c r="AU37" s="72"/>
      <c r="AV37" s="72"/>
      <c r="AW37" s="72"/>
      <c r="AX37" s="72"/>
      <c r="AY37" s="56"/>
    </row>
    <row r="38" spans="1:51" ht="38.25" x14ac:dyDescent="0.35">
      <c r="A38" s="31" t="s">
        <v>51</v>
      </c>
      <c r="B38" s="74" cm="1">
        <f t="array" ref="B38">INDEX(B3:J32,$AF$35,$AH$35)</f>
        <v>0.35876092996593256</v>
      </c>
      <c r="C38" s="74"/>
      <c r="D38" s="74"/>
      <c r="E38" s="74"/>
      <c r="F38" s="74"/>
      <c r="G38" s="74"/>
      <c r="H38" s="74"/>
      <c r="I38" s="74"/>
      <c r="J38" s="73"/>
      <c r="K38" s="54"/>
      <c r="L38" s="65" cm="1">
        <f t="array" ref="L38">INDEX(L3:T32,$AF$35,$AH$35)</f>
        <v>30.602</v>
      </c>
      <c r="M38" s="66"/>
      <c r="N38" s="66"/>
      <c r="O38" s="66"/>
      <c r="P38" s="66"/>
      <c r="Q38" s="66"/>
      <c r="R38" s="66"/>
      <c r="S38" s="66"/>
      <c r="T38" s="67"/>
      <c r="U38" s="56"/>
      <c r="V38" s="65" cm="1">
        <f t="array" ref="V38">INDEX(V3:AD32,$AF$35,$AH$35)</f>
        <v>49.694168445309643</v>
      </c>
      <c r="W38" s="66"/>
      <c r="X38" s="66"/>
      <c r="Y38" s="66"/>
      <c r="Z38" s="66"/>
      <c r="AA38" s="66"/>
      <c r="AB38" s="66"/>
      <c r="AC38" s="66"/>
      <c r="AD38" s="67"/>
      <c r="AE38" s="56"/>
      <c r="AF38" s="65" cm="1">
        <f t="array" ref="AF38">INDEX(AF3:AN32,$AF$35,$AH$35)</f>
        <v>144.49915591276746</v>
      </c>
      <c r="AG38" s="66"/>
      <c r="AH38" s="66"/>
      <c r="AI38" s="66"/>
      <c r="AJ38" s="66"/>
      <c r="AK38" s="66"/>
      <c r="AL38" s="66"/>
      <c r="AM38" s="66"/>
      <c r="AN38" s="67"/>
      <c r="AO38" s="56"/>
      <c r="AP38" s="65" cm="1">
        <f t="array" ref="AP38">INDEX(AP3:AX32,$AP$35,$AR$35)</f>
        <v>135.41051277879933</v>
      </c>
      <c r="AQ38" s="66"/>
      <c r="AR38" s="66"/>
      <c r="AS38" s="66"/>
      <c r="AT38" s="66"/>
      <c r="AU38" s="66"/>
      <c r="AV38" s="66"/>
      <c r="AW38" s="66"/>
      <c r="AX38" s="67"/>
      <c r="AY38" s="56"/>
    </row>
  </sheetData>
  <mergeCells count="26">
    <mergeCell ref="A1:A2"/>
    <mergeCell ref="B36:J36"/>
    <mergeCell ref="L36:T36"/>
    <mergeCell ref="V36:AD36"/>
    <mergeCell ref="B1:J1"/>
    <mergeCell ref="L1:T1"/>
    <mergeCell ref="V1:AD1"/>
    <mergeCell ref="B33:J33"/>
    <mergeCell ref="L33:T33"/>
    <mergeCell ref="V33:AD33"/>
    <mergeCell ref="AF1:AN1"/>
    <mergeCell ref="AP1:AX1"/>
    <mergeCell ref="AF33:AN33"/>
    <mergeCell ref="AP33:AX33"/>
    <mergeCell ref="AF36:AN36"/>
    <mergeCell ref="AP36:AX36"/>
    <mergeCell ref="AF37:AN37"/>
    <mergeCell ref="AP37:AX37"/>
    <mergeCell ref="B38:J38"/>
    <mergeCell ref="L38:T38"/>
    <mergeCell ref="V38:AD38"/>
    <mergeCell ref="AF38:AN38"/>
    <mergeCell ref="AP38:AX38"/>
    <mergeCell ref="B37:J37"/>
    <mergeCell ref="L37:T37"/>
    <mergeCell ref="V37:AD37"/>
  </mergeCells>
  <conditionalFormatting sqref="L3:T32">
    <cfRule type="cellIs" dxfId="16" priority="13" operator="equal">
      <formula>$L$33</formula>
    </cfRule>
    <cfRule type="colorScale" priority="1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3:J32">
    <cfRule type="cellIs" dxfId="15" priority="7" operator="greaterThan">
      <formula>1</formula>
    </cfRule>
    <cfRule type="cellIs" dxfId="14" priority="8" operator="equal">
      <formula>$B$33</formula>
    </cfRule>
    <cfRule type="colorScale" priority="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V3:AD32">
    <cfRule type="cellIs" dxfId="13" priority="5" operator="equal">
      <formula>$V$33</formula>
    </cfRule>
  </conditionalFormatting>
  <conditionalFormatting sqref="AF3:AN32">
    <cfRule type="cellIs" dxfId="12" priority="3" operator="between">
      <formula>$AF$33*0.975</formula>
      <formula>$AF$33*1.025</formula>
    </cfRule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P3:AX32">
    <cfRule type="cellIs" dxfId="11" priority="1" operator="between">
      <formula>$AP$33*0.975</formula>
      <formula>$AP$33*1.025</formula>
    </cfRule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  <ignoredErrors>
    <ignoredError sqref="K11:K32" formulaRange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Y40"/>
  <sheetViews>
    <sheetView zoomScale="80" zoomScaleNormal="80" workbookViewId="0">
      <pane xSplit="1" ySplit="2" topLeftCell="O3" activePane="bottomRight" state="frozen"/>
      <selection pane="topRight" activeCell="B1" sqref="B1"/>
      <selection pane="bottomLeft" activeCell="A3" sqref="A3"/>
      <selection pane="bottomRight" activeCell="AF37" sqref="AF37:AN37"/>
    </sheetView>
  </sheetViews>
  <sheetFormatPr defaultRowHeight="15" x14ac:dyDescent="0.25"/>
  <cols>
    <col min="1" max="1" width="24.7109375" customWidth="1"/>
    <col min="11" max="11" width="2.7109375" style="29" customWidth="1"/>
    <col min="21" max="21" width="2.7109375" customWidth="1"/>
    <col min="31" max="31" width="2.7109375" customWidth="1"/>
    <col min="41" max="41" width="2.7109375" customWidth="1"/>
    <col min="51" max="51" width="2.7109375" customWidth="1"/>
  </cols>
  <sheetData>
    <row r="1" spans="1:51" s="42" customFormat="1" ht="18.75" x14ac:dyDescent="0.3">
      <c r="A1" s="75" t="s">
        <v>16</v>
      </c>
      <c r="B1" s="70" t="s">
        <v>42</v>
      </c>
      <c r="C1" s="70"/>
      <c r="D1" s="70"/>
      <c r="E1" s="70"/>
      <c r="F1" s="70"/>
      <c r="G1" s="70"/>
      <c r="H1" s="70"/>
      <c r="I1" s="70"/>
      <c r="J1" s="70"/>
      <c r="K1" s="52"/>
      <c r="L1" s="70" t="s">
        <v>17</v>
      </c>
      <c r="M1" s="70"/>
      <c r="N1" s="70"/>
      <c r="O1" s="70"/>
      <c r="P1" s="70"/>
      <c r="Q1" s="70"/>
      <c r="R1" s="70"/>
      <c r="S1" s="70"/>
      <c r="T1" s="70"/>
      <c r="U1" s="55"/>
      <c r="V1" s="70" t="s">
        <v>29</v>
      </c>
      <c r="W1" s="70"/>
      <c r="X1" s="70"/>
      <c r="Y1" s="70"/>
      <c r="Z1" s="70"/>
      <c r="AA1" s="70"/>
      <c r="AB1" s="70"/>
      <c r="AC1" s="70"/>
      <c r="AD1" s="70"/>
      <c r="AE1" s="55"/>
      <c r="AF1" s="68" t="s">
        <v>43</v>
      </c>
      <c r="AG1" s="68"/>
      <c r="AH1" s="68"/>
      <c r="AI1" s="68"/>
      <c r="AJ1" s="68"/>
      <c r="AK1" s="68"/>
      <c r="AL1" s="68"/>
      <c r="AM1" s="68"/>
      <c r="AN1" s="68"/>
      <c r="AO1" s="24"/>
      <c r="AP1" s="68" t="s">
        <v>44</v>
      </c>
      <c r="AQ1" s="68"/>
      <c r="AR1" s="68"/>
      <c r="AS1" s="68"/>
      <c r="AT1" s="68"/>
      <c r="AU1" s="68"/>
      <c r="AV1" s="68"/>
      <c r="AW1" s="68"/>
      <c r="AX1" s="68"/>
      <c r="AY1" s="24"/>
    </row>
    <row r="2" spans="1:51" x14ac:dyDescent="0.25">
      <c r="A2" s="75"/>
      <c r="B2" s="21" t="s">
        <v>7</v>
      </c>
      <c r="C2" s="7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7" t="s">
        <v>13</v>
      </c>
      <c r="I2" s="7" t="s">
        <v>14</v>
      </c>
      <c r="J2" s="21" t="s">
        <v>15</v>
      </c>
      <c r="K2" s="53"/>
      <c r="L2" s="21" t="s">
        <v>7</v>
      </c>
      <c r="M2" s="7" t="s">
        <v>8</v>
      </c>
      <c r="N2" s="7" t="s">
        <v>9</v>
      </c>
      <c r="O2" s="7" t="s">
        <v>10</v>
      </c>
      <c r="P2" s="7" t="s">
        <v>11</v>
      </c>
      <c r="Q2" s="7" t="s">
        <v>12</v>
      </c>
      <c r="R2" s="7" t="s">
        <v>13</v>
      </c>
      <c r="S2" s="7" t="s">
        <v>14</v>
      </c>
      <c r="T2" s="21" t="s">
        <v>15</v>
      </c>
      <c r="U2" s="24"/>
      <c r="V2" s="21" t="s">
        <v>7</v>
      </c>
      <c r="W2" s="7" t="s">
        <v>8</v>
      </c>
      <c r="X2" s="7" t="s">
        <v>9</v>
      </c>
      <c r="Y2" s="7" t="s">
        <v>10</v>
      </c>
      <c r="Z2" s="7" t="s">
        <v>11</v>
      </c>
      <c r="AA2" s="7" t="s">
        <v>12</v>
      </c>
      <c r="AB2" s="7" t="s">
        <v>13</v>
      </c>
      <c r="AC2" s="7" t="s">
        <v>14</v>
      </c>
      <c r="AD2" s="21" t="s">
        <v>15</v>
      </c>
      <c r="AE2" s="24"/>
      <c r="AF2" s="21" t="s">
        <v>7</v>
      </c>
      <c r="AG2" s="21" t="s">
        <v>8</v>
      </c>
      <c r="AH2" s="21" t="s">
        <v>9</v>
      </c>
      <c r="AI2" s="21" t="s">
        <v>10</v>
      </c>
      <c r="AJ2" s="21" t="s">
        <v>11</v>
      </c>
      <c r="AK2" s="21" t="s">
        <v>12</v>
      </c>
      <c r="AL2" s="21" t="s">
        <v>13</v>
      </c>
      <c r="AM2" s="21" t="s">
        <v>14</v>
      </c>
      <c r="AN2" s="21" t="s">
        <v>15</v>
      </c>
      <c r="AO2" s="24"/>
      <c r="AP2" s="21" t="s">
        <v>7</v>
      </c>
      <c r="AQ2" s="21" t="s">
        <v>8</v>
      </c>
      <c r="AR2" s="21" t="s">
        <v>9</v>
      </c>
      <c r="AS2" s="21" t="s">
        <v>10</v>
      </c>
      <c r="AT2" s="21" t="s">
        <v>11</v>
      </c>
      <c r="AU2" s="21" t="s">
        <v>12</v>
      </c>
      <c r="AV2" s="21" t="s">
        <v>13</v>
      </c>
      <c r="AW2" s="21" t="s">
        <v>14</v>
      </c>
      <c r="AX2" s="21" t="s">
        <v>15</v>
      </c>
      <c r="AY2" s="24"/>
    </row>
    <row r="3" spans="1:51" x14ac:dyDescent="0.25">
      <c r="A3" s="9">
        <v>1</v>
      </c>
      <c r="B3" s="11" t="e">
        <v>#N/A</v>
      </c>
      <c r="C3" s="12" t="e">
        <v>#N/A</v>
      </c>
      <c r="D3" s="12" t="e">
        <v>#N/A</v>
      </c>
      <c r="E3" s="12" t="e">
        <v>#N/A</v>
      </c>
      <c r="F3" s="12" t="e">
        <v>#N/A</v>
      </c>
      <c r="G3" s="12" t="e">
        <v>#N/A</v>
      </c>
      <c r="H3" s="12" t="e">
        <v>#N/A</v>
      </c>
      <c r="I3" s="12" t="e">
        <v>#N/A</v>
      </c>
      <c r="J3" s="12" t="e">
        <v>#N/A</v>
      </c>
      <c r="K3" s="27" t="str">
        <f t="shared" ref="K3:K31" si="0">IF(ISNA(MATCH($B$33,B3:J3,0)),"",MATCH($B$33,B3:J3,0))</f>
        <v/>
      </c>
      <c r="L3" s="16" t="e">
        <v>#N/A</v>
      </c>
      <c r="M3" s="16" t="e">
        <v>#N/A</v>
      </c>
      <c r="N3" s="16" t="e">
        <v>#N/A</v>
      </c>
      <c r="O3" s="16" t="e">
        <v>#N/A</v>
      </c>
      <c r="P3" s="16" t="e">
        <v>#N/A</v>
      </c>
      <c r="Q3" s="16" t="e">
        <v>#N/A</v>
      </c>
      <c r="R3" s="16" t="e">
        <v>#N/A</v>
      </c>
      <c r="S3" s="16" t="e">
        <v>#N/A</v>
      </c>
      <c r="T3" s="16" t="e">
        <v>#N/A</v>
      </c>
      <c r="U3" s="27" t="str">
        <f t="shared" ref="U3:U31" si="1">IF(ISNA(MATCH($L$33,L3:T3,0)),"",MATCH($L$33,L3:T3,0))</f>
        <v/>
      </c>
      <c r="V3" s="16" t="e">
        <v>#N/A</v>
      </c>
      <c r="W3" s="16" t="e">
        <v>#N/A</v>
      </c>
      <c r="X3" s="16" t="e">
        <v>#N/A</v>
      </c>
      <c r="Y3" s="16" t="e">
        <v>#N/A</v>
      </c>
      <c r="Z3" s="16" t="e">
        <v>#N/A</v>
      </c>
      <c r="AA3" s="16" t="e">
        <v>#N/A</v>
      </c>
      <c r="AB3" s="16" t="e">
        <v>#N/A</v>
      </c>
      <c r="AC3" s="16" t="e">
        <v>#N/A</v>
      </c>
      <c r="AD3" s="16" t="e">
        <v>#N/A</v>
      </c>
      <c r="AE3" s="27" t="str">
        <f>IF(ISNA(MATCH($V$33,V3:AD3,0)),"",MATCH($V$33,V3:AD3,0))</f>
        <v/>
      </c>
      <c r="AF3" s="60" t="e">
        <v>#N/A</v>
      </c>
      <c r="AG3" s="60" t="e">
        <v>#N/A</v>
      </c>
      <c r="AH3" s="60" t="e">
        <v>#N/A</v>
      </c>
      <c r="AI3" s="60" t="e">
        <v>#N/A</v>
      </c>
      <c r="AJ3" s="60" t="e">
        <v>#N/A</v>
      </c>
      <c r="AK3" s="60" t="e">
        <v>#N/A</v>
      </c>
      <c r="AL3" s="60" t="e">
        <v>#N/A</v>
      </c>
      <c r="AM3" s="60" t="e">
        <v>#N/A</v>
      </c>
      <c r="AN3" s="60" t="e">
        <v>#N/A</v>
      </c>
      <c r="AO3" s="27" t="str">
        <f>IF(ISNA(MATCH($AF$33,AF3:AN3,0)),"",MATCH($AF$33,AF3:AN3,0))</f>
        <v/>
      </c>
      <c r="AP3" s="60" t="e">
        <v>#N/A</v>
      </c>
      <c r="AQ3" s="60" t="e">
        <v>#N/A</v>
      </c>
      <c r="AR3" s="60" t="e">
        <v>#N/A</v>
      </c>
      <c r="AS3" s="60" t="e">
        <v>#N/A</v>
      </c>
      <c r="AT3" s="60" t="e">
        <v>#N/A</v>
      </c>
      <c r="AU3" s="60" t="e">
        <v>#N/A</v>
      </c>
      <c r="AV3" s="60" t="e">
        <v>#N/A</v>
      </c>
      <c r="AW3" s="60" t="e">
        <v>#N/A</v>
      </c>
      <c r="AX3" s="60" t="e">
        <v>#N/A</v>
      </c>
      <c r="AY3" s="27" t="str">
        <f>IF(ISNA(MATCH($AP$33,AP3:AX3,0)),"",MATCH($AP$33,AP3:AX3,0))</f>
        <v/>
      </c>
    </row>
    <row r="4" spans="1:51" x14ac:dyDescent="0.25">
      <c r="A4" s="9">
        <v>2</v>
      </c>
      <c r="B4" s="11" t="e">
        <v>#N/A</v>
      </c>
      <c r="C4" s="12" t="e">
        <v>#N/A</v>
      </c>
      <c r="D4" s="12" t="e">
        <v>#N/A</v>
      </c>
      <c r="E4" s="12" t="e">
        <v>#N/A</v>
      </c>
      <c r="F4" s="12" t="e">
        <v>#N/A</v>
      </c>
      <c r="G4" s="12" t="e">
        <v>#N/A</v>
      </c>
      <c r="H4" s="12" t="e">
        <v>#N/A</v>
      </c>
      <c r="I4" s="12" t="e">
        <v>#N/A</v>
      </c>
      <c r="J4" s="12" t="e">
        <v>#N/A</v>
      </c>
      <c r="K4" s="27" t="str">
        <f t="shared" si="0"/>
        <v/>
      </c>
      <c r="L4" s="16" t="e">
        <v>#N/A</v>
      </c>
      <c r="M4" s="16" t="e">
        <v>#N/A</v>
      </c>
      <c r="N4" s="16" t="e">
        <v>#N/A</v>
      </c>
      <c r="O4" s="16" t="e">
        <v>#N/A</v>
      </c>
      <c r="P4" s="16" t="e">
        <v>#N/A</v>
      </c>
      <c r="Q4" s="16" t="e">
        <v>#N/A</v>
      </c>
      <c r="R4" s="16" t="e">
        <v>#N/A</v>
      </c>
      <c r="S4" s="16" t="e">
        <v>#N/A</v>
      </c>
      <c r="T4" s="16" t="e">
        <v>#N/A</v>
      </c>
      <c r="U4" s="27" t="str">
        <f t="shared" si="1"/>
        <v/>
      </c>
      <c r="V4" s="16" t="e">
        <v>#N/A</v>
      </c>
      <c r="W4" s="16" t="e">
        <v>#N/A</v>
      </c>
      <c r="X4" s="16" t="e">
        <v>#N/A</v>
      </c>
      <c r="Y4" s="16" t="e">
        <v>#N/A</v>
      </c>
      <c r="Z4" s="16" t="e">
        <v>#N/A</v>
      </c>
      <c r="AA4" s="16" t="e">
        <v>#N/A</v>
      </c>
      <c r="AB4" s="16" t="e">
        <v>#N/A</v>
      </c>
      <c r="AC4" s="16" t="e">
        <v>#N/A</v>
      </c>
      <c r="AD4" s="16" t="e">
        <v>#N/A</v>
      </c>
      <c r="AE4" s="27" t="str">
        <f t="shared" ref="AE4:AE32" si="2">IF(ISNA(MATCH($V$33,V4:AD4,0)),"",MATCH($V$33,V4:AD4,0))</f>
        <v/>
      </c>
      <c r="AF4" s="60" t="e">
        <v>#N/A</v>
      </c>
      <c r="AG4" s="60" t="e">
        <v>#N/A</v>
      </c>
      <c r="AH4" s="60" t="e">
        <v>#N/A</v>
      </c>
      <c r="AI4" s="60" t="e">
        <v>#N/A</v>
      </c>
      <c r="AJ4" s="60" t="e">
        <v>#N/A</v>
      </c>
      <c r="AK4" s="60" t="e">
        <v>#N/A</v>
      </c>
      <c r="AL4" s="60" t="e">
        <v>#N/A</v>
      </c>
      <c r="AM4" s="60" t="e">
        <v>#N/A</v>
      </c>
      <c r="AN4" s="60" t="e">
        <v>#N/A</v>
      </c>
      <c r="AO4" s="27" t="str">
        <f t="shared" ref="AO4:AO32" si="3">IF(ISNA(MATCH($AF$33,AF4:AN4,0)),"",MATCH($AF$33,AF4:AN4,0))</f>
        <v/>
      </c>
      <c r="AP4" s="60" t="e">
        <v>#N/A</v>
      </c>
      <c r="AQ4" s="60" t="e">
        <v>#N/A</v>
      </c>
      <c r="AR4" s="60" t="e">
        <v>#N/A</v>
      </c>
      <c r="AS4" s="60" t="e">
        <v>#N/A</v>
      </c>
      <c r="AT4" s="60" t="e">
        <v>#N/A</v>
      </c>
      <c r="AU4" s="60" t="e">
        <v>#N/A</v>
      </c>
      <c r="AV4" s="60" t="e">
        <v>#N/A</v>
      </c>
      <c r="AW4" s="60" t="e">
        <v>#N/A</v>
      </c>
      <c r="AX4" s="60" t="e">
        <v>#N/A</v>
      </c>
      <c r="AY4" s="27" t="str">
        <f t="shared" ref="AY4:AY32" si="4">IF(ISNA(MATCH($AP$33,AP4:AX4,0)),"",MATCH($AP$33,AP4:AX4,0))</f>
        <v/>
      </c>
    </row>
    <row r="5" spans="1:51" x14ac:dyDescent="0.25">
      <c r="A5" s="9">
        <v>3</v>
      </c>
      <c r="B5" s="11" t="e">
        <v>#N/A</v>
      </c>
      <c r="C5" s="12" t="e">
        <v>#N/A</v>
      </c>
      <c r="D5" s="12" t="e">
        <v>#N/A</v>
      </c>
      <c r="E5" s="12" t="e">
        <v>#N/A</v>
      </c>
      <c r="F5" s="12" t="e">
        <v>#N/A</v>
      </c>
      <c r="G5" s="12" t="e">
        <v>#N/A</v>
      </c>
      <c r="H5" s="12" t="e">
        <v>#N/A</v>
      </c>
      <c r="I5" s="12" t="e">
        <v>#N/A</v>
      </c>
      <c r="J5" s="12" t="e">
        <v>#N/A</v>
      </c>
      <c r="K5" s="27" t="str">
        <f t="shared" si="0"/>
        <v/>
      </c>
      <c r="L5" s="16" t="e">
        <v>#N/A</v>
      </c>
      <c r="M5" s="16" t="e">
        <v>#N/A</v>
      </c>
      <c r="N5" s="16" t="e">
        <v>#N/A</v>
      </c>
      <c r="O5" s="16" t="e">
        <v>#N/A</v>
      </c>
      <c r="P5" s="16" t="e">
        <v>#N/A</v>
      </c>
      <c r="Q5" s="16" t="e">
        <v>#N/A</v>
      </c>
      <c r="R5" s="16" t="e">
        <v>#N/A</v>
      </c>
      <c r="S5" s="16" t="e">
        <v>#N/A</v>
      </c>
      <c r="T5" s="16" t="e">
        <v>#N/A</v>
      </c>
      <c r="U5" s="27" t="str">
        <f t="shared" si="1"/>
        <v/>
      </c>
      <c r="V5" s="16" t="e">
        <v>#N/A</v>
      </c>
      <c r="W5" s="16" t="e">
        <v>#N/A</v>
      </c>
      <c r="X5" s="16" t="e">
        <v>#N/A</v>
      </c>
      <c r="Y5" s="16" t="e">
        <v>#N/A</v>
      </c>
      <c r="Z5" s="16" t="e">
        <v>#N/A</v>
      </c>
      <c r="AA5" s="16" t="e">
        <v>#N/A</v>
      </c>
      <c r="AB5" s="16" t="e">
        <v>#N/A</v>
      </c>
      <c r="AC5" s="16" t="e">
        <v>#N/A</v>
      </c>
      <c r="AD5" s="16" t="e">
        <v>#N/A</v>
      </c>
      <c r="AE5" s="27" t="str">
        <f t="shared" si="2"/>
        <v/>
      </c>
      <c r="AF5" s="60" t="e">
        <v>#N/A</v>
      </c>
      <c r="AG5" s="60" t="e">
        <v>#N/A</v>
      </c>
      <c r="AH5" s="60" t="e">
        <v>#N/A</v>
      </c>
      <c r="AI5" s="60" t="e">
        <v>#N/A</v>
      </c>
      <c r="AJ5" s="60" t="e">
        <v>#N/A</v>
      </c>
      <c r="AK5" s="60" t="e">
        <v>#N/A</v>
      </c>
      <c r="AL5" s="60" t="e">
        <v>#N/A</v>
      </c>
      <c r="AM5" s="60" t="e">
        <v>#N/A</v>
      </c>
      <c r="AN5" s="60" t="e">
        <v>#N/A</v>
      </c>
      <c r="AO5" s="27" t="str">
        <f t="shared" si="3"/>
        <v/>
      </c>
      <c r="AP5" s="60" t="e">
        <v>#N/A</v>
      </c>
      <c r="AQ5" s="60" t="e">
        <v>#N/A</v>
      </c>
      <c r="AR5" s="60" t="e">
        <v>#N/A</v>
      </c>
      <c r="AS5" s="60" t="e">
        <v>#N/A</v>
      </c>
      <c r="AT5" s="60" t="e">
        <v>#N/A</v>
      </c>
      <c r="AU5" s="60" t="e">
        <v>#N/A</v>
      </c>
      <c r="AV5" s="60" t="e">
        <v>#N/A</v>
      </c>
      <c r="AW5" s="60" t="e">
        <v>#N/A</v>
      </c>
      <c r="AX5" s="60" t="e">
        <v>#N/A</v>
      </c>
      <c r="AY5" s="27" t="str">
        <f t="shared" si="4"/>
        <v/>
      </c>
    </row>
    <row r="6" spans="1:51" x14ac:dyDescent="0.25">
      <c r="A6" s="9">
        <v>4</v>
      </c>
      <c r="B6" s="11" t="e">
        <v>#N/A</v>
      </c>
      <c r="C6" s="12" t="e">
        <v>#N/A</v>
      </c>
      <c r="D6" s="12" t="e">
        <v>#N/A</v>
      </c>
      <c r="E6" s="12" t="e">
        <v>#N/A</v>
      </c>
      <c r="F6" s="12" t="e">
        <v>#N/A</v>
      </c>
      <c r="G6" s="12" t="e">
        <v>#N/A</v>
      </c>
      <c r="H6" s="12" t="e">
        <v>#N/A</v>
      </c>
      <c r="I6" s="12" t="e">
        <v>#N/A</v>
      </c>
      <c r="J6" s="12">
        <v>0.80905840860007416</v>
      </c>
      <c r="K6" s="27" t="str">
        <f t="shared" si="0"/>
        <v/>
      </c>
      <c r="L6" s="16" t="e">
        <v>#N/A</v>
      </c>
      <c r="M6" s="16" t="e">
        <v>#N/A</v>
      </c>
      <c r="N6" s="16" t="e">
        <v>#N/A</v>
      </c>
      <c r="O6" s="16" t="e">
        <v>#N/A</v>
      </c>
      <c r="P6" s="16" t="e">
        <v>#N/A</v>
      </c>
      <c r="Q6" s="16" t="e">
        <v>#N/A</v>
      </c>
      <c r="R6" s="16" t="e">
        <v>#N/A</v>
      </c>
      <c r="S6" s="16" t="e">
        <v>#N/A</v>
      </c>
      <c r="T6" s="16">
        <v>9.8439999999999994</v>
      </c>
      <c r="U6" s="27" t="str">
        <f t="shared" si="1"/>
        <v/>
      </c>
      <c r="V6" s="16" t="e">
        <v>#N/A</v>
      </c>
      <c r="W6" s="16" t="e">
        <v>#N/A</v>
      </c>
      <c r="X6" s="16" t="e">
        <v>#N/A</v>
      </c>
      <c r="Y6" s="16" t="e">
        <v>#N/A</v>
      </c>
      <c r="Z6" s="16" t="e">
        <v>#N/A</v>
      </c>
      <c r="AA6" s="16" t="e">
        <v>#N/A</v>
      </c>
      <c r="AB6" s="16" t="e">
        <v>#N/A</v>
      </c>
      <c r="AC6" s="16" t="e">
        <v>#N/A</v>
      </c>
      <c r="AD6" s="16">
        <v>77.790536129525819</v>
      </c>
      <c r="AE6" s="27" t="str">
        <f t="shared" si="2"/>
        <v/>
      </c>
      <c r="AF6" s="60" t="e">
        <v>#N/A</v>
      </c>
      <c r="AG6" s="60" t="e">
        <v>#N/A</v>
      </c>
      <c r="AH6" s="60" t="e">
        <v>#N/A</v>
      </c>
      <c r="AI6" s="60" t="e">
        <v>#N/A</v>
      </c>
      <c r="AJ6" s="60" t="e">
        <v>#N/A</v>
      </c>
      <c r="AK6" s="60" t="e">
        <v>#N/A</v>
      </c>
      <c r="AL6" s="60" t="e">
        <v>#N/A</v>
      </c>
      <c r="AM6" s="60" t="e">
        <v>#N/A</v>
      </c>
      <c r="AN6" s="60">
        <v>650.57271382887075</v>
      </c>
      <c r="AO6" s="27" t="str">
        <f t="shared" si="3"/>
        <v/>
      </c>
      <c r="AP6" s="60" t="e">
        <v>#N/A</v>
      </c>
      <c r="AQ6" s="60" t="e">
        <v>#N/A</v>
      </c>
      <c r="AR6" s="60" t="e">
        <v>#N/A</v>
      </c>
      <c r="AS6" s="60" t="e">
        <v>#N/A</v>
      </c>
      <c r="AT6" s="60" t="e">
        <v>#N/A</v>
      </c>
      <c r="AU6" s="60" t="e">
        <v>#N/A</v>
      </c>
      <c r="AV6" s="60" t="e">
        <v>#N/A</v>
      </c>
      <c r="AW6" s="60" t="e">
        <v>#N/A</v>
      </c>
      <c r="AX6" s="60">
        <v>601.15233416471892</v>
      </c>
      <c r="AY6" s="27" t="str">
        <f t="shared" si="4"/>
        <v/>
      </c>
    </row>
    <row r="7" spans="1:51" x14ac:dyDescent="0.25">
      <c r="A7" s="9">
        <v>5</v>
      </c>
      <c r="B7" s="11" t="e">
        <v>#N/A</v>
      </c>
      <c r="C7" s="12" t="e">
        <v>#N/A</v>
      </c>
      <c r="D7" s="12" t="e">
        <v>#N/A</v>
      </c>
      <c r="E7" s="12">
        <v>0.97074173626210902</v>
      </c>
      <c r="F7" s="12">
        <v>0.88445358192769918</v>
      </c>
      <c r="G7" s="12" t="e">
        <v>#N/A</v>
      </c>
      <c r="H7" s="12" t="e">
        <v>#N/A</v>
      </c>
      <c r="I7" s="12">
        <v>0.7960082237349293</v>
      </c>
      <c r="J7" s="12">
        <v>0.72364383975902669</v>
      </c>
      <c r="K7" s="27" t="str">
        <f t="shared" si="0"/>
        <v/>
      </c>
      <c r="L7" s="16" t="e">
        <v>#N/A</v>
      </c>
      <c r="M7" s="16" t="e">
        <v>#N/A</v>
      </c>
      <c r="N7" s="16" t="e">
        <v>#N/A</v>
      </c>
      <c r="O7" s="16">
        <v>7.6718999999999999</v>
      </c>
      <c r="P7" s="16">
        <v>11.053100000000001</v>
      </c>
      <c r="Q7" s="16" t="e">
        <v>#N/A</v>
      </c>
      <c r="R7" s="16" t="e">
        <v>#N/A</v>
      </c>
      <c r="S7" s="16">
        <v>8.8275000000000006</v>
      </c>
      <c r="T7" s="16">
        <v>12.305</v>
      </c>
      <c r="U7" s="27" t="str">
        <f t="shared" si="1"/>
        <v/>
      </c>
      <c r="V7" s="16" t="e">
        <v>#N/A</v>
      </c>
      <c r="W7" s="16" t="e">
        <v>#N/A</v>
      </c>
      <c r="X7" s="16" t="e">
        <v>#N/A</v>
      </c>
      <c r="Y7" s="16">
        <v>395.64900734205725</v>
      </c>
      <c r="Z7" s="16">
        <v>144.33887291540952</v>
      </c>
      <c r="AA7" s="16" t="e">
        <v>#N/A</v>
      </c>
      <c r="AB7" s="16" t="e">
        <v>#N/A</v>
      </c>
      <c r="AC7" s="16">
        <v>65.295125974393812</v>
      </c>
      <c r="AD7" s="16">
        <v>67.184357096804774</v>
      </c>
      <c r="AE7" s="27" t="str">
        <f t="shared" si="2"/>
        <v/>
      </c>
      <c r="AF7" s="60" t="e">
        <v>#N/A</v>
      </c>
      <c r="AG7" s="60" t="e">
        <v>#N/A</v>
      </c>
      <c r="AH7" s="60" t="e">
        <v>#N/A</v>
      </c>
      <c r="AI7" s="60">
        <v>4153.0213872826953</v>
      </c>
      <c r="AJ7" s="60">
        <v>1088.1391075538772</v>
      </c>
      <c r="AK7" s="60" t="e">
        <v>#N/A</v>
      </c>
      <c r="AL7" s="60" t="e">
        <v>#N/A</v>
      </c>
      <c r="AM7" s="60">
        <v>602.73313987691404</v>
      </c>
      <c r="AN7" s="60">
        <v>460.61280349338267</v>
      </c>
      <c r="AO7" s="27" t="str">
        <f t="shared" si="3"/>
        <v/>
      </c>
      <c r="AP7" s="60" t="e">
        <v>#N/A</v>
      </c>
      <c r="AQ7" s="60" t="e">
        <v>#N/A</v>
      </c>
      <c r="AR7" s="60" t="e">
        <v>#N/A</v>
      </c>
      <c r="AS7" s="60">
        <v>3830.5003373257555</v>
      </c>
      <c r="AT7" s="60">
        <v>1006.4714444787912</v>
      </c>
      <c r="AU7" s="60" t="e">
        <v>#N/A</v>
      </c>
      <c r="AV7" s="60" t="e">
        <v>#N/A</v>
      </c>
      <c r="AW7" s="60">
        <v>556.47438320821448</v>
      </c>
      <c r="AX7" s="60">
        <v>426.46698987217201</v>
      </c>
      <c r="AY7" s="27" t="str">
        <f t="shared" si="4"/>
        <v/>
      </c>
    </row>
    <row r="8" spans="1:51" x14ac:dyDescent="0.25">
      <c r="A8" s="9">
        <v>6</v>
      </c>
      <c r="B8" s="11" t="e">
        <v>#N/A</v>
      </c>
      <c r="C8" s="12" t="e">
        <v>#N/A</v>
      </c>
      <c r="D8" s="12">
        <v>0.95612206162114033</v>
      </c>
      <c r="E8" s="12">
        <v>0.88616191077081263</v>
      </c>
      <c r="F8" s="12">
        <v>0.80739196314674055</v>
      </c>
      <c r="G8" s="12" t="e">
        <v>#N/A</v>
      </c>
      <c r="H8" s="12">
        <v>0.80739196314674055</v>
      </c>
      <c r="I8" s="12">
        <v>0.72665276683206625</v>
      </c>
      <c r="J8" s="12">
        <v>0.6605934243927879</v>
      </c>
      <c r="K8" s="27" t="str">
        <f t="shared" si="0"/>
        <v/>
      </c>
      <c r="L8" s="16" t="e">
        <v>#N/A</v>
      </c>
      <c r="M8" s="16" t="e">
        <v>#N/A</v>
      </c>
      <c r="N8" s="16">
        <v>7.383</v>
      </c>
      <c r="O8" s="16">
        <v>9.2062799999999996</v>
      </c>
      <c r="P8" s="16">
        <v>13.263719999999999</v>
      </c>
      <c r="Q8" s="16" t="e">
        <v>#N/A</v>
      </c>
      <c r="R8" s="16">
        <v>8.6669999999999998</v>
      </c>
      <c r="S8" s="16">
        <v>10.593</v>
      </c>
      <c r="T8" s="16">
        <v>14.766</v>
      </c>
      <c r="U8" s="27">
        <f t="shared" si="1"/>
        <v>3</v>
      </c>
      <c r="V8" s="16" t="e">
        <v>#N/A</v>
      </c>
      <c r="W8" s="16" t="e">
        <v>#N/A</v>
      </c>
      <c r="X8" s="16">
        <v>253.88810379218017</v>
      </c>
      <c r="Y8" s="16">
        <v>122.025973023595</v>
      </c>
      <c r="Z8" s="16">
        <v>103.90743829661562</v>
      </c>
      <c r="AA8" s="16" t="e">
        <v>#N/A</v>
      </c>
      <c r="AB8" s="16">
        <v>67.896922410663649</v>
      </c>
      <c r="AC8" s="16">
        <v>58.473620857695245</v>
      </c>
      <c r="AD8" s="16">
        <v>65.644494679507872</v>
      </c>
      <c r="AE8" s="27" t="str">
        <f t="shared" si="2"/>
        <v/>
      </c>
      <c r="AF8" s="60" t="e">
        <v>#N/A</v>
      </c>
      <c r="AG8" s="60" t="e">
        <v>#N/A</v>
      </c>
      <c r="AH8" s="60">
        <v>2761.0593693439041</v>
      </c>
      <c r="AI8" s="60">
        <v>1084.218772387592</v>
      </c>
      <c r="AJ8" s="60">
        <v>667.10534448640874</v>
      </c>
      <c r="AK8" s="60" t="e">
        <v>#N/A</v>
      </c>
      <c r="AL8" s="60">
        <v>637.31644469727269</v>
      </c>
      <c r="AM8" s="60">
        <v>457.86555955019583</v>
      </c>
      <c r="AN8" s="60">
        <v>384.09680758082254</v>
      </c>
      <c r="AO8" s="27" t="str">
        <f t="shared" si="3"/>
        <v/>
      </c>
      <c r="AP8" s="60" t="e">
        <v>#N/A</v>
      </c>
      <c r="AQ8" s="60" t="e">
        <v>#N/A</v>
      </c>
      <c r="AR8" s="60">
        <v>2545.9989930066208</v>
      </c>
      <c r="AS8" s="60">
        <v>1001.3255509310757</v>
      </c>
      <c r="AT8" s="60">
        <v>618.11255013146229</v>
      </c>
      <c r="AU8" s="60" t="e">
        <v>#N/A</v>
      </c>
      <c r="AV8" s="60">
        <v>588.32365034232623</v>
      </c>
      <c r="AW8" s="60">
        <v>423.34387871480095</v>
      </c>
      <c r="AX8" s="60">
        <v>356.29414664598482</v>
      </c>
      <c r="AY8" s="27" t="str">
        <f t="shared" si="4"/>
        <v/>
      </c>
    </row>
    <row r="9" spans="1:51" x14ac:dyDescent="0.25">
      <c r="A9" s="9">
        <v>7</v>
      </c>
      <c r="B9" s="11" t="e">
        <v>#N/A</v>
      </c>
      <c r="C9" s="12">
        <v>0.96107105298352069</v>
      </c>
      <c r="D9" s="12">
        <v>0.88519702248482168</v>
      </c>
      <c r="E9" s="12">
        <v>0.82042650864446898</v>
      </c>
      <c r="F9" s="12">
        <v>0.74749970787607134</v>
      </c>
      <c r="G9" s="12">
        <v>0.82042650864446898</v>
      </c>
      <c r="H9" s="12">
        <v>0.74749970787607134</v>
      </c>
      <c r="I9" s="12">
        <v>0.67274973708846442</v>
      </c>
      <c r="J9" s="12">
        <v>0.61159067008042223</v>
      </c>
      <c r="K9" s="27" t="str">
        <f t="shared" si="0"/>
        <v/>
      </c>
      <c r="L9" s="16" t="e">
        <v>#N/A</v>
      </c>
      <c r="M9" s="16">
        <v>7.49</v>
      </c>
      <c r="N9" s="16">
        <v>8.6135000000000002</v>
      </c>
      <c r="O9" s="16">
        <v>10.74066</v>
      </c>
      <c r="P9" s="16">
        <v>15.47434</v>
      </c>
      <c r="Q9" s="16">
        <v>8.2390000000000008</v>
      </c>
      <c r="R9" s="16">
        <v>10.111499999999999</v>
      </c>
      <c r="S9" s="16">
        <v>12.358499999999999</v>
      </c>
      <c r="T9" s="16">
        <v>17.227</v>
      </c>
      <c r="U9" s="27" t="str">
        <f t="shared" si="1"/>
        <v/>
      </c>
      <c r="V9" s="16" t="e">
        <v>#N/A</v>
      </c>
      <c r="W9" s="16">
        <v>290.31191361489351</v>
      </c>
      <c r="X9" s="16">
        <v>113.20932566538718</v>
      </c>
      <c r="Y9" s="16">
        <v>90.24942425461721</v>
      </c>
      <c r="Z9" s="16">
        <v>92.471083732830778</v>
      </c>
      <c r="AA9" s="16">
        <v>69.228986527251706</v>
      </c>
      <c r="AB9" s="16">
        <v>60.423989854463478</v>
      </c>
      <c r="AC9" s="16">
        <v>56.982494237434203</v>
      </c>
      <c r="AD9" s="16">
        <v>66.923045703165769</v>
      </c>
      <c r="AE9" s="27" t="str">
        <f t="shared" si="2"/>
        <v/>
      </c>
      <c r="AF9" s="60" t="e">
        <v>#N/A</v>
      </c>
      <c r="AG9" s="60">
        <v>3115.5003803130512</v>
      </c>
      <c r="AH9" s="60">
        <v>1068.6612293477194</v>
      </c>
      <c r="AI9" s="60">
        <v>697.99050352961649</v>
      </c>
      <c r="AJ9" s="60">
        <v>519.79791470906741</v>
      </c>
      <c r="AK9" s="60">
        <v>680.60181309909308</v>
      </c>
      <c r="AL9" s="60">
        <v>493.28766778288724</v>
      </c>
      <c r="AM9" s="60">
        <v>389.1821591873906</v>
      </c>
      <c r="AN9" s="60">
        <v>343.54679024241295</v>
      </c>
      <c r="AO9" s="27" t="str">
        <f t="shared" si="3"/>
        <v/>
      </c>
      <c r="AP9" s="60" t="e">
        <v>#N/A</v>
      </c>
      <c r="AQ9" s="60">
        <v>2873.0996306429638</v>
      </c>
      <c r="AR9" s="60">
        <v>986.46470322178266</v>
      </c>
      <c r="AS9" s="60">
        <v>645.44151164094819</v>
      </c>
      <c r="AT9" s="60">
        <v>482.42605323007069</v>
      </c>
      <c r="AU9" s="60">
        <v>628.05282121042467</v>
      </c>
      <c r="AV9" s="60">
        <v>455.91580630389046</v>
      </c>
      <c r="AW9" s="60">
        <v>360.34671729436883</v>
      </c>
      <c r="AX9" s="60">
        <v>319.25178697198299</v>
      </c>
      <c r="AY9" s="27" t="str">
        <f t="shared" si="4"/>
        <v/>
      </c>
    </row>
    <row r="10" spans="1:51" x14ac:dyDescent="0.25">
      <c r="A10" s="9">
        <v>8</v>
      </c>
      <c r="B10" s="11" t="e">
        <v>#N/A</v>
      </c>
      <c r="C10" s="12">
        <v>0.89899965115259983</v>
      </c>
      <c r="D10" s="12">
        <v>0.82802599448265779</v>
      </c>
      <c r="E10" s="12">
        <v>0.76743872659368295</v>
      </c>
      <c r="F10" s="12">
        <v>0.69922195089646633</v>
      </c>
      <c r="G10" s="12">
        <v>0.76743872659368295</v>
      </c>
      <c r="H10" s="12">
        <v>0.69922195089646633</v>
      </c>
      <c r="I10" s="12">
        <v>0.62929975580681985</v>
      </c>
      <c r="J10" s="12">
        <v>0.5720906870971092</v>
      </c>
      <c r="K10" s="27" t="str">
        <f t="shared" si="0"/>
        <v/>
      </c>
      <c r="L10" s="16" t="e">
        <v>#N/A</v>
      </c>
      <c r="M10" s="16">
        <v>8.56</v>
      </c>
      <c r="N10" s="16">
        <v>9.8439999999999994</v>
      </c>
      <c r="O10" s="16">
        <v>12.275040000000001</v>
      </c>
      <c r="P10" s="16">
        <v>17.68496</v>
      </c>
      <c r="Q10" s="16">
        <v>9.4160000000000004</v>
      </c>
      <c r="R10" s="16">
        <v>11.555999999999999</v>
      </c>
      <c r="S10" s="16">
        <v>14.124000000000001</v>
      </c>
      <c r="T10" s="16">
        <v>19.687999999999999</v>
      </c>
      <c r="U10" s="27" t="str">
        <f t="shared" si="1"/>
        <v/>
      </c>
      <c r="V10" s="16" t="e">
        <v>#N/A</v>
      </c>
      <c r="W10" s="16">
        <v>127.88116626569817</v>
      </c>
      <c r="X10" s="16">
        <v>86.370313465352396</v>
      </c>
      <c r="Y10" s="16">
        <v>79.641827445440825</v>
      </c>
      <c r="Z10" s="16">
        <v>88.718387814146695</v>
      </c>
      <c r="AA10" s="16">
        <v>61.092057315191703</v>
      </c>
      <c r="AB10" s="16">
        <v>57.971841020860623</v>
      </c>
      <c r="AC10" s="16">
        <v>57.489765113947833</v>
      </c>
      <c r="AD10" s="16">
        <v>69.423348903817427</v>
      </c>
      <c r="AE10" s="27" t="str">
        <f t="shared" si="2"/>
        <v/>
      </c>
      <c r="AF10" s="60" t="e">
        <v>#N/A</v>
      </c>
      <c r="AG10" s="60">
        <v>1214.0424691613714</v>
      </c>
      <c r="AH10" s="60">
        <v>722.32654537622193</v>
      </c>
      <c r="AI10" s="60">
        <v>547.19252300568678</v>
      </c>
      <c r="AJ10" s="60">
        <v>445.53916165911482</v>
      </c>
      <c r="AK10" s="60">
        <v>531.84763749303386</v>
      </c>
      <c r="AL10" s="60">
        <v>420.10476343533128</v>
      </c>
      <c r="AM10" s="60">
        <v>349.51054387666659</v>
      </c>
      <c r="AN10" s="60">
        <v>319.01286302797661</v>
      </c>
      <c r="AO10" s="27" t="str">
        <f t="shared" si="3"/>
        <v/>
      </c>
      <c r="AP10" s="60" t="e">
        <v>#N/A</v>
      </c>
      <c r="AQ10" s="60">
        <v>1120.6130300718194</v>
      </c>
      <c r="AR10" s="60">
        <v>667.45542742863131</v>
      </c>
      <c r="AS10" s="60">
        <v>506.61652424868407</v>
      </c>
      <c r="AT10" s="60">
        <v>414.16584180154274</v>
      </c>
      <c r="AU10" s="60">
        <v>491.27163873603121</v>
      </c>
      <c r="AV10" s="60">
        <v>388.73144357775925</v>
      </c>
      <c r="AW10" s="60">
        <v>324.05492012546085</v>
      </c>
      <c r="AX10" s="60">
        <v>296.96051301800338</v>
      </c>
      <c r="AY10" s="27" t="str">
        <f t="shared" si="4"/>
        <v/>
      </c>
    </row>
    <row r="11" spans="1:51" x14ac:dyDescent="0.25">
      <c r="A11" s="9">
        <v>9</v>
      </c>
      <c r="B11" s="11">
        <v>0.92704609318758491</v>
      </c>
      <c r="C11" s="12">
        <v>0.84758499948579202</v>
      </c>
      <c r="D11" s="12">
        <v>0.78067039426322948</v>
      </c>
      <c r="E11" s="12">
        <v>0.72354817029274898</v>
      </c>
      <c r="F11" s="12">
        <v>0.65923277737783814</v>
      </c>
      <c r="G11" s="12">
        <v>0.72354817029274898</v>
      </c>
      <c r="H11" s="12">
        <v>0.65923277737783814</v>
      </c>
      <c r="I11" s="12">
        <v>0.59330949964005431</v>
      </c>
      <c r="J11" s="12">
        <v>0.53937227240004937</v>
      </c>
      <c r="K11" s="27" t="str">
        <f t="shared" si="0"/>
        <v/>
      </c>
      <c r="L11" s="16">
        <v>8.9558999999999997</v>
      </c>
      <c r="M11" s="16">
        <v>9.6300000000000008</v>
      </c>
      <c r="N11" s="16">
        <v>11.0745</v>
      </c>
      <c r="O11" s="16">
        <v>13.809419999999999</v>
      </c>
      <c r="P11" s="16">
        <v>19.895579999999999</v>
      </c>
      <c r="Q11" s="16">
        <v>10.593</v>
      </c>
      <c r="R11" s="16">
        <v>13.000500000000001</v>
      </c>
      <c r="S11" s="16">
        <v>15.8895</v>
      </c>
      <c r="T11" s="16">
        <v>22.149000000000001</v>
      </c>
      <c r="U11" s="27" t="str">
        <f t="shared" si="1"/>
        <v/>
      </c>
      <c r="V11" s="16">
        <v>185.23215486968536</v>
      </c>
      <c r="W11" s="16">
        <v>95.335417480606623</v>
      </c>
      <c r="X11" s="16">
        <v>76.187297213459487</v>
      </c>
      <c r="Y11" s="16">
        <v>75.37228250604376</v>
      </c>
      <c r="Z11" s="16">
        <v>88.095654641143042</v>
      </c>
      <c r="AA11" s="16">
        <v>57.816953107843894</v>
      </c>
      <c r="AB11" s="16">
        <v>57.564924378288048</v>
      </c>
      <c r="AC11" s="16">
        <v>58.952455714906009</v>
      </c>
      <c r="AD11" s="16">
        <v>72.553729872252745</v>
      </c>
      <c r="AE11" s="27" t="str">
        <f t="shared" si="2"/>
        <v/>
      </c>
      <c r="AF11" s="60">
        <v>1687.5432288194265</v>
      </c>
      <c r="AG11" s="60">
        <v>813.26822260603103</v>
      </c>
      <c r="AH11" s="60">
        <v>573.37123774564839</v>
      </c>
      <c r="AI11" s="60">
        <v>467.24591543562354</v>
      </c>
      <c r="AJ11" s="60">
        <v>401.35219967532669</v>
      </c>
      <c r="AK11" s="60">
        <v>452.72365894075733</v>
      </c>
      <c r="AL11" s="60">
        <v>376.09633088495121</v>
      </c>
      <c r="AM11" s="60">
        <v>323.99902111106189</v>
      </c>
      <c r="AN11" s="60">
        <v>303.02207855389315</v>
      </c>
      <c r="AO11" s="27" t="str">
        <f t="shared" si="3"/>
        <v/>
      </c>
      <c r="AP11" s="60">
        <v>1558.195722250309</v>
      </c>
      <c r="AQ11" s="60">
        <v>751.35564242149712</v>
      </c>
      <c r="AR11" s="60">
        <v>530.34737916092615</v>
      </c>
      <c r="AS11" s="60">
        <v>433.11191838212471</v>
      </c>
      <c r="AT11" s="60">
        <v>373.66055178721791</v>
      </c>
      <c r="AU11" s="60">
        <v>418.58966188725844</v>
      </c>
      <c r="AV11" s="60">
        <v>348.40468299684244</v>
      </c>
      <c r="AW11" s="60">
        <v>300.7961040714215</v>
      </c>
      <c r="AX11" s="60">
        <v>282.5361082675862</v>
      </c>
      <c r="AY11" s="27" t="str">
        <f t="shared" si="4"/>
        <v/>
      </c>
    </row>
    <row r="12" spans="1:51" x14ac:dyDescent="0.25">
      <c r="A12" s="9">
        <v>10</v>
      </c>
      <c r="B12" s="11">
        <v>0.87947314513004204</v>
      </c>
      <c r="C12" s="12">
        <v>0.80408973269032391</v>
      </c>
      <c r="D12" s="12">
        <v>0.74060896432003553</v>
      </c>
      <c r="E12" s="12">
        <v>0.68641806449174025</v>
      </c>
      <c r="F12" s="12">
        <v>0.62540312542580778</v>
      </c>
      <c r="G12" s="12">
        <v>0.68641806449174025</v>
      </c>
      <c r="H12" s="12">
        <v>0.62540312542580778</v>
      </c>
      <c r="I12" s="12">
        <v>0.56286281288322693</v>
      </c>
      <c r="J12" s="12">
        <v>0.51169346625747902</v>
      </c>
      <c r="K12" s="27" t="str">
        <f t="shared" si="0"/>
        <v/>
      </c>
      <c r="L12" s="16">
        <v>9.9510000000000005</v>
      </c>
      <c r="M12" s="16">
        <v>10.7</v>
      </c>
      <c r="N12" s="16">
        <v>12.305</v>
      </c>
      <c r="O12" s="16">
        <v>15.3438</v>
      </c>
      <c r="P12" s="16">
        <v>22.106200000000001</v>
      </c>
      <c r="Q12" s="16">
        <v>11.77</v>
      </c>
      <c r="R12" s="16">
        <v>14.445</v>
      </c>
      <c r="S12" s="16">
        <v>17.655000000000001</v>
      </c>
      <c r="T12" s="16">
        <v>24.61</v>
      </c>
      <c r="U12" s="27" t="str">
        <f t="shared" si="1"/>
        <v/>
      </c>
      <c r="V12" s="16">
        <v>124.57720987304829</v>
      </c>
      <c r="W12" s="16">
        <v>82.41044855137342</v>
      </c>
      <c r="X12" s="16">
        <v>71.578460322888759</v>
      </c>
      <c r="Y12" s="16">
        <v>73.830802693950275</v>
      </c>
      <c r="Z12" s="16">
        <v>89.044201305344345</v>
      </c>
      <c r="AA12" s="16">
        <v>56.634506947939535</v>
      </c>
      <c r="AB12" s="16">
        <v>58.184739478322783</v>
      </c>
      <c r="AC12" s="16">
        <v>60.94045128862507</v>
      </c>
      <c r="AD12" s="16">
        <v>76.045719942471393</v>
      </c>
      <c r="AE12" s="27" t="str">
        <f t="shared" si="2"/>
        <v/>
      </c>
      <c r="AF12" s="60">
        <v>1031.761309963729</v>
      </c>
      <c r="AG12" s="60">
        <v>639.5266667390672</v>
      </c>
      <c r="AH12" s="60">
        <v>490.73856927081704</v>
      </c>
      <c r="AI12" s="60">
        <v>418.02850132215121</v>
      </c>
      <c r="AJ12" s="60">
        <v>372.47227187589851</v>
      </c>
      <c r="AK12" s="60">
        <v>403.80324744507197</v>
      </c>
      <c r="AL12" s="60">
        <v>346.94446719730928</v>
      </c>
      <c r="AM12" s="60">
        <v>306.47359229271279</v>
      </c>
      <c r="AN12" s="60">
        <v>292.1365126838968</v>
      </c>
      <c r="AO12" s="27" t="str">
        <f t="shared" si="3"/>
        <v/>
      </c>
      <c r="AP12" s="60">
        <v>953.46833574779134</v>
      </c>
      <c r="AQ12" s="60">
        <v>591.35968667086308</v>
      </c>
      <c r="AR12" s="60">
        <v>454.35949427339</v>
      </c>
      <c r="AS12" s="60">
        <v>387.93618772836277</v>
      </c>
      <c r="AT12" s="60">
        <v>347.28144253065068</v>
      </c>
      <c r="AU12" s="60">
        <v>373.71093385128358</v>
      </c>
      <c r="AV12" s="60">
        <v>321.75363785206139</v>
      </c>
      <c r="AW12" s="60">
        <v>284.88676276008619</v>
      </c>
      <c r="AX12" s="60">
        <v>272.81175397477534</v>
      </c>
      <c r="AY12" s="27" t="str">
        <f t="shared" si="4"/>
        <v/>
      </c>
    </row>
    <row r="13" spans="1:51" x14ac:dyDescent="0.25">
      <c r="A13" s="9">
        <v>11</v>
      </c>
      <c r="B13" s="11">
        <v>0.83854474212765462</v>
      </c>
      <c r="C13" s="12">
        <v>0.76666947851671263</v>
      </c>
      <c r="D13" s="12">
        <v>0.70614294073907768</v>
      </c>
      <c r="E13" s="12">
        <v>0.65447394507524259</v>
      </c>
      <c r="F13" s="12">
        <v>0.59629848329077662</v>
      </c>
      <c r="G13" s="12">
        <v>0.65447394507524259</v>
      </c>
      <c r="H13" s="12">
        <v>0.59629848329077662</v>
      </c>
      <c r="I13" s="12">
        <v>0.53666863496169892</v>
      </c>
      <c r="J13" s="12">
        <v>0.48788057723790812</v>
      </c>
      <c r="K13" s="27" t="str">
        <f t="shared" si="0"/>
        <v/>
      </c>
      <c r="L13" s="16">
        <v>10.946099999999999</v>
      </c>
      <c r="M13" s="16">
        <v>11.77</v>
      </c>
      <c r="N13" s="16">
        <v>13.535500000000001</v>
      </c>
      <c r="O13" s="16">
        <v>16.87818</v>
      </c>
      <c r="P13" s="16">
        <v>24.31682</v>
      </c>
      <c r="Q13" s="16">
        <v>12.946999999999999</v>
      </c>
      <c r="R13" s="16">
        <v>15.8895</v>
      </c>
      <c r="S13" s="16">
        <v>19.420500000000001</v>
      </c>
      <c r="T13" s="16">
        <v>27.071000000000002</v>
      </c>
      <c r="U13" s="27" t="str">
        <f t="shared" si="1"/>
        <v/>
      </c>
      <c r="V13" s="16">
        <v>102.29700439349696</v>
      </c>
      <c r="W13" s="16">
        <v>76.11330996216418</v>
      </c>
      <c r="X13" s="16">
        <v>69.501451156053434</v>
      </c>
      <c r="Y13" s="16">
        <v>73.705604097881675</v>
      </c>
      <c r="Z13" s="16">
        <v>90.887068638780377</v>
      </c>
      <c r="AA13" s="16">
        <v>56.538468973270469</v>
      </c>
      <c r="AB13" s="16">
        <v>59.388936429019118</v>
      </c>
      <c r="AC13" s="16">
        <v>63.244738895040228</v>
      </c>
      <c r="AD13" s="16">
        <v>79.760661843018383</v>
      </c>
      <c r="AE13" s="27">
        <f t="shared" si="2"/>
        <v>6</v>
      </c>
      <c r="AF13" s="60">
        <v>777.90603744203167</v>
      </c>
      <c r="AG13" s="60">
        <v>542.68684222443699</v>
      </c>
      <c r="AH13" s="60">
        <v>438.40731364760234</v>
      </c>
      <c r="AI13" s="60">
        <v>384.92432898578255</v>
      </c>
      <c r="AJ13" s="60">
        <v>352.45402247609024</v>
      </c>
      <c r="AK13" s="60">
        <v>370.72319758535463</v>
      </c>
      <c r="AL13" s="60">
        <v>326.39789190264366</v>
      </c>
      <c r="AM13" s="60">
        <v>293.90344445550591</v>
      </c>
      <c r="AN13" s="60">
        <v>284.55074703817019</v>
      </c>
      <c r="AO13" s="27" t="str">
        <f t="shared" si="3"/>
        <v/>
      </c>
      <c r="AP13" s="60">
        <v>719.46008736883823</v>
      </c>
      <c r="AQ13" s="60">
        <v>502.24461511812353</v>
      </c>
      <c r="AR13" s="60">
        <v>406.29508205992119</v>
      </c>
      <c r="AS13" s="60">
        <v>357.6140703058212</v>
      </c>
      <c r="AT13" s="60">
        <v>329.07931232493047</v>
      </c>
      <c r="AU13" s="60">
        <v>343.41293890539322</v>
      </c>
      <c r="AV13" s="60">
        <v>303.02318175148389</v>
      </c>
      <c r="AW13" s="60">
        <v>273.53701417966732</v>
      </c>
      <c r="AX13" s="60">
        <v>266.12456454783057</v>
      </c>
      <c r="AY13" s="27" t="str">
        <f t="shared" si="4"/>
        <v/>
      </c>
    </row>
    <row r="14" spans="1:51" x14ac:dyDescent="0.25">
      <c r="A14" s="9">
        <v>12</v>
      </c>
      <c r="B14" s="11">
        <v>0.80284546717956462</v>
      </c>
      <c r="C14" s="12">
        <v>0.7340301414213164</v>
      </c>
      <c r="D14" s="12">
        <v>0.67608039341437043</v>
      </c>
      <c r="E14" s="12">
        <v>0.6266110963352699</v>
      </c>
      <c r="F14" s="12">
        <v>0.57091233221657944</v>
      </c>
      <c r="G14" s="12">
        <v>0.6266110963352699</v>
      </c>
      <c r="H14" s="12">
        <v>0.57091233221657944</v>
      </c>
      <c r="I14" s="12">
        <v>0.51382109899492134</v>
      </c>
      <c r="J14" s="12">
        <v>0.46711008999538323</v>
      </c>
      <c r="K14" s="27" t="str">
        <f t="shared" si="0"/>
        <v/>
      </c>
      <c r="L14" s="16">
        <v>11.9412</v>
      </c>
      <c r="M14" s="16">
        <v>12.84</v>
      </c>
      <c r="N14" s="16">
        <v>14.766</v>
      </c>
      <c r="O14" s="16">
        <v>18.412559999999999</v>
      </c>
      <c r="P14" s="16">
        <v>26.527439999999999</v>
      </c>
      <c r="Q14" s="16">
        <v>14.124000000000001</v>
      </c>
      <c r="R14" s="16">
        <v>17.334</v>
      </c>
      <c r="S14" s="16">
        <v>21.186</v>
      </c>
      <c r="T14" s="16">
        <v>29.532</v>
      </c>
      <c r="U14" s="27" t="str">
        <f t="shared" si="1"/>
        <v/>
      </c>
      <c r="V14" s="16">
        <v>91.389626683238177</v>
      </c>
      <c r="W14" s="16">
        <v>72.843079698221857</v>
      </c>
      <c r="X14" s="16">
        <v>68.78303348626649</v>
      </c>
      <c r="Y14" s="16">
        <v>74.406086892241859</v>
      </c>
      <c r="Z14" s="16">
        <v>93.283537176202245</v>
      </c>
      <c r="AA14" s="16">
        <v>57.075798871315236</v>
      </c>
      <c r="AB14" s="16">
        <v>60.954876664023736</v>
      </c>
      <c r="AC14" s="16">
        <v>65.751937987102451</v>
      </c>
      <c r="AD14" s="16">
        <v>83.620172678610473</v>
      </c>
      <c r="AE14" s="27" t="str">
        <f t="shared" si="2"/>
        <v/>
      </c>
      <c r="AF14" s="60">
        <v>643.34860715782656</v>
      </c>
      <c r="AG14" s="60">
        <v>481.11078544007438</v>
      </c>
      <c r="AH14" s="60">
        <v>402.46091780864998</v>
      </c>
      <c r="AI14" s="60">
        <v>361.32992119380083</v>
      </c>
      <c r="AJ14" s="60">
        <v>338.03231569609954</v>
      </c>
      <c r="AK14" s="60">
        <v>346.99382518208989</v>
      </c>
      <c r="AL14" s="60">
        <v>311.28914902322282</v>
      </c>
      <c r="AM14" s="60">
        <v>284.62437154631152</v>
      </c>
      <c r="AN14" s="60">
        <v>279.22420364429246</v>
      </c>
      <c r="AO14" s="27" t="str">
        <f t="shared" si="3"/>
        <v/>
      </c>
      <c r="AP14" s="60">
        <v>595.4856145820678</v>
      </c>
      <c r="AQ14" s="60">
        <v>445.63155485699662</v>
      </c>
      <c r="AR14" s="60">
        <v>373.32897967088508</v>
      </c>
      <c r="AS14" s="60">
        <v>336.05759561570932</v>
      </c>
      <c r="AT14" s="60">
        <v>316.04052555818151</v>
      </c>
      <c r="AU14" s="60">
        <v>321.72149960399844</v>
      </c>
      <c r="AV14" s="60">
        <v>289.29735888530473</v>
      </c>
      <c r="AW14" s="60">
        <v>265.21504316707956</v>
      </c>
      <c r="AX14" s="60">
        <v>261.51621975587562</v>
      </c>
      <c r="AY14" s="27" t="str">
        <f t="shared" si="4"/>
        <v/>
      </c>
    </row>
    <row r="15" spans="1:51" x14ac:dyDescent="0.25">
      <c r="A15" s="9">
        <v>13</v>
      </c>
      <c r="B15" s="11">
        <v>0.77134897470147845</v>
      </c>
      <c r="C15" s="12">
        <v>0.70523334829849438</v>
      </c>
      <c r="D15" s="12">
        <v>0.64955703132756115</v>
      </c>
      <c r="E15" s="12">
        <v>0.60202846805969035</v>
      </c>
      <c r="F15" s="12">
        <v>0.54851482645438465</v>
      </c>
      <c r="G15" s="12">
        <v>0.60202846805969035</v>
      </c>
      <c r="H15" s="12">
        <v>0.54851482645438465</v>
      </c>
      <c r="I15" s="12">
        <v>0.493663343808946</v>
      </c>
      <c r="J15" s="12">
        <v>0.44878485800813278</v>
      </c>
      <c r="K15" s="27" t="str">
        <f t="shared" si="0"/>
        <v/>
      </c>
      <c r="L15" s="16">
        <v>12.936299999999999</v>
      </c>
      <c r="M15" s="16">
        <v>13.91</v>
      </c>
      <c r="N15" s="16">
        <v>15.996499999999999</v>
      </c>
      <c r="O15" s="16">
        <v>19.946940000000001</v>
      </c>
      <c r="P15" s="16">
        <v>28.738060000000001</v>
      </c>
      <c r="Q15" s="16">
        <v>15.301</v>
      </c>
      <c r="R15" s="16">
        <v>18.778500000000001</v>
      </c>
      <c r="S15" s="16">
        <v>22.951499999999999</v>
      </c>
      <c r="T15" s="16">
        <v>31.992999999999999</v>
      </c>
      <c r="U15" s="27" t="str">
        <f t="shared" si="1"/>
        <v/>
      </c>
      <c r="V15" s="16">
        <v>85.367511723733131</v>
      </c>
      <c r="W15" s="16">
        <v>71.204014379166736</v>
      </c>
      <c r="X15" s="16">
        <v>68.875270443082059</v>
      </c>
      <c r="Y15" s="16">
        <v>75.627539650451183</v>
      </c>
      <c r="Z15" s="16">
        <v>96.043870100503483</v>
      </c>
      <c r="AA15" s="16">
        <v>58.012757054042055</v>
      </c>
      <c r="AB15" s="16">
        <v>62.758579204104407</v>
      </c>
      <c r="AC15" s="16">
        <v>68.395480105730201</v>
      </c>
      <c r="AD15" s="16">
        <v>87.57689113898428</v>
      </c>
      <c r="AE15" s="27" t="str">
        <f t="shared" si="2"/>
        <v/>
      </c>
      <c r="AF15" s="60">
        <v>560.16004357243025</v>
      </c>
      <c r="AG15" s="60">
        <v>438.64029558179902</v>
      </c>
      <c r="AH15" s="60">
        <v>376.38329819555275</v>
      </c>
      <c r="AI15" s="60">
        <v>343.82303871207336</v>
      </c>
      <c r="AJ15" s="60">
        <v>327.37458763114608</v>
      </c>
      <c r="AK15" s="60">
        <v>329.2516008789222</v>
      </c>
      <c r="AL15" s="60">
        <v>299.84006971128809</v>
      </c>
      <c r="AM15" s="60">
        <v>277.6454015077677</v>
      </c>
      <c r="AN15" s="60">
        <v>275.51412436483218</v>
      </c>
      <c r="AO15" s="27" t="str">
        <f t="shared" si="3"/>
        <v/>
      </c>
      <c r="AP15" s="60">
        <v>518.89013923527841</v>
      </c>
      <c r="AQ15" s="60">
        <v>406.62715608249965</v>
      </c>
      <c r="AR15" s="60">
        <v>349.4562179450657</v>
      </c>
      <c r="AS15" s="60">
        <v>320.11178003320634</v>
      </c>
      <c r="AT15" s="60">
        <v>306.47377738624823</v>
      </c>
      <c r="AU15" s="60">
        <v>305.54034220005514</v>
      </c>
      <c r="AV15" s="60">
        <v>278.93925946639024</v>
      </c>
      <c r="AW15" s="60">
        <v>259.00877738569136</v>
      </c>
      <c r="AX15" s="60">
        <v>258.39484511832535</v>
      </c>
      <c r="AY15" s="27" t="str">
        <f t="shared" si="4"/>
        <v/>
      </c>
    </row>
    <row r="16" spans="1:51" x14ac:dyDescent="0.25">
      <c r="A16" s="9">
        <v>14</v>
      </c>
      <c r="B16" s="11">
        <v>0.74329047052612518</v>
      </c>
      <c r="C16" s="12">
        <v>0.67957985876674321</v>
      </c>
      <c r="D16" s="12">
        <v>0.62592881728515826</v>
      </c>
      <c r="E16" s="12">
        <v>0.58012914772770763</v>
      </c>
      <c r="F16" s="12">
        <v>0.52856211237413364</v>
      </c>
      <c r="G16" s="12">
        <v>0.58012914772770763</v>
      </c>
      <c r="H16" s="12">
        <v>0.52856211237413364</v>
      </c>
      <c r="I16" s="12">
        <v>0.47570590113672023</v>
      </c>
      <c r="J16" s="12">
        <v>0.43245991012429086</v>
      </c>
      <c r="K16" s="27" t="str">
        <f t="shared" si="0"/>
        <v/>
      </c>
      <c r="L16" s="16">
        <v>13.9314</v>
      </c>
      <c r="M16" s="16">
        <v>14.98</v>
      </c>
      <c r="N16" s="16">
        <v>17.227</v>
      </c>
      <c r="O16" s="16">
        <v>21.48132</v>
      </c>
      <c r="P16" s="16">
        <v>30.94868</v>
      </c>
      <c r="Q16" s="16">
        <v>16.478000000000002</v>
      </c>
      <c r="R16" s="16">
        <v>20.222999999999999</v>
      </c>
      <c r="S16" s="16">
        <v>24.716999999999999</v>
      </c>
      <c r="T16" s="16">
        <v>34.454000000000001</v>
      </c>
      <c r="U16" s="27" t="str">
        <f t="shared" si="1"/>
        <v/>
      </c>
      <c r="V16" s="16">
        <v>81.885775940397025</v>
      </c>
      <c r="W16" s="16">
        <v>70.541989400970365</v>
      </c>
      <c r="X16" s="16">
        <v>69.488205825143808</v>
      </c>
      <c r="Y16" s="16">
        <v>77.197091050836079</v>
      </c>
      <c r="Z16" s="16">
        <v>99.054302882358968</v>
      </c>
      <c r="AA16" s="16">
        <v>59.216736510404253</v>
      </c>
      <c r="AB16" s="16">
        <v>64.725706142877357</v>
      </c>
      <c r="AC16" s="16">
        <v>71.133877955083079</v>
      </c>
      <c r="AD16" s="16">
        <v>91.600702052383511</v>
      </c>
      <c r="AE16" s="27" t="str">
        <f t="shared" si="2"/>
        <v/>
      </c>
      <c r="AF16" s="60">
        <v>503.77265997241983</v>
      </c>
      <c r="AG16" s="60">
        <v>407.69002345810327</v>
      </c>
      <c r="AH16" s="60">
        <v>356.71493758394524</v>
      </c>
      <c r="AI16" s="60">
        <v>330.45156380475879</v>
      </c>
      <c r="AJ16" s="60">
        <v>319.37197029901</v>
      </c>
      <c r="AK16" s="60">
        <v>315.57771469705943</v>
      </c>
      <c r="AL16" s="60">
        <v>290.97440078312832</v>
      </c>
      <c r="AM16" s="60">
        <v>272.3389879162437</v>
      </c>
      <c r="AN16" s="60">
        <v>273.00160178616744</v>
      </c>
      <c r="AO16" s="27" t="str">
        <f t="shared" si="3"/>
        <v/>
      </c>
      <c r="AP16" s="60">
        <v>467.01358071267606</v>
      </c>
      <c r="AQ16" s="60">
        <v>378.23992115073224</v>
      </c>
      <c r="AR16" s="60">
        <v>331.4887069179623</v>
      </c>
      <c r="AS16" s="60">
        <v>307.97701981202158</v>
      </c>
      <c r="AT16" s="60">
        <v>299.35574719020798</v>
      </c>
      <c r="AU16" s="60">
        <v>293.10317070432222</v>
      </c>
      <c r="AV16" s="60">
        <v>270.95817767432629</v>
      </c>
      <c r="AW16" s="60">
        <v>254.34068131481382</v>
      </c>
      <c r="AX16" s="60">
        <v>256.37474826692397</v>
      </c>
      <c r="AY16" s="27" t="str">
        <f t="shared" si="4"/>
        <v/>
      </c>
    </row>
    <row r="17" spans="1:51" x14ac:dyDescent="0.25">
      <c r="A17" s="9">
        <v>15</v>
      </c>
      <c r="B17" s="11">
        <v>0.71808681601643332</v>
      </c>
      <c r="C17" s="12">
        <v>0.65653651750073883</v>
      </c>
      <c r="D17" s="12">
        <v>0.60470468717173331</v>
      </c>
      <c r="E17" s="12">
        <v>0.56045800274453306</v>
      </c>
      <c r="F17" s="12">
        <v>0.51063951361168591</v>
      </c>
      <c r="G17" s="12">
        <v>0.56045800274453306</v>
      </c>
      <c r="H17" s="12">
        <v>0.51063951361168591</v>
      </c>
      <c r="I17" s="12">
        <v>0.45957556225051727</v>
      </c>
      <c r="J17" s="12">
        <v>0.41779596568228849</v>
      </c>
      <c r="K17" s="27" t="str">
        <f t="shared" si="0"/>
        <v/>
      </c>
      <c r="L17" s="16">
        <v>14.926500000000001</v>
      </c>
      <c r="M17" s="16">
        <v>16.05</v>
      </c>
      <c r="N17" s="16">
        <v>18.4575</v>
      </c>
      <c r="O17" s="16">
        <v>23.015699999999999</v>
      </c>
      <c r="P17" s="16">
        <v>33.159300000000002</v>
      </c>
      <c r="Q17" s="16">
        <v>17.655000000000001</v>
      </c>
      <c r="R17" s="16">
        <v>21.6675</v>
      </c>
      <c r="S17" s="16">
        <v>26.482500000000002</v>
      </c>
      <c r="T17" s="16">
        <v>36.914999999999999</v>
      </c>
      <c r="U17" s="27" t="str">
        <f t="shared" si="1"/>
        <v/>
      </c>
      <c r="V17" s="16">
        <v>79.891080734353494</v>
      </c>
      <c r="W17" s="16">
        <v>70.509910780011111</v>
      </c>
      <c r="X17" s="16">
        <v>70.454203552361292</v>
      </c>
      <c r="Y17" s="16">
        <v>79.009535448695061</v>
      </c>
      <c r="Z17" s="16">
        <v>102.24266293172582</v>
      </c>
      <c r="AA17" s="16">
        <v>60.607035560365802</v>
      </c>
      <c r="AB17" s="16">
        <v>66.809097269036712</v>
      </c>
      <c r="AC17" s="16">
        <v>73.940043039703724</v>
      </c>
      <c r="AD17" s="16">
        <v>95.671671069524166</v>
      </c>
      <c r="AE17" s="27" t="str">
        <f t="shared" si="2"/>
        <v/>
      </c>
      <c r="AF17" s="60">
        <v>463.14015849700263</v>
      </c>
      <c r="AG17" s="60">
        <v>384.22617042540674</v>
      </c>
      <c r="AH17" s="60">
        <v>341.44770360183702</v>
      </c>
      <c r="AI17" s="60">
        <v>320.01988184182784</v>
      </c>
      <c r="AJ17" s="60">
        <v>313.31365290620562</v>
      </c>
      <c r="AK17" s="60">
        <v>304.79682236722357</v>
      </c>
      <c r="AL17" s="60">
        <v>284.00202238026276</v>
      </c>
      <c r="AM17" s="60">
        <v>268.28802358992181</v>
      </c>
      <c r="AN17" s="60">
        <v>271.40167489652714</v>
      </c>
      <c r="AO17" s="27" t="str">
        <f t="shared" si="3"/>
        <v/>
      </c>
      <c r="AP17" s="60">
        <v>429.66742122618473</v>
      </c>
      <c r="AQ17" s="60">
        <v>356.75190774107028</v>
      </c>
      <c r="AR17" s="60">
        <v>317.57591551220378</v>
      </c>
      <c r="AS17" s="60">
        <v>298.55115757979303</v>
      </c>
      <c r="AT17" s="60">
        <v>294.03051459991053</v>
      </c>
      <c r="AU17" s="60">
        <v>283.32809810518876</v>
      </c>
      <c r="AV17" s="60">
        <v>264.71888407396767</v>
      </c>
      <c r="AW17" s="60">
        <v>250.8269221268603</v>
      </c>
      <c r="AX17" s="60">
        <v>255.19360112094731</v>
      </c>
      <c r="AY17" s="27" t="str">
        <f t="shared" si="4"/>
        <v/>
      </c>
    </row>
    <row r="18" spans="1:51" x14ac:dyDescent="0.25">
      <c r="A18" s="9">
        <v>16</v>
      </c>
      <c r="B18" s="11">
        <v>0.69528456989068876</v>
      </c>
      <c r="C18" s="12">
        <v>0.63568874961434396</v>
      </c>
      <c r="D18" s="12">
        <v>0.58550279569742214</v>
      </c>
      <c r="E18" s="12">
        <v>0.54266112771956199</v>
      </c>
      <c r="F18" s="12">
        <v>0.49442458303337872</v>
      </c>
      <c r="G18" s="12">
        <v>0.54266112771956199</v>
      </c>
      <c r="H18" s="12">
        <v>0.49442458303337872</v>
      </c>
      <c r="I18" s="12">
        <v>0.44498212473004095</v>
      </c>
      <c r="J18" s="12">
        <v>0.40452920430003708</v>
      </c>
      <c r="K18" s="27" t="str">
        <f t="shared" si="0"/>
        <v/>
      </c>
      <c r="L18" s="16">
        <v>15.9216</v>
      </c>
      <c r="M18" s="16">
        <v>17.12</v>
      </c>
      <c r="N18" s="16">
        <v>19.687999999999999</v>
      </c>
      <c r="O18" s="16">
        <v>24.550080000000001</v>
      </c>
      <c r="P18" s="16">
        <v>35.36992</v>
      </c>
      <c r="Q18" s="16">
        <v>18.832000000000001</v>
      </c>
      <c r="R18" s="16">
        <v>23.111999999999998</v>
      </c>
      <c r="S18" s="16">
        <v>28.248000000000001</v>
      </c>
      <c r="T18" s="16">
        <v>39.375999999999998</v>
      </c>
      <c r="U18" s="27" t="str">
        <f t="shared" si="1"/>
        <v/>
      </c>
      <c r="V18" s="16">
        <v>78.840244035357756</v>
      </c>
      <c r="W18" s="16">
        <v>70.906634863321486</v>
      </c>
      <c r="X18" s="16">
        <v>71.669717480565907</v>
      </c>
      <c r="Y18" s="16">
        <v>80.99729076062674</v>
      </c>
      <c r="Z18" s="16">
        <v>105.56108034861792</v>
      </c>
      <c r="AA18" s="16">
        <v>62.131812996296667</v>
      </c>
      <c r="AB18" s="16">
        <v>68.977472638254696</v>
      </c>
      <c r="AC18" s="16">
        <v>76.795616559135851</v>
      </c>
      <c r="AD18" s="16">
        <v>99.776169522907878</v>
      </c>
      <c r="AE18" s="27" t="str">
        <f t="shared" si="2"/>
        <v/>
      </c>
      <c r="AF18" s="60">
        <v>432.5589645213625</v>
      </c>
      <c r="AG18" s="60">
        <v>365.90476436393618</v>
      </c>
      <c r="AH18" s="60">
        <v>329.33533352817477</v>
      </c>
      <c r="AI18" s="60">
        <v>311.75433571189507</v>
      </c>
      <c r="AJ18" s="60">
        <v>308.72267692198511</v>
      </c>
      <c r="AK18" s="60">
        <v>296.14828806804451</v>
      </c>
      <c r="AL18" s="60">
        <v>278.45969964444458</v>
      </c>
      <c r="AM18" s="60">
        <v>265.20422298205801</v>
      </c>
      <c r="AN18" s="60">
        <v>270.51359636772901</v>
      </c>
      <c r="AO18" s="27" t="str">
        <f t="shared" si="3"/>
        <v/>
      </c>
      <c r="AP18" s="60">
        <v>401.59103507559553</v>
      </c>
      <c r="AQ18" s="60">
        <v>340.0027206288816</v>
      </c>
      <c r="AR18" s="60">
        <v>306.56942378810999</v>
      </c>
      <c r="AS18" s="60">
        <v>291.12104492336283</v>
      </c>
      <c r="AT18" s="60">
        <v>290.05799184437842</v>
      </c>
      <c r="AU18" s="60">
        <v>275.51499727951227</v>
      </c>
      <c r="AV18" s="60">
        <v>259.79501456683789</v>
      </c>
      <c r="AW18" s="60">
        <v>248.20223735038479</v>
      </c>
      <c r="AX18" s="60">
        <v>254.66662954953364</v>
      </c>
      <c r="AY18" s="27" t="str">
        <f t="shared" si="4"/>
        <v/>
      </c>
    </row>
    <row r="19" spans="1:51" x14ac:dyDescent="0.25">
      <c r="A19" s="9">
        <v>17</v>
      </c>
      <c r="B19" s="11">
        <v>0.67452511094622469</v>
      </c>
      <c r="C19" s="12">
        <v>0.61670867286511954</v>
      </c>
      <c r="D19" s="12">
        <v>0.56802114605997855</v>
      </c>
      <c r="E19" s="12">
        <v>0.52645862317754122</v>
      </c>
      <c r="F19" s="12">
        <v>0.47966230111731528</v>
      </c>
      <c r="G19" s="12">
        <v>0.52645862317754122</v>
      </c>
      <c r="H19" s="12">
        <v>0.47966230111731528</v>
      </c>
      <c r="I19" s="12">
        <v>0.43169607100558355</v>
      </c>
      <c r="J19" s="12">
        <v>0.39245097364143977</v>
      </c>
      <c r="K19" s="27" t="str">
        <f t="shared" si="0"/>
        <v/>
      </c>
      <c r="L19" s="16">
        <v>16.916699999999999</v>
      </c>
      <c r="M19" s="16">
        <v>18.190000000000001</v>
      </c>
      <c r="N19" s="16">
        <v>20.918500000000002</v>
      </c>
      <c r="O19" s="16">
        <v>26.08446</v>
      </c>
      <c r="P19" s="16">
        <v>37.580539999999999</v>
      </c>
      <c r="Q19" s="16">
        <v>20.009</v>
      </c>
      <c r="R19" s="16">
        <v>24.5565</v>
      </c>
      <c r="S19" s="16">
        <v>30.013500000000001</v>
      </c>
      <c r="T19" s="16">
        <v>41.837000000000003</v>
      </c>
      <c r="U19" s="27" t="str">
        <f t="shared" si="1"/>
        <v/>
      </c>
      <c r="V19" s="16">
        <v>78.424879027724586</v>
      </c>
      <c r="W19" s="16">
        <v>71.607647147513745</v>
      </c>
      <c r="X19" s="16">
        <v>73.067416000843835</v>
      </c>
      <c r="Y19" s="16">
        <v>83.115039448563039</v>
      </c>
      <c r="Z19" s="16">
        <v>108.97664206390293</v>
      </c>
      <c r="AA19" s="16">
        <v>63.756306411031616</v>
      </c>
      <c r="AB19" s="16">
        <v>71.20932564679039</v>
      </c>
      <c r="AC19" s="16">
        <v>79.687771574313075</v>
      </c>
      <c r="AD19" s="16">
        <v>103.90463075411225</v>
      </c>
      <c r="AE19" s="27" t="str">
        <f t="shared" si="2"/>
        <v/>
      </c>
      <c r="AF19" s="60">
        <v>408.78565322747284</v>
      </c>
      <c r="AG19" s="60">
        <v>351.27010803963361</v>
      </c>
      <c r="AH19" s="60">
        <v>319.5630341210092</v>
      </c>
      <c r="AI19" s="60">
        <v>305.13188855720279</v>
      </c>
      <c r="AJ19" s="60">
        <v>305.26688915019514</v>
      </c>
      <c r="AK19" s="60">
        <v>289.11780643946707</v>
      </c>
      <c r="AL19" s="60">
        <v>274.02471512477791</v>
      </c>
      <c r="AM19" s="60">
        <v>262.88180809358607</v>
      </c>
      <c r="AN19" s="60">
        <v>270.19176360473381</v>
      </c>
      <c r="AO19" s="27" t="str">
        <f t="shared" si="3"/>
        <v/>
      </c>
      <c r="AP19" s="60">
        <v>379.79292211972029</v>
      </c>
      <c r="AQ19" s="60">
        <v>326.65069906109181</v>
      </c>
      <c r="AR19" s="60">
        <v>297.7184325749069</v>
      </c>
      <c r="AS19" s="60">
        <v>285.2045782892352</v>
      </c>
      <c r="AT19" s="60">
        <v>287.13173199951319</v>
      </c>
      <c r="AU19" s="60">
        <v>269.19049617149949</v>
      </c>
      <c r="AV19" s="60">
        <v>255.88955797409602</v>
      </c>
      <c r="AW19" s="60">
        <v>246.27730219590751</v>
      </c>
      <c r="AX19" s="60">
        <v>254.65983855628093</v>
      </c>
      <c r="AY19" s="27" t="str">
        <f t="shared" si="4"/>
        <v/>
      </c>
    </row>
    <row r="20" spans="1:51" x14ac:dyDescent="0.25">
      <c r="A20" s="9">
        <v>18</v>
      </c>
      <c r="B20" s="11">
        <v>0.65552057896543747</v>
      </c>
      <c r="C20" s="12">
        <v>0.59933310076840018</v>
      </c>
      <c r="D20" s="12">
        <v>0.55201732965510508</v>
      </c>
      <c r="E20" s="12">
        <v>0.51162581772912175</v>
      </c>
      <c r="F20" s="12">
        <v>0.46614796726431118</v>
      </c>
      <c r="G20" s="12">
        <v>0.51162581772912175</v>
      </c>
      <c r="H20" s="12">
        <v>0.46614796726431118</v>
      </c>
      <c r="I20" s="12">
        <v>0.41953317053787997</v>
      </c>
      <c r="J20" s="12">
        <v>0.38139379139807272</v>
      </c>
      <c r="K20" s="27" t="str">
        <f t="shared" si="0"/>
        <v/>
      </c>
      <c r="L20" s="16">
        <v>17.911799999999999</v>
      </c>
      <c r="M20" s="16">
        <v>19.260000000000002</v>
      </c>
      <c r="N20" s="16">
        <v>22.149000000000001</v>
      </c>
      <c r="O20" s="16">
        <v>27.618839999999999</v>
      </c>
      <c r="P20" s="16">
        <v>39.791159999999998</v>
      </c>
      <c r="Q20" s="16">
        <v>21.186</v>
      </c>
      <c r="R20" s="16">
        <v>26.001000000000001</v>
      </c>
      <c r="S20" s="16">
        <v>31.779</v>
      </c>
      <c r="T20" s="16">
        <v>44.298000000000002</v>
      </c>
      <c r="U20" s="27" t="str">
        <f t="shared" si="1"/>
        <v/>
      </c>
      <c r="V20" s="16">
        <v>78.456990693037824</v>
      </c>
      <c r="W20" s="16">
        <v>72.531810000754319</v>
      </c>
      <c r="X20" s="16">
        <v>74.60167977977072</v>
      </c>
      <c r="Y20" s="16">
        <v>85.331314244004929</v>
      </c>
      <c r="Z20" s="16">
        <v>112.4660382140251</v>
      </c>
      <c r="AA20" s="16">
        <v>65.456377732500286</v>
      </c>
      <c r="AB20" s="16">
        <v>73.489424776831513</v>
      </c>
      <c r="AC20" s="16">
        <v>82.607317060163709</v>
      </c>
      <c r="AD20" s="16">
        <v>108.05019172208908</v>
      </c>
      <c r="AE20" s="27" t="str">
        <f t="shared" si="2"/>
        <v/>
      </c>
      <c r="AF20" s="60">
        <v>389.83907641534995</v>
      </c>
      <c r="AG20" s="60">
        <v>339.3700598175833</v>
      </c>
      <c r="AH20" s="60">
        <v>311.57538158659747</v>
      </c>
      <c r="AI20" s="60">
        <v>299.78606206379885</v>
      </c>
      <c r="AJ20" s="60">
        <v>302.7077453484215</v>
      </c>
      <c r="AK20" s="60">
        <v>283.34496208256758</v>
      </c>
      <c r="AL20" s="60">
        <v>270.46520721101592</v>
      </c>
      <c r="AM20" s="60">
        <v>261.16986665687341</v>
      </c>
      <c r="AN20" s="60">
        <v>270.32793563049501</v>
      </c>
      <c r="AO20" s="27" t="str">
        <f t="shared" si="3"/>
        <v/>
      </c>
      <c r="AP20" s="60">
        <v>362.44584081270733</v>
      </c>
      <c r="AQ20" s="60">
        <v>315.81831157294704</v>
      </c>
      <c r="AR20" s="60">
        <v>290.51116065725495</v>
      </c>
      <c r="AS20" s="60">
        <v>280.46398017817671</v>
      </c>
      <c r="AT20" s="60">
        <v>285.03167527277628</v>
      </c>
      <c r="AU20" s="60">
        <v>264.02288019694538</v>
      </c>
      <c r="AV20" s="60">
        <v>252.78913713537071</v>
      </c>
      <c r="AW20" s="60">
        <v>244.9132858124421</v>
      </c>
      <c r="AX20" s="60">
        <v>255.07363360532085</v>
      </c>
      <c r="AY20" s="27" t="str">
        <f t="shared" si="4"/>
        <v/>
      </c>
    </row>
    <row r="21" spans="1:51" x14ac:dyDescent="0.25">
      <c r="A21" s="9">
        <v>19</v>
      </c>
      <c r="B21" s="11">
        <v>0.63803687940140119</v>
      </c>
      <c r="C21" s="12">
        <v>0.58334800402413811</v>
      </c>
      <c r="D21" s="12">
        <v>0.53729421423275869</v>
      </c>
      <c r="E21" s="12">
        <v>0.49798000343523996</v>
      </c>
      <c r="F21" s="12">
        <v>0.45371511424099636</v>
      </c>
      <c r="G21" s="12">
        <v>0.49798000343523996</v>
      </c>
      <c r="H21" s="12">
        <v>0.45371511424099636</v>
      </c>
      <c r="I21" s="12">
        <v>0.40834360281689663</v>
      </c>
      <c r="J21" s="12">
        <v>0.37122145710626953</v>
      </c>
      <c r="K21" s="27" t="str">
        <f t="shared" si="0"/>
        <v/>
      </c>
      <c r="L21" s="16">
        <v>18.9069</v>
      </c>
      <c r="M21" s="16">
        <v>20.329999999999998</v>
      </c>
      <c r="N21" s="16">
        <v>23.3795</v>
      </c>
      <c r="O21" s="16">
        <v>29.153220000000001</v>
      </c>
      <c r="P21" s="16">
        <v>42.001779999999997</v>
      </c>
      <c r="Q21" s="16">
        <v>22.363</v>
      </c>
      <c r="R21" s="16">
        <v>27.445499999999999</v>
      </c>
      <c r="S21" s="16">
        <v>33.544499999999999</v>
      </c>
      <c r="T21" s="16">
        <v>46.759</v>
      </c>
      <c r="U21" s="27" t="str">
        <f t="shared" si="1"/>
        <v/>
      </c>
      <c r="V21" s="16">
        <v>78.815511956909248</v>
      </c>
      <c r="W21" s="16">
        <v>73.624033978984968</v>
      </c>
      <c r="X21" s="16">
        <v>76.240543992798109</v>
      </c>
      <c r="Y21" s="16">
        <v>87.62362399488697</v>
      </c>
      <c r="Z21" s="16">
        <v>116.01234578735762</v>
      </c>
      <c r="AA21" s="16">
        <v>67.214774333595301</v>
      </c>
      <c r="AB21" s="16">
        <v>75.806711913326609</v>
      </c>
      <c r="AC21" s="16">
        <v>85.547526251820301</v>
      </c>
      <c r="AD21" s="16">
        <v>112.20783919616581</v>
      </c>
      <c r="AE21" s="27" t="str">
        <f t="shared" si="2"/>
        <v/>
      </c>
      <c r="AF21" s="60">
        <v>374.4403941630581</v>
      </c>
      <c r="AG21" s="60">
        <v>329.55539527269679</v>
      </c>
      <c r="AH21" s="60">
        <v>304.98056003039579</v>
      </c>
      <c r="AI21" s="60">
        <v>295.45231709566104</v>
      </c>
      <c r="AJ21" s="60">
        <v>300.8694254543305</v>
      </c>
      <c r="AK21" s="60">
        <v>278.56954931479373</v>
      </c>
      <c r="AL21" s="60">
        <v>267.61020744630883</v>
      </c>
      <c r="AM21" s="60">
        <v>259.95514496293055</v>
      </c>
      <c r="AN21" s="60">
        <v>270.83992877243668</v>
      </c>
      <c r="AO21" s="27" t="str">
        <f t="shared" si="3"/>
        <v/>
      </c>
      <c r="AP21" s="60">
        <v>348.37031850160349</v>
      </c>
      <c r="AQ21" s="60">
        <v>306.90722358073072</v>
      </c>
      <c r="AR21" s="60">
        <v>284.58659429466468</v>
      </c>
      <c r="AS21" s="60">
        <v>276.65544445067991</v>
      </c>
      <c r="AT21" s="60">
        <v>283.59564361145414</v>
      </c>
      <c r="AU21" s="60">
        <v>259.77267666981254</v>
      </c>
      <c r="AV21" s="60">
        <v>250.33642560343242</v>
      </c>
      <c r="AW21" s="60">
        <v>244.0060130248855</v>
      </c>
      <c r="AX21" s="60">
        <v>255.83240975431946</v>
      </c>
      <c r="AY21" s="27" t="str">
        <f t="shared" si="4"/>
        <v/>
      </c>
    </row>
    <row r="22" spans="1:51" x14ac:dyDescent="0.25">
      <c r="A22" s="9">
        <v>20</v>
      </c>
      <c r="B22" s="11">
        <v>0.62188142479291364</v>
      </c>
      <c r="C22" s="12">
        <v>0.56857730266780682</v>
      </c>
      <c r="D22" s="12">
        <v>0.523689620878243</v>
      </c>
      <c r="E22" s="12">
        <v>0.48537086813105451</v>
      </c>
      <c r="F22" s="12">
        <v>0.44222679096384959</v>
      </c>
      <c r="G22" s="12">
        <v>0.48537086813105451</v>
      </c>
      <c r="H22" s="12">
        <v>0.44222679096384959</v>
      </c>
      <c r="I22" s="12">
        <v>0.39800411186746465</v>
      </c>
      <c r="J22" s="12">
        <v>0.36182191987951334</v>
      </c>
      <c r="K22" s="27" t="str">
        <f t="shared" si="0"/>
        <v/>
      </c>
      <c r="L22" s="16">
        <v>19.902000000000001</v>
      </c>
      <c r="M22" s="16">
        <v>21.4</v>
      </c>
      <c r="N22" s="16">
        <v>24.61</v>
      </c>
      <c r="O22" s="16">
        <v>30.6876</v>
      </c>
      <c r="P22" s="16">
        <v>44.212400000000002</v>
      </c>
      <c r="Q22" s="16">
        <v>23.54</v>
      </c>
      <c r="R22" s="16">
        <v>28.89</v>
      </c>
      <c r="S22" s="16">
        <v>35.31</v>
      </c>
      <c r="T22" s="16">
        <v>49.22</v>
      </c>
      <c r="U22" s="27" t="str">
        <f t="shared" si="1"/>
        <v/>
      </c>
      <c r="V22" s="16">
        <v>79.418998583975352</v>
      </c>
      <c r="W22" s="16">
        <v>74.845635635986341</v>
      </c>
      <c r="X22" s="16">
        <v>77.96097573924672</v>
      </c>
      <c r="Y22" s="16">
        <v>89.975497208320533</v>
      </c>
      <c r="Z22" s="16">
        <v>119.60301774112406</v>
      </c>
      <c r="AA22" s="16">
        <v>69.018861177930674</v>
      </c>
      <c r="AB22" s="16">
        <v>78.152988359398591</v>
      </c>
      <c r="AC22" s="16">
        <v>88.50338676091215</v>
      </c>
      <c r="AD22" s="16">
        <v>116.37385572394452</v>
      </c>
      <c r="AE22" s="27" t="str">
        <f t="shared" si="2"/>
        <v/>
      </c>
      <c r="AF22" s="60">
        <v>361.72697330127897</v>
      </c>
      <c r="AG22" s="60">
        <v>321.3680637299816</v>
      </c>
      <c r="AH22" s="60">
        <v>299.49414109205492</v>
      </c>
      <c r="AI22" s="60">
        <v>291.93483269126932</v>
      </c>
      <c r="AJ22" s="60">
        <v>299.61943589059803</v>
      </c>
      <c r="AK22" s="60">
        <v>274.59892079809322</v>
      </c>
      <c r="AL22" s="60">
        <v>265.33081932593905</v>
      </c>
      <c r="AM22" s="60">
        <v>259.15094707798244</v>
      </c>
      <c r="AN22" s="60">
        <v>271.66419155238088</v>
      </c>
      <c r="AO22" s="27" t="str">
        <f t="shared" si="3"/>
        <v/>
      </c>
      <c r="AP22" s="60">
        <v>336.77076495977235</v>
      </c>
      <c r="AQ22" s="60">
        <v>299.49530182150068</v>
      </c>
      <c r="AR22" s="60">
        <v>279.68267706714539</v>
      </c>
      <c r="AS22" s="60">
        <v>273.59850978161967</v>
      </c>
      <c r="AT22" s="60">
        <v>282.70143805960129</v>
      </c>
      <c r="AU22" s="60">
        <v>256.26259788844351</v>
      </c>
      <c r="AV22" s="60">
        <v>248.41282149494236</v>
      </c>
      <c r="AW22" s="60">
        <v>243.47574708627721</v>
      </c>
      <c r="AX22" s="60">
        <v>256.87771386753133</v>
      </c>
      <c r="AY22" s="27" t="str">
        <f t="shared" si="4"/>
        <v/>
      </c>
    </row>
    <row r="23" spans="1:51" x14ac:dyDescent="0.25">
      <c r="A23" s="9">
        <v>21</v>
      </c>
      <c r="B23" s="11">
        <v>0.60689412782074215</v>
      </c>
      <c r="C23" s="12">
        <v>0.55487463115039226</v>
      </c>
      <c r="D23" s="12">
        <v>0.51106873921746687</v>
      </c>
      <c r="E23" s="12">
        <v>0.47367346561618878</v>
      </c>
      <c r="F23" s="12">
        <v>0.43156915756141651</v>
      </c>
      <c r="G23" s="12">
        <v>0.47367346561618878</v>
      </c>
      <c r="H23" s="12">
        <v>0.43156915756141651</v>
      </c>
      <c r="I23" s="12">
        <v>0.38841224180527495</v>
      </c>
      <c r="J23" s="12">
        <v>0.35310203800479539</v>
      </c>
      <c r="K23" s="27" t="str">
        <f t="shared" si="0"/>
        <v/>
      </c>
      <c r="L23" s="16">
        <v>20.897099999999998</v>
      </c>
      <c r="M23" s="16">
        <v>22.47</v>
      </c>
      <c r="N23" s="16">
        <v>25.840499999999999</v>
      </c>
      <c r="O23" s="16">
        <v>32.221980000000002</v>
      </c>
      <c r="P23" s="16">
        <v>46.423020000000001</v>
      </c>
      <c r="Q23" s="16">
        <v>24.716999999999999</v>
      </c>
      <c r="R23" s="16">
        <v>30.334499999999998</v>
      </c>
      <c r="S23" s="16">
        <v>37.075499999999998</v>
      </c>
      <c r="T23" s="16">
        <v>51.680999999999997</v>
      </c>
      <c r="U23" s="27" t="str">
        <f t="shared" si="1"/>
        <v/>
      </c>
      <c r="V23" s="16">
        <v>80.210677962132522</v>
      </c>
      <c r="W23" s="16">
        <v>76.168678944820869</v>
      </c>
      <c r="X23" s="16">
        <v>79.745980946712166</v>
      </c>
      <c r="Y23" s="16">
        <v>92.374618117258066</v>
      </c>
      <c r="Z23" s="16">
        <v>123.22858250647506</v>
      </c>
      <c r="AA23" s="16">
        <v>70.859191024395997</v>
      </c>
      <c r="AB23" s="16">
        <v>80.522065045373353</v>
      </c>
      <c r="AC23" s="16">
        <v>91.471106005778637</v>
      </c>
      <c r="AD23" s="16">
        <v>120.54545012434242</v>
      </c>
      <c r="AE23" s="27" t="str">
        <f t="shared" si="2"/>
        <v/>
      </c>
      <c r="AF23" s="60">
        <v>351.09565065193493</v>
      </c>
      <c r="AG23" s="60">
        <v>314.47553959553608</v>
      </c>
      <c r="AH23" s="60">
        <v>294.90457589730113</v>
      </c>
      <c r="AI23" s="60">
        <v>289.08549705772424</v>
      </c>
      <c r="AJ23" s="60">
        <v>298.85600163973976</v>
      </c>
      <c r="AK23" s="60">
        <v>271.28733766396334</v>
      </c>
      <c r="AL23" s="60">
        <v>263.52798320698969</v>
      </c>
      <c r="AM23" s="60">
        <v>258.68975053101559</v>
      </c>
      <c r="AN23" s="60">
        <v>272.75078760427232</v>
      </c>
      <c r="AO23" s="27" t="str">
        <f t="shared" si="3"/>
        <v/>
      </c>
      <c r="AP23" s="60">
        <v>327.09090636167758</v>
      </c>
      <c r="AQ23" s="60">
        <v>293.2761054562298</v>
      </c>
      <c r="AR23" s="60">
        <v>275.60450920580189</v>
      </c>
      <c r="AS23" s="60">
        <v>271.15669179292945</v>
      </c>
      <c r="AT23" s="60">
        <v>282.25520302687903</v>
      </c>
      <c r="AU23" s="60">
        <v>253.35853239916852</v>
      </c>
      <c r="AV23" s="60">
        <v>246.92718459412896</v>
      </c>
      <c r="AW23" s="60">
        <v>243.26039339588274</v>
      </c>
      <c r="AX23" s="60">
        <v>258.16362472072058</v>
      </c>
      <c r="AY23" s="27" t="str">
        <f t="shared" si="4"/>
        <v/>
      </c>
    </row>
    <row r="24" spans="1:51" x14ac:dyDescent="0.25">
      <c r="A24" s="9">
        <v>22</v>
      </c>
      <c r="B24" s="11">
        <v>0.59294067348678936</v>
      </c>
      <c r="C24" s="12">
        <v>0.54211718718792157</v>
      </c>
      <c r="D24" s="12">
        <v>0.49931846188361234</v>
      </c>
      <c r="E24" s="12">
        <v>0.46278296467261615</v>
      </c>
      <c r="F24" s="12">
        <v>0.4216467011461616</v>
      </c>
      <c r="G24" s="12">
        <v>0.46278296467261615</v>
      </c>
      <c r="H24" s="12">
        <v>0.4216467011461616</v>
      </c>
      <c r="I24" s="12">
        <v>0.37948203103154515</v>
      </c>
      <c r="J24" s="12">
        <v>0.34498366457413199</v>
      </c>
      <c r="K24" s="27" t="str">
        <f t="shared" si="0"/>
        <v/>
      </c>
      <c r="L24" s="16">
        <v>21.892199999999999</v>
      </c>
      <c r="M24" s="16">
        <v>23.54</v>
      </c>
      <c r="N24" s="16">
        <v>27.071000000000002</v>
      </c>
      <c r="O24" s="16">
        <v>33.756360000000001</v>
      </c>
      <c r="P24" s="16">
        <v>48.63364</v>
      </c>
      <c r="Q24" s="16">
        <v>25.893999999999998</v>
      </c>
      <c r="R24" s="16">
        <v>31.779</v>
      </c>
      <c r="S24" s="16">
        <v>38.841000000000001</v>
      </c>
      <c r="T24" s="16">
        <v>54.142000000000003</v>
      </c>
      <c r="U24" s="27" t="str">
        <f t="shared" si="1"/>
        <v/>
      </c>
      <c r="V24" s="16">
        <v>81.149788977427988</v>
      </c>
      <c r="W24" s="16">
        <v>77.572504616283268</v>
      </c>
      <c r="X24" s="16">
        <v>81.58276467680291</v>
      </c>
      <c r="Y24" s="16">
        <v>94.811612197916233</v>
      </c>
      <c r="Z24" s="16">
        <v>126.8817780807836</v>
      </c>
      <c r="AA24" s="16">
        <v>72.728572815695856</v>
      </c>
      <c r="AB24" s="16">
        <v>82.909196712999929</v>
      </c>
      <c r="AC24" s="16">
        <v>94.447776435688056</v>
      </c>
      <c r="AD24" s="16">
        <v>124.72050510194298</v>
      </c>
      <c r="AE24" s="27" t="str">
        <f t="shared" si="2"/>
        <v/>
      </c>
      <c r="AF24" s="60">
        <v>342.11189157601802</v>
      </c>
      <c r="AG24" s="60">
        <v>308.6305060340195</v>
      </c>
      <c r="AH24" s="60">
        <v>291.05120366118825</v>
      </c>
      <c r="AI24" s="60">
        <v>286.79017226235692</v>
      </c>
      <c r="AJ24" s="60">
        <v>298.49962584398969</v>
      </c>
      <c r="AK24" s="60">
        <v>268.52246820391173</v>
      </c>
      <c r="AL24" s="60">
        <v>262.12428415260496</v>
      </c>
      <c r="AM24" s="60">
        <v>258.51816170691808</v>
      </c>
      <c r="AN24" s="60">
        <v>274.0599208850042</v>
      </c>
      <c r="AO24" s="27" t="str">
        <f t="shared" si="3"/>
        <v/>
      </c>
      <c r="AP24" s="60">
        <v>318.92999811225178</v>
      </c>
      <c r="AQ24" s="60">
        <v>288.02172650218216</v>
      </c>
      <c r="AR24" s="60">
        <v>272.20408184367056</v>
      </c>
      <c r="AS24" s="60">
        <v>269.22482097949768</v>
      </c>
      <c r="AT24" s="60">
        <v>282.18363705415754</v>
      </c>
      <c r="AU24" s="60">
        <v>250.95711692105252</v>
      </c>
      <c r="AV24" s="60">
        <v>245.80829536277275</v>
      </c>
      <c r="AW24" s="60">
        <v>243.31085682201893</v>
      </c>
      <c r="AX24" s="60">
        <v>259.65355354681179</v>
      </c>
      <c r="AY24" s="27" t="str">
        <f t="shared" si="4"/>
        <v/>
      </c>
    </row>
    <row r="25" spans="1:51" x14ac:dyDescent="0.25">
      <c r="A25" s="9">
        <v>23</v>
      </c>
      <c r="B25" s="11">
        <v>0.57990741877472929</v>
      </c>
      <c r="C25" s="12">
        <v>0.53020106859403771</v>
      </c>
      <c r="D25" s="12">
        <v>0.48834308949450866</v>
      </c>
      <c r="E25" s="12">
        <v>0.45261066831198343</v>
      </c>
      <c r="F25" s="12">
        <v>0.41237860890647399</v>
      </c>
      <c r="G25" s="12">
        <v>0.45261066831198343</v>
      </c>
      <c r="H25" s="12">
        <v>0.41237860890647399</v>
      </c>
      <c r="I25" s="12">
        <v>0.37114074801582647</v>
      </c>
      <c r="J25" s="12">
        <v>0.33740068001438778</v>
      </c>
      <c r="K25" s="27" t="str">
        <f t="shared" si="0"/>
        <v/>
      </c>
      <c r="L25" s="16">
        <v>22.8873</v>
      </c>
      <c r="M25" s="16">
        <v>24.61</v>
      </c>
      <c r="N25" s="16">
        <v>28.301500000000001</v>
      </c>
      <c r="O25" s="16">
        <v>35.29074</v>
      </c>
      <c r="P25" s="16">
        <v>50.844259999999998</v>
      </c>
      <c r="Q25" s="16">
        <v>27.071000000000002</v>
      </c>
      <c r="R25" s="16">
        <v>33.223500000000001</v>
      </c>
      <c r="S25" s="16">
        <v>40.606499999999997</v>
      </c>
      <c r="T25" s="16">
        <v>56.603000000000002</v>
      </c>
      <c r="U25" s="27" t="str">
        <f t="shared" si="1"/>
        <v/>
      </c>
      <c r="V25" s="16">
        <v>82.206327654164497</v>
      </c>
      <c r="W25" s="16">
        <v>79.041520592508192</v>
      </c>
      <c r="X25" s="16">
        <v>83.46152337810318</v>
      </c>
      <c r="Y25" s="16">
        <v>97.279232052723728</v>
      </c>
      <c r="Z25" s="16">
        <v>130.55696070813235</v>
      </c>
      <c r="AA25" s="16">
        <v>74.621447181308298</v>
      </c>
      <c r="AB25" s="16">
        <v>85.310695525643126</v>
      </c>
      <c r="AC25" s="16">
        <v>97.431143709714334</v>
      </c>
      <c r="AD25" s="16">
        <v>128.89740121873166</v>
      </c>
      <c r="AE25" s="27" t="str">
        <f t="shared" si="2"/>
        <v/>
      </c>
      <c r="AF25" s="60">
        <v>334.45463372982812</v>
      </c>
      <c r="AG25" s="60">
        <v>303.64515189804297</v>
      </c>
      <c r="AH25" s="60">
        <v>287.80977938894324</v>
      </c>
      <c r="AI25" s="60">
        <v>284.95945275293627</v>
      </c>
      <c r="AJ25" s="60">
        <v>298.48729216733972</v>
      </c>
      <c r="AK25" s="60">
        <v>266.21630324860774</v>
      </c>
      <c r="AL25" s="60">
        <v>261.05832381757904</v>
      </c>
      <c r="AM25" s="60">
        <v>258.59338823331302</v>
      </c>
      <c r="AN25" s="60">
        <v>275.55947612589091</v>
      </c>
      <c r="AO25" s="27" t="str">
        <f t="shared" si="3"/>
        <v/>
      </c>
      <c r="AP25" s="60">
        <v>311.99195202014681</v>
      </c>
      <c r="AQ25" s="60">
        <v>283.55909952576218</v>
      </c>
      <c r="AR25" s="60">
        <v>269.366940551217</v>
      </c>
      <c r="AS25" s="60">
        <v>267.72052354041023</v>
      </c>
      <c r="AT25" s="60">
        <v>282.42864269731081</v>
      </c>
      <c r="AU25" s="60">
        <v>248.97737403608161</v>
      </c>
      <c r="AV25" s="60">
        <v>244.99967434755018</v>
      </c>
      <c r="AW25" s="60">
        <v>243.58779531106853</v>
      </c>
      <c r="AX25" s="60">
        <v>261.31797955920774</v>
      </c>
      <c r="AY25" s="27" t="str">
        <f t="shared" si="4"/>
        <v/>
      </c>
    </row>
    <row r="26" spans="1:51" x14ac:dyDescent="0.25">
      <c r="A26" s="9">
        <v>24</v>
      </c>
      <c r="B26" s="11">
        <v>0.56769747408755189</v>
      </c>
      <c r="C26" s="12">
        <v>0.51903769059433302</v>
      </c>
      <c r="D26" s="12">
        <v>0.47806103081057016</v>
      </c>
      <c r="E26" s="12">
        <v>0.44308095538540632</v>
      </c>
      <c r="F26" s="12">
        <v>0.40369598157337028</v>
      </c>
      <c r="G26" s="12">
        <v>0.44308095538540632</v>
      </c>
      <c r="H26" s="12">
        <v>0.40369598157337028</v>
      </c>
      <c r="I26" s="12">
        <v>0.36332638341603313</v>
      </c>
      <c r="J26" s="12">
        <v>0.33029671219639395</v>
      </c>
      <c r="K26" s="27" t="str">
        <f t="shared" si="0"/>
        <v/>
      </c>
      <c r="L26" s="16">
        <v>23.882400000000001</v>
      </c>
      <c r="M26" s="16">
        <v>25.68</v>
      </c>
      <c r="N26" s="16">
        <v>29.532</v>
      </c>
      <c r="O26" s="16">
        <v>36.825119999999998</v>
      </c>
      <c r="P26" s="16">
        <v>53.054879999999997</v>
      </c>
      <c r="Q26" s="16">
        <v>28.248000000000001</v>
      </c>
      <c r="R26" s="16">
        <v>34.667999999999999</v>
      </c>
      <c r="S26" s="16">
        <v>42.372</v>
      </c>
      <c r="T26" s="16">
        <v>59.064</v>
      </c>
      <c r="U26" s="27" t="str">
        <f t="shared" si="1"/>
        <v/>
      </c>
      <c r="V26" s="16">
        <v>83.357732483001428</v>
      </c>
      <c r="W26" s="16">
        <v>80.56374991093459</v>
      </c>
      <c r="X26" s="16">
        <v>85.374629839341893</v>
      </c>
      <c r="Y26" s="16">
        <v>99.771797999485443</v>
      </c>
      <c r="Z26" s="16">
        <v>134.24969201159126</v>
      </c>
      <c r="AA26" s="16">
        <v>76.533457321781029</v>
      </c>
      <c r="AB26" s="16">
        <v>87.723661285405711</v>
      </c>
      <c r="AC26" s="16">
        <v>100.41944291972274</v>
      </c>
      <c r="AD26" s="16">
        <v>133.07489183580893</v>
      </c>
      <c r="AE26" s="27" t="str">
        <f t="shared" si="2"/>
        <v/>
      </c>
      <c r="AF26" s="60">
        <v>327.88146286298627</v>
      </c>
      <c r="AG26" s="60">
        <v>299.3742518661374</v>
      </c>
      <c r="AH26" s="60">
        <v>285.08268118434864</v>
      </c>
      <c r="AI26" s="60">
        <v>283.5222896833842</v>
      </c>
      <c r="AJ26" s="60">
        <v>298.7683914168299</v>
      </c>
      <c r="AK26" s="60">
        <v>264.29888827735226</v>
      </c>
      <c r="AL26" s="60">
        <v>260.28076543340757</v>
      </c>
      <c r="AM26" s="60">
        <v>258.88072074576957</v>
      </c>
      <c r="AN26" s="60">
        <v>277.22324394868411</v>
      </c>
      <c r="AO26" s="27" t="str">
        <f t="shared" si="3"/>
        <v/>
      </c>
      <c r="AP26" s="60">
        <v>306.05321672737892</v>
      </c>
      <c r="AQ26" s="60">
        <v>279.75440690921675</v>
      </c>
      <c r="AR26" s="60">
        <v>267.00316135980603</v>
      </c>
      <c r="AS26" s="60">
        <v>266.57834418194784</v>
      </c>
      <c r="AT26" s="60">
        <v>282.94356775463154</v>
      </c>
      <c r="AU26" s="60">
        <v>247.35494277591596</v>
      </c>
      <c r="AV26" s="60">
        <v>244.45594177120921</v>
      </c>
      <c r="AW26" s="60">
        <v>244.05930252634946</v>
      </c>
      <c r="AX26" s="60">
        <v>263.13281597481256</v>
      </c>
      <c r="AY26" s="27" t="str">
        <f t="shared" si="4"/>
        <v/>
      </c>
    </row>
    <row r="27" spans="1:51" x14ac:dyDescent="0.25">
      <c r="A27" s="9">
        <v>25</v>
      </c>
      <c r="B27" s="11">
        <v>0.5562276559125513</v>
      </c>
      <c r="C27" s="12">
        <v>0.50855099969147544</v>
      </c>
      <c r="D27" s="12">
        <v>0.46840223655793778</v>
      </c>
      <c r="E27" s="12">
        <v>0.43412890217564964</v>
      </c>
      <c r="F27" s="12">
        <v>0.39553966642670274</v>
      </c>
      <c r="G27" s="12">
        <v>0.43412890217564964</v>
      </c>
      <c r="H27" s="12">
        <v>0.39553966642670274</v>
      </c>
      <c r="I27" s="12">
        <v>0.35598569978403266</v>
      </c>
      <c r="J27" s="12">
        <v>0.32362336344002973</v>
      </c>
      <c r="K27" s="27" t="str">
        <f t="shared" si="0"/>
        <v/>
      </c>
      <c r="L27" s="16">
        <v>24.877500000000001</v>
      </c>
      <c r="M27" s="16">
        <v>26.75</v>
      </c>
      <c r="N27" s="16">
        <v>30.762499999999999</v>
      </c>
      <c r="O27" s="16">
        <v>38.359499999999997</v>
      </c>
      <c r="P27" s="16">
        <v>55.265500000000003</v>
      </c>
      <c r="Q27" s="16">
        <v>29.425000000000001</v>
      </c>
      <c r="R27" s="16">
        <v>36.112499999999997</v>
      </c>
      <c r="S27" s="16">
        <v>44.137500000000003</v>
      </c>
      <c r="T27" s="16">
        <v>61.524999999999999</v>
      </c>
      <c r="U27" s="27" t="str">
        <f t="shared" si="1"/>
        <v/>
      </c>
      <c r="V27" s="16">
        <v>84.586722756175078</v>
      </c>
      <c r="W27" s="16">
        <v>82.129849662295783</v>
      </c>
      <c r="X27" s="16">
        <v>87.316069744690111</v>
      </c>
      <c r="Y27" s="16">
        <v>102.28480522291967</v>
      </c>
      <c r="Z27" s="16">
        <v>137.95644501084729</v>
      </c>
      <c r="AA27" s="16">
        <v>78.461147660538103</v>
      </c>
      <c r="AB27" s="16">
        <v>90.145789334290342</v>
      </c>
      <c r="AC27" s="16">
        <v>103.41128080930388</v>
      </c>
      <c r="AD27" s="16">
        <v>137.2520127983837</v>
      </c>
      <c r="AE27" s="27" t="str">
        <f t="shared" si="2"/>
        <v/>
      </c>
      <c r="AF27" s="60">
        <v>322.20588035693936</v>
      </c>
      <c r="AG27" s="60">
        <v>295.70371519471797</v>
      </c>
      <c r="AH27" s="60">
        <v>282.79212085738249</v>
      </c>
      <c r="AI27" s="60">
        <v>282.42149423899241</v>
      </c>
      <c r="AJ27" s="60">
        <v>299.30180173250659</v>
      </c>
      <c r="AK27" s="60">
        <v>262.71390243486246</v>
      </c>
      <c r="AL27" s="60">
        <v>259.75149827913532</v>
      </c>
      <c r="AM27" s="60">
        <v>259.35170187009891</v>
      </c>
      <c r="AN27" s="60">
        <v>279.02961775748668</v>
      </c>
      <c r="AO27" s="27" t="str">
        <f t="shared" si="3"/>
        <v/>
      </c>
      <c r="AP27" s="60">
        <v>300.94181091596005</v>
      </c>
      <c r="AQ27" s="60">
        <v>276.50252456306009</v>
      </c>
      <c r="AR27" s="60">
        <v>265.04109444304703</v>
      </c>
      <c r="AS27" s="60">
        <v>265.74560113022153</v>
      </c>
      <c r="AT27" s="60">
        <v>283.69051110425659</v>
      </c>
      <c r="AU27" s="60">
        <v>246.03800932609158</v>
      </c>
      <c r="AV27" s="60">
        <v>244.14020765088532</v>
      </c>
      <c r="AW27" s="60">
        <v>244.69922297716559</v>
      </c>
      <c r="AX27" s="60">
        <v>265.07821046368224</v>
      </c>
      <c r="AY27" s="27" t="str">
        <f t="shared" si="4"/>
        <v/>
      </c>
    </row>
    <row r="28" spans="1:51" x14ac:dyDescent="0.25">
      <c r="A28" s="9">
        <v>26</v>
      </c>
      <c r="B28" s="11">
        <v>0.54542609067270609</v>
      </c>
      <c r="C28" s="12">
        <v>0.49867528290075969</v>
      </c>
      <c r="D28" s="12">
        <v>0.45930618161912085</v>
      </c>
      <c r="E28" s="12">
        <v>0.42569841223235577</v>
      </c>
      <c r="F28" s="12">
        <v>0.38785855336725755</v>
      </c>
      <c r="G28" s="12">
        <v>0.42569841223235577</v>
      </c>
      <c r="H28" s="12">
        <v>0.38785855336725755</v>
      </c>
      <c r="I28" s="12">
        <v>0.34907269803053187</v>
      </c>
      <c r="J28" s="12">
        <v>0.31733881639139255</v>
      </c>
      <c r="K28" s="27" t="str">
        <f t="shared" si="0"/>
        <v/>
      </c>
      <c r="L28" s="16">
        <v>25.872599999999998</v>
      </c>
      <c r="M28" s="16">
        <v>27.82</v>
      </c>
      <c r="N28" s="16">
        <v>31.992999999999999</v>
      </c>
      <c r="O28" s="16">
        <v>39.893880000000003</v>
      </c>
      <c r="P28" s="16">
        <v>57.476120000000002</v>
      </c>
      <c r="Q28" s="16">
        <v>30.602</v>
      </c>
      <c r="R28" s="16">
        <v>37.557000000000002</v>
      </c>
      <c r="S28" s="16">
        <v>45.902999999999999</v>
      </c>
      <c r="T28" s="16">
        <v>63.985999999999997</v>
      </c>
      <c r="U28" s="27" t="str">
        <f t="shared" si="1"/>
        <v/>
      </c>
      <c r="V28" s="16">
        <v>85.879847841250196</v>
      </c>
      <c r="W28" s="16">
        <v>83.732432056000221</v>
      </c>
      <c r="X28" s="16">
        <v>89.281043805787021</v>
      </c>
      <c r="Y28" s="16">
        <v>104.81464252452568</v>
      </c>
      <c r="Z28" s="16">
        <v>141.67439110305449</v>
      </c>
      <c r="AA28" s="16">
        <v>80.40174810110058</v>
      </c>
      <c r="AB28" s="16">
        <v>92.575231359691941</v>
      </c>
      <c r="AC28" s="16">
        <v>106.40554971510953</v>
      </c>
      <c r="AD28" s="16">
        <v>141.42801625017677</v>
      </c>
      <c r="AE28" s="27" t="str">
        <f t="shared" si="2"/>
        <v/>
      </c>
      <c r="AF28" s="60">
        <v>317.28203061063954</v>
      </c>
      <c r="AG28" s="60">
        <v>292.54264528265509</v>
      </c>
      <c r="AH28" s="60">
        <v>280.87533465297793</v>
      </c>
      <c r="AI28" s="60">
        <v>281.61050349811245</v>
      </c>
      <c r="AJ28" s="60">
        <v>300.0537579317363</v>
      </c>
      <c r="AK28" s="60">
        <v>261.41547858246361</v>
      </c>
      <c r="AL28" s="60">
        <v>259.43756809546716</v>
      </c>
      <c r="AM28" s="60">
        <v>259.98277277091159</v>
      </c>
      <c r="AN28" s="60">
        <v>280.9606220423351</v>
      </c>
      <c r="AO28" s="27" t="str">
        <f t="shared" si="3"/>
        <v/>
      </c>
      <c r="AP28" s="60">
        <v>296.52323705245612</v>
      </c>
      <c r="AQ28" s="60">
        <v>273.7197035468825</v>
      </c>
      <c r="AR28" s="60">
        <v>263.4229325357885</v>
      </c>
      <c r="AS28" s="60">
        <v>265.17940502711269</v>
      </c>
      <c r="AT28" s="60">
        <v>284.63835681395659</v>
      </c>
      <c r="AU28" s="60">
        <v>244.98438011146379</v>
      </c>
      <c r="AV28" s="60">
        <v>244.02216697768739</v>
      </c>
      <c r="AW28" s="60">
        <v>245.48590666603232</v>
      </c>
      <c r="AX28" s="60">
        <v>267.13765075403074</v>
      </c>
      <c r="AY28" s="27" t="str">
        <f t="shared" si="4"/>
        <v/>
      </c>
    </row>
    <row r="29" spans="1:51" x14ac:dyDescent="0.25">
      <c r="A29" s="9">
        <v>27</v>
      </c>
      <c r="B29" s="11">
        <v>0.53523031145304312</v>
      </c>
      <c r="C29" s="12">
        <v>0.48935342761421091</v>
      </c>
      <c r="D29" s="12">
        <v>0.45072026227624684</v>
      </c>
      <c r="E29" s="12">
        <v>0.41774073089017999</v>
      </c>
      <c r="F29" s="12">
        <v>0.3806082214777195</v>
      </c>
      <c r="G29" s="12">
        <v>0.41774073089017999</v>
      </c>
      <c r="H29" s="12">
        <v>0.3806082214777195</v>
      </c>
      <c r="I29" s="12">
        <v>0.34254739932994754</v>
      </c>
      <c r="J29" s="12">
        <v>0.31140672666358887</v>
      </c>
      <c r="K29" s="27" t="str">
        <f t="shared" si="0"/>
        <v/>
      </c>
      <c r="L29" s="16">
        <v>26.867699999999999</v>
      </c>
      <c r="M29" s="16">
        <v>28.89</v>
      </c>
      <c r="N29" s="16">
        <v>33.223500000000001</v>
      </c>
      <c r="O29" s="16">
        <v>41.428260000000002</v>
      </c>
      <c r="P29" s="16">
        <v>59.68674</v>
      </c>
      <c r="Q29" s="16">
        <v>31.779</v>
      </c>
      <c r="R29" s="16">
        <v>39.0015</v>
      </c>
      <c r="S29" s="16">
        <v>47.668500000000002</v>
      </c>
      <c r="T29" s="16">
        <v>66.447000000000003</v>
      </c>
      <c r="U29" s="27" t="str">
        <f t="shared" si="1"/>
        <v/>
      </c>
      <c r="V29" s="16">
        <v>87.226488934382616</v>
      </c>
      <c r="W29" s="16">
        <v>85.365584477190126</v>
      </c>
      <c r="X29" s="16">
        <v>91.265681468021882</v>
      </c>
      <c r="Y29" s="16">
        <v>107.35838747503523</v>
      </c>
      <c r="Z29" s="16">
        <v>145.40124327496355</v>
      </c>
      <c r="AA29" s="16">
        <v>82.353016891589078</v>
      </c>
      <c r="AB29" s="16">
        <v>95.010492943466005</v>
      </c>
      <c r="AC29" s="16">
        <v>109.40136378367555</v>
      </c>
      <c r="AD29" s="16">
        <v>145.60232148954944</v>
      </c>
      <c r="AE29" s="27" t="str">
        <f t="shared" si="2"/>
        <v/>
      </c>
      <c r="AF29" s="60">
        <v>312.99417928478977</v>
      </c>
      <c r="AG29" s="60">
        <v>289.81771454995987</v>
      </c>
      <c r="AH29" s="60">
        <v>279.28111099445016</v>
      </c>
      <c r="AI29" s="60">
        <v>281.05101330202496</v>
      </c>
      <c r="AJ29" s="60">
        <v>300.99627157841167</v>
      </c>
      <c r="AK29" s="60">
        <v>260.3658756366944</v>
      </c>
      <c r="AL29" s="60">
        <v>259.31164210299931</v>
      </c>
      <c r="AM29" s="60">
        <v>260.75425773996574</v>
      </c>
      <c r="AN29" s="60">
        <v>283.00117757182102</v>
      </c>
      <c r="AO29" s="27" t="str">
        <f t="shared" si="3"/>
        <v/>
      </c>
      <c r="AP29" s="60">
        <v>292.69077703374495</v>
      </c>
      <c r="AQ29" s="60">
        <v>271.33838569326377</v>
      </c>
      <c r="AR29" s="60">
        <v>262.10151143418477</v>
      </c>
      <c r="AS29" s="60">
        <v>264.84447707102879</v>
      </c>
      <c r="AT29" s="60">
        <v>285.76131646942605</v>
      </c>
      <c r="AU29" s="60">
        <v>244.15933940569818</v>
      </c>
      <c r="AV29" s="60">
        <v>244.07668699401376</v>
      </c>
      <c r="AW29" s="60">
        <v>246.40127483132042</v>
      </c>
      <c r="AX29" s="60">
        <v>269.29728834423702</v>
      </c>
      <c r="AY29" s="27" t="str">
        <f t="shared" si="4"/>
        <v/>
      </c>
    </row>
    <row r="30" spans="1:51" x14ac:dyDescent="0.25">
      <c r="A30" s="9">
        <v>28</v>
      </c>
      <c r="B30" s="11">
        <v>0.52558573210036286</v>
      </c>
      <c r="C30" s="12">
        <v>0.48053552649176035</v>
      </c>
      <c r="D30" s="12">
        <v>0.44259851124241084</v>
      </c>
      <c r="E30" s="12">
        <v>0.41021325432223449</v>
      </c>
      <c r="F30" s="12">
        <v>0.37374985393803567</v>
      </c>
      <c r="G30" s="12">
        <v>0.41021325432223449</v>
      </c>
      <c r="H30" s="12">
        <v>0.37374985393803567</v>
      </c>
      <c r="I30" s="12">
        <v>0.33637486854423221</v>
      </c>
      <c r="J30" s="12">
        <v>0.30579533504021111</v>
      </c>
      <c r="K30" s="27" t="str">
        <f t="shared" si="0"/>
        <v/>
      </c>
      <c r="L30" s="16">
        <v>27.8628</v>
      </c>
      <c r="M30" s="16">
        <v>29.96</v>
      </c>
      <c r="N30" s="16">
        <v>34.454000000000001</v>
      </c>
      <c r="O30" s="16">
        <v>42.96264</v>
      </c>
      <c r="P30" s="16">
        <v>61.897359999999999</v>
      </c>
      <c r="Q30" s="16">
        <v>32.956000000000003</v>
      </c>
      <c r="R30" s="16">
        <v>40.445999999999998</v>
      </c>
      <c r="S30" s="16">
        <v>49.433999999999997</v>
      </c>
      <c r="T30" s="16">
        <v>68.908000000000001</v>
      </c>
      <c r="U30" s="27" t="str">
        <f t="shared" si="1"/>
        <v/>
      </c>
      <c r="V30" s="16">
        <v>88.618156891982181</v>
      </c>
      <c r="W30" s="16">
        <v>87.024523752634636</v>
      </c>
      <c r="X30" s="16">
        <v>93.266831402556022</v>
      </c>
      <c r="Y30" s="16">
        <v>109.91365489303583</v>
      </c>
      <c r="Z30" s="16">
        <v>149.13513906467512</v>
      </c>
      <c r="AA30" s="16">
        <v>84.313124394936835</v>
      </c>
      <c r="AB30" s="16">
        <v>97.450357084855469</v>
      </c>
      <c r="AC30" s="16">
        <v>112.3980110858614</v>
      </c>
      <c r="AD30" s="16">
        <v>149.77447804531562</v>
      </c>
      <c r="AE30" s="27" t="str">
        <f t="shared" si="2"/>
        <v/>
      </c>
      <c r="AF30" s="60">
        <v>309.24930247557552</v>
      </c>
      <c r="AG30" s="60">
        <v>287.46910295701099</v>
      </c>
      <c r="AH30" s="60">
        <v>277.96724038050837</v>
      </c>
      <c r="AI30" s="60">
        <v>280.71121824610464</v>
      </c>
      <c r="AJ30" s="60">
        <v>302.10594233763561</v>
      </c>
      <c r="AK30" s="60">
        <v>259.53374775465591</v>
      </c>
      <c r="AL30" s="60">
        <v>259.35085391023495</v>
      </c>
      <c r="AM30" s="60">
        <v>261.64959207413887</v>
      </c>
      <c r="AN30" s="60">
        <v>285.13853859670189</v>
      </c>
      <c r="AO30" s="27" t="str">
        <f t="shared" si="3"/>
        <v/>
      </c>
      <c r="AP30" s="60">
        <v>289.35865714899364</v>
      </c>
      <c r="AQ30" s="60">
        <v>269.3034604118485</v>
      </c>
      <c r="AR30" s="60">
        <v>261.03796026377449</v>
      </c>
      <c r="AS30" s="60">
        <v>264.711526815573</v>
      </c>
      <c r="AT30" s="60">
        <v>287.03783257350955</v>
      </c>
      <c r="AU30" s="60">
        <v>243.53405632412424</v>
      </c>
      <c r="AV30" s="60">
        <v>244.28274414610885</v>
      </c>
      <c r="AW30" s="60">
        <v>247.43010957810768</v>
      </c>
      <c r="AX30" s="60">
        <v>271.54542057694869</v>
      </c>
      <c r="AY30" s="27" t="str">
        <f t="shared" si="4"/>
        <v/>
      </c>
    </row>
    <row r="31" spans="1:51" x14ac:dyDescent="0.25">
      <c r="A31" s="9">
        <v>29</v>
      </c>
      <c r="B31" s="11">
        <v>0.51644441334055025</v>
      </c>
      <c r="C31" s="12">
        <v>0.47217774933993129</v>
      </c>
      <c r="D31" s="12">
        <v>0.43490055860256843</v>
      </c>
      <c r="E31" s="12">
        <v>0.4030785665096977</v>
      </c>
      <c r="F31" s="12">
        <v>0.36724936059772439</v>
      </c>
      <c r="G31" s="12">
        <v>0.4030785665096977</v>
      </c>
      <c r="H31" s="12">
        <v>0.36724936059772439</v>
      </c>
      <c r="I31" s="12">
        <v>0.33052442453795189</v>
      </c>
      <c r="J31" s="12">
        <v>0.30047674957995629</v>
      </c>
      <c r="K31" s="27" t="str">
        <f t="shared" si="0"/>
        <v/>
      </c>
      <c r="L31" s="16">
        <v>28.857900000000001</v>
      </c>
      <c r="M31" s="16">
        <v>31.03</v>
      </c>
      <c r="N31" s="16">
        <v>35.6845</v>
      </c>
      <c r="O31" s="16">
        <v>44.497019999999999</v>
      </c>
      <c r="P31" s="16">
        <v>64.107979999999998</v>
      </c>
      <c r="Q31" s="16">
        <v>34.133000000000003</v>
      </c>
      <c r="R31" s="16">
        <v>41.890500000000003</v>
      </c>
      <c r="S31" s="16">
        <v>51.1995</v>
      </c>
      <c r="T31" s="16">
        <v>71.369</v>
      </c>
      <c r="U31" s="27" t="str">
        <f t="shared" si="1"/>
        <v/>
      </c>
      <c r="V31" s="16">
        <v>90.047988597923279</v>
      </c>
      <c r="W31" s="16">
        <v>88.70534286001967</v>
      </c>
      <c r="X31" s="16">
        <v>95.281905849864202</v>
      </c>
      <c r="Y31" s="16">
        <v>112.47848319538205</v>
      </c>
      <c r="Z31" s="16">
        <v>152.87455207377542</v>
      </c>
      <c r="AA31" s="16">
        <v>86.280565909986237</v>
      </c>
      <c r="AB31" s="16">
        <v>99.893826379282103</v>
      </c>
      <c r="AC31" s="16">
        <v>115.39491724503502</v>
      </c>
      <c r="AD31" s="16">
        <v>153.94413763576634</v>
      </c>
      <c r="AE31" s="27" t="str">
        <f t="shared" si="2"/>
        <v/>
      </c>
      <c r="AF31" s="60">
        <v>305.97176358515304</v>
      </c>
      <c r="AG31" s="60">
        <v>285.44751513386245</v>
      </c>
      <c r="AH31" s="60">
        <v>276.89861353019779</v>
      </c>
      <c r="AI31" s="60">
        <v>280.56448434454063</v>
      </c>
      <c r="AJ31" s="60">
        <v>303.36305188101136</v>
      </c>
      <c r="AK31" s="60">
        <v>258.8928388960183</v>
      </c>
      <c r="AL31" s="60">
        <v>259.5359227871831</v>
      </c>
      <c r="AM31" s="60">
        <v>262.65472771401443</v>
      </c>
      <c r="AN31" s="60">
        <v>287.36185675651348</v>
      </c>
      <c r="AO31" s="27" t="str">
        <f t="shared" si="3"/>
        <v/>
      </c>
      <c r="AP31" s="60">
        <v>286.45713858443435</v>
      </c>
      <c r="AQ31" s="60">
        <v>267.56951562008487</v>
      </c>
      <c r="AR31" s="60">
        <v>260.19994910163905</v>
      </c>
      <c r="AS31" s="60">
        <v>264.75602880712529</v>
      </c>
      <c r="AT31" s="60">
        <v>288.44974266717043</v>
      </c>
      <c r="AU31" s="60">
        <v>243.08438335860291</v>
      </c>
      <c r="AV31" s="60">
        <v>244.62261357334222</v>
      </c>
      <c r="AW31" s="60">
        <v>248.55950708681073</v>
      </c>
      <c r="AX31" s="60">
        <v>273.87208935422149</v>
      </c>
      <c r="AY31" s="27" t="str">
        <f t="shared" si="4"/>
        <v/>
      </c>
    </row>
    <row r="32" spans="1:51" x14ac:dyDescent="0.25">
      <c r="A32" s="9">
        <v>30</v>
      </c>
      <c r="B32" s="13">
        <v>0.50776405708587669</v>
      </c>
      <c r="C32" s="14">
        <v>0.464241423621373</v>
      </c>
      <c r="D32" s="14">
        <v>0.42759078491442237</v>
      </c>
      <c r="E32" s="14">
        <v>0.39630365431092812</v>
      </c>
      <c r="F32" s="14">
        <v>0.36107666281662343</v>
      </c>
      <c r="G32" s="14">
        <v>0.39630365431092812</v>
      </c>
      <c r="H32" s="14">
        <v>0.36107666281662343</v>
      </c>
      <c r="I32" s="14">
        <v>0.3249689965349612</v>
      </c>
      <c r="J32" s="14">
        <v>0.29542636048632825</v>
      </c>
      <c r="K32" s="27">
        <f>IF(ISNA(MATCH($B$33,B32:J32,0)),"",MATCH($B$33,B32:J32,0))</f>
        <v>9</v>
      </c>
      <c r="L32" s="19">
        <v>29.853000000000002</v>
      </c>
      <c r="M32" s="19">
        <v>32.1</v>
      </c>
      <c r="N32" s="19">
        <v>36.914999999999999</v>
      </c>
      <c r="O32" s="19">
        <v>46.031399999999998</v>
      </c>
      <c r="P32" s="19">
        <v>66.318600000000004</v>
      </c>
      <c r="Q32" s="19">
        <v>35.31</v>
      </c>
      <c r="R32" s="19">
        <v>43.335000000000001</v>
      </c>
      <c r="S32" s="19">
        <v>52.965000000000003</v>
      </c>
      <c r="T32" s="19">
        <v>73.83</v>
      </c>
      <c r="U32" s="27" t="str">
        <f>IF(ISNA(MATCH($L$33,L32:T32,0)),"",MATCH($L$33,L32:T32,0))</f>
        <v/>
      </c>
      <c r="V32" s="19">
        <v>91.510379385842924</v>
      </c>
      <c r="W32" s="19">
        <v>90.404822526256524</v>
      </c>
      <c r="X32" s="19">
        <v>97.308763378777201</v>
      </c>
      <c r="Y32" s="19">
        <v>115.05124806977835</v>
      </c>
      <c r="Z32" s="19">
        <v>156.61822428485107</v>
      </c>
      <c r="AA32" s="19">
        <v>88.254095451015473</v>
      </c>
      <c r="AB32" s="19">
        <v>102.34007879213404</v>
      </c>
      <c r="AC32" s="19">
        <v>118.39161751619899</v>
      </c>
      <c r="AD32" s="19">
        <v>158.11103266662374</v>
      </c>
      <c r="AE32" s="27" t="str">
        <f t="shared" si="2"/>
        <v/>
      </c>
      <c r="AF32" s="61">
        <v>303.09942213402292</v>
      </c>
      <c r="AG32" s="61">
        <v>283.71195581512796</v>
      </c>
      <c r="AH32" s="61">
        <v>276.04578312338799</v>
      </c>
      <c r="AI32" s="61">
        <v>280.58833499292558</v>
      </c>
      <c r="AJ32" s="61">
        <v>304.75086485447224</v>
      </c>
      <c r="AK32" s="61">
        <v>258.42098541863299</v>
      </c>
      <c r="AL32" s="61">
        <v>259.85047403687059</v>
      </c>
      <c r="AM32" s="61">
        <v>263.75767056454532</v>
      </c>
      <c r="AN32" s="61">
        <v>289.66183954502492</v>
      </c>
      <c r="AO32" s="27">
        <f t="shared" si="3"/>
        <v>6</v>
      </c>
      <c r="AP32" s="61">
        <v>283.92892864101123</v>
      </c>
      <c r="AQ32" s="61">
        <v>266.09878757721464</v>
      </c>
      <c r="AR32" s="61">
        <v>259.5603637905582</v>
      </c>
      <c r="AS32" s="61">
        <v>264.95728801368512</v>
      </c>
      <c r="AT32" s="61">
        <v>289.98163450790048</v>
      </c>
      <c r="AU32" s="61">
        <v>242.78993843939253</v>
      </c>
      <c r="AV32" s="61">
        <v>245.08124369029875</v>
      </c>
      <c r="AW32" s="61">
        <v>249.77845199203065</v>
      </c>
      <c r="AX32" s="61">
        <v>276.26876689590461</v>
      </c>
      <c r="AY32" s="27">
        <f t="shared" si="4"/>
        <v>6</v>
      </c>
    </row>
    <row r="33" spans="1:51" ht="21" x14ac:dyDescent="0.35">
      <c r="A33" s="32" t="s">
        <v>18</v>
      </c>
      <c r="B33" s="71" cm="1">
        <f t="array" ref="B33">MIN(IF(ISNUMBER(B3:J32),B3:J32))</f>
        <v>0.29542636048632825</v>
      </c>
      <c r="C33" s="76"/>
      <c r="D33" s="76"/>
      <c r="E33" s="76"/>
      <c r="F33" s="76"/>
      <c r="G33" s="76"/>
      <c r="H33" s="76"/>
      <c r="I33" s="76"/>
      <c r="J33" s="76"/>
      <c r="K33" s="54"/>
      <c r="L33" s="72" cm="1">
        <f t="array" ref="L33">MIN(IF(ISNUMBER(L3:T32),L3:T32))</f>
        <v>7.383</v>
      </c>
      <c r="M33" s="72"/>
      <c r="N33" s="72"/>
      <c r="O33" s="72"/>
      <c r="P33" s="72"/>
      <c r="Q33" s="72"/>
      <c r="R33" s="72"/>
      <c r="S33" s="72"/>
      <c r="T33" s="72"/>
      <c r="U33" s="56"/>
      <c r="V33" s="72" cm="1">
        <f t="array" ref="V33">MIN(IF(ISNUMBER(V3:AD32),V3:AD32))</f>
        <v>56.538468973270469</v>
      </c>
      <c r="W33" s="72"/>
      <c r="X33" s="72"/>
      <c r="Y33" s="72"/>
      <c r="Z33" s="72"/>
      <c r="AA33" s="72"/>
      <c r="AB33" s="72"/>
      <c r="AC33" s="72"/>
      <c r="AD33" s="72"/>
      <c r="AE33" s="56"/>
      <c r="AF33" s="69" cm="1">
        <f t="array" ref="AF33">MIN(IF(ISNUMBER(AF3:AN32),AF3:AN32))</f>
        <v>258.42098541863299</v>
      </c>
      <c r="AG33" s="69"/>
      <c r="AH33" s="69"/>
      <c r="AI33" s="69"/>
      <c r="AJ33" s="69"/>
      <c r="AK33" s="69"/>
      <c r="AL33" s="69"/>
      <c r="AM33" s="69"/>
      <c r="AN33" s="69"/>
      <c r="AO33" s="56"/>
      <c r="AP33" s="69" cm="1">
        <f t="array" ref="AP33">MIN(IF(ISNUMBER(AP3:AX32),AP3:AX32))</f>
        <v>242.78993843939253</v>
      </c>
      <c r="AQ33" s="69"/>
      <c r="AR33" s="69"/>
      <c r="AS33" s="69"/>
      <c r="AT33" s="69"/>
      <c r="AU33" s="69"/>
      <c r="AV33" s="69"/>
      <c r="AW33" s="69"/>
      <c r="AX33" s="69"/>
      <c r="AY33" s="56"/>
    </row>
    <row r="34" spans="1:51" ht="21" hidden="1" x14ac:dyDescent="0.35">
      <c r="A34" s="25" t="s">
        <v>26</v>
      </c>
      <c r="B34" s="43" t="str">
        <f>IF(ISNA(MATCH($B$33,B3:B32,0)),"",INDEX($A$3:$A$32,MATCH($B$33,B3:B32,0)))</f>
        <v/>
      </c>
      <c r="C34" s="43" t="str">
        <f t="shared" ref="C34:J34" si="5">IF(ISNA(MATCH($B$33,C3:C32,0)),"",INDEX($A$3:$A$32,MATCH($B$33,C3:C32,0)))</f>
        <v/>
      </c>
      <c r="D34" s="43" t="str">
        <f t="shared" si="5"/>
        <v/>
      </c>
      <c r="E34" s="43" t="str">
        <f t="shared" si="5"/>
        <v/>
      </c>
      <c r="F34" s="43" t="str">
        <f t="shared" si="5"/>
        <v/>
      </c>
      <c r="G34" s="43" t="str">
        <f t="shared" si="5"/>
        <v/>
      </c>
      <c r="H34" s="43" t="str">
        <f t="shared" si="5"/>
        <v/>
      </c>
      <c r="I34" s="43" t="str">
        <f t="shared" si="5"/>
        <v/>
      </c>
      <c r="J34" s="48">
        <f t="shared" si="5"/>
        <v>30</v>
      </c>
      <c r="K34" s="54"/>
      <c r="L34" s="30" t="str">
        <f>IF(ISNA(MATCH($L$33,L3:L32,0)),"",INDEX($A$3:$A$32,MATCH($L$33,L3:L32,0)))</f>
        <v/>
      </c>
      <c r="M34" s="30" t="str">
        <f t="shared" ref="M34:T34" si="6">IF(ISNA(MATCH($L$33,M3:M32,0)),"",INDEX($A$3:$A$32,MATCH($L$33,M3:M32,0)))</f>
        <v/>
      </c>
      <c r="N34" s="30">
        <f t="shared" si="6"/>
        <v>6</v>
      </c>
      <c r="O34" s="30" t="str">
        <f t="shared" si="6"/>
        <v/>
      </c>
      <c r="P34" s="30" t="str">
        <f t="shared" si="6"/>
        <v/>
      </c>
      <c r="Q34" s="30" t="str">
        <f t="shared" si="6"/>
        <v/>
      </c>
      <c r="R34" s="30" t="str">
        <f t="shared" si="6"/>
        <v/>
      </c>
      <c r="S34" s="30" t="str">
        <f t="shared" si="6"/>
        <v/>
      </c>
      <c r="T34" s="30" t="str">
        <f t="shared" si="6"/>
        <v/>
      </c>
      <c r="U34" s="56"/>
      <c r="V34" s="30" t="str">
        <f>IF(ISNA(MATCH($V$33,V3:V32,0)),"",INDEX($A$3:$A$32,MATCH($V$33,V3:V32,0)))</f>
        <v/>
      </c>
      <c r="W34" s="30" t="str">
        <f t="shared" ref="W34:AD34" si="7">IF(ISNA(MATCH($V$33,W3:W32,0)),"",INDEX($A$3:$A$32,MATCH($V$33,W3:W32,0)))</f>
        <v/>
      </c>
      <c r="X34" s="30" t="str">
        <f t="shared" si="7"/>
        <v/>
      </c>
      <c r="Y34" s="30" t="str">
        <f t="shared" si="7"/>
        <v/>
      </c>
      <c r="Z34" s="30" t="str">
        <f t="shared" si="7"/>
        <v/>
      </c>
      <c r="AA34" s="30">
        <f t="shared" si="7"/>
        <v>11</v>
      </c>
      <c r="AB34" s="30" t="str">
        <f t="shared" si="7"/>
        <v/>
      </c>
      <c r="AC34" s="30" t="str">
        <f t="shared" si="7"/>
        <v/>
      </c>
      <c r="AD34" s="30" t="str">
        <f t="shared" si="7"/>
        <v/>
      </c>
      <c r="AE34" s="56"/>
      <c r="AF34" s="30" t="str">
        <f>IF(ISNA(MATCH($AF$33,AF3:AF32,0)),"",INDEX($A$3:$A$32,MATCH($AF$33,AF3:AF32,0)))</f>
        <v/>
      </c>
      <c r="AG34" s="30" t="str">
        <f t="shared" ref="AG34:AN34" si="8">IF(ISNA(MATCH($AF$33,AG3:AG32,0)),"",INDEX($A$3:$A$32,MATCH($AF$33,AG3:AG32,0)))</f>
        <v/>
      </c>
      <c r="AH34" s="30" t="str">
        <f t="shared" si="8"/>
        <v/>
      </c>
      <c r="AI34" s="30" t="str">
        <f t="shared" si="8"/>
        <v/>
      </c>
      <c r="AJ34" s="30" t="str">
        <f t="shared" si="8"/>
        <v/>
      </c>
      <c r="AK34" s="30">
        <f t="shared" si="8"/>
        <v>30</v>
      </c>
      <c r="AL34" s="30" t="str">
        <f t="shared" si="8"/>
        <v/>
      </c>
      <c r="AM34" s="30" t="str">
        <f t="shared" si="8"/>
        <v/>
      </c>
      <c r="AN34" s="30" t="str">
        <f t="shared" si="8"/>
        <v/>
      </c>
      <c r="AO34" s="56"/>
      <c r="AP34" s="30" t="str">
        <f>IF(ISNA(MATCH($AP$33,AP3:AP32,0)),"",INDEX($A$3:$A$32,MATCH($AP$33,AP3:AP32,0)))</f>
        <v/>
      </c>
      <c r="AQ34" s="30" t="str">
        <f t="shared" ref="AQ34:AX34" si="9">IF(ISNA(MATCH($AP$33,AQ3:AQ32,0)),"",INDEX($A$3:$A$32,MATCH($AP$33,AQ3:AQ32,0)))</f>
        <v/>
      </c>
      <c r="AR34" s="30" t="str">
        <f t="shared" si="9"/>
        <v/>
      </c>
      <c r="AS34" s="30" t="str">
        <f t="shared" si="9"/>
        <v/>
      </c>
      <c r="AT34" s="30" t="str">
        <f t="shared" si="9"/>
        <v/>
      </c>
      <c r="AU34" s="30">
        <f t="shared" si="9"/>
        <v>30</v>
      </c>
      <c r="AV34" s="30" t="str">
        <f t="shared" si="9"/>
        <v/>
      </c>
      <c r="AW34" s="30" t="str">
        <f t="shared" si="9"/>
        <v/>
      </c>
      <c r="AX34" s="30" t="str">
        <f t="shared" si="9"/>
        <v/>
      </c>
      <c r="AY34" s="56"/>
    </row>
    <row r="35" spans="1:51" ht="38.25" x14ac:dyDescent="0.35">
      <c r="A35" s="40" t="s">
        <v>25</v>
      </c>
      <c r="B35" s="35">
        <f>SUM(B34:J34)</f>
        <v>30</v>
      </c>
      <c r="C35" s="35" t="str" cm="1">
        <f t="array" ref="C35">INDEX(B2:J2,D35)</f>
        <v>I</v>
      </c>
      <c r="D35" s="50">
        <f>SUM(K3:K32)</f>
        <v>9</v>
      </c>
      <c r="E35" s="36">
        <f>VLOOKUP(C35,Thrusters[],MATCH("PropellerD_m",Thrusters[#Headers],0))</f>
        <v>5.5</v>
      </c>
      <c r="F35" s="37" t="s">
        <v>27</v>
      </c>
      <c r="G35" s="38">
        <f>VLOOKUP(C35,Thrusters[],MATCH("Power_kW",Thrusters[#Headers],0))</f>
        <v>5500</v>
      </c>
      <c r="H35" s="39" t="s">
        <v>28</v>
      </c>
      <c r="I35" s="50"/>
      <c r="J35" s="50"/>
      <c r="K35" s="54"/>
      <c r="L35" s="51">
        <f>SUM(L34:T34)</f>
        <v>6</v>
      </c>
      <c r="M35" s="35" t="str" cm="1">
        <f t="array" ref="M35">INDEX(L2:T2,N35)</f>
        <v>C</v>
      </c>
      <c r="N35" s="50">
        <f>SUM(U3:U32)</f>
        <v>3</v>
      </c>
      <c r="O35" s="36">
        <f>VLOOKUP(M35,Thrusters[],MATCH("PropellerD_m",Thrusters[#Headers],0))</f>
        <v>3.8</v>
      </c>
      <c r="P35" s="37" t="s">
        <v>27</v>
      </c>
      <c r="Q35" s="38">
        <f>VLOOKUP(M35,Thrusters[],MATCH("Power_kW",Thrusters[#Headers],0))</f>
        <v>4800</v>
      </c>
      <c r="R35" s="39" t="s">
        <v>28</v>
      </c>
      <c r="S35" s="50"/>
      <c r="T35" s="50"/>
      <c r="U35" s="56"/>
      <c r="V35" s="51">
        <f>SUM(V34:AD34)</f>
        <v>11</v>
      </c>
      <c r="W35" s="35" t="str" cm="1">
        <f t="array" ref="W35">INDEX(V2:AD2,X35)</f>
        <v>F</v>
      </c>
      <c r="X35" s="50">
        <f>SUM(AE3:AE32)</f>
        <v>6</v>
      </c>
      <c r="Y35" s="36">
        <f>VLOOKUP(W35,Thrusters[],MATCH("PropellerD_m",Thrusters[#Headers],0))</f>
        <v>4.0999999999999996</v>
      </c>
      <c r="Z35" s="37" t="s">
        <v>27</v>
      </c>
      <c r="AA35" s="38">
        <f>VLOOKUP(W35,Thrusters[],MATCH("Power_kW",Thrusters[#Headers],0))</f>
        <v>3200</v>
      </c>
      <c r="AB35" s="39" t="s">
        <v>28</v>
      </c>
      <c r="AC35" s="50"/>
      <c r="AD35" s="50"/>
      <c r="AE35" s="56"/>
      <c r="AF35" s="51">
        <f>SUM(AF34:AN34)</f>
        <v>30</v>
      </c>
      <c r="AG35" s="35" t="str" cm="1">
        <f t="array" ref="AG35">INDEX(AF2:AN2,AH35)</f>
        <v>F</v>
      </c>
      <c r="AH35" s="50">
        <f>SUM(AO3:AO32)</f>
        <v>6</v>
      </c>
      <c r="AI35" s="36">
        <f>VLOOKUP(AG35,Thrusters[],MATCH("PropellerD_m",Thrusters[#Headers],0))</f>
        <v>4.0999999999999996</v>
      </c>
      <c r="AJ35" s="37" t="s">
        <v>27</v>
      </c>
      <c r="AK35" s="38">
        <f>VLOOKUP(AG35,Thrusters[],MATCH("Power_kW",Thrusters[#Headers],0))</f>
        <v>3200</v>
      </c>
      <c r="AL35" s="39" t="s">
        <v>28</v>
      </c>
      <c r="AM35" s="50"/>
      <c r="AN35" s="50"/>
      <c r="AO35" s="56"/>
      <c r="AP35" s="51">
        <f>SUM(AP34:AX34)</f>
        <v>30</v>
      </c>
      <c r="AQ35" s="35" t="str" cm="1">
        <f t="array" ref="AQ35">INDEX(AP2:AX2,AR35)</f>
        <v>F</v>
      </c>
      <c r="AR35" s="50">
        <f>SUM(AY3:AY32)</f>
        <v>6</v>
      </c>
      <c r="AS35" s="36">
        <f>VLOOKUP(AQ35,Thrusters[],MATCH("PropellerD_m",Thrusters[#Headers],0))</f>
        <v>4.0999999999999996</v>
      </c>
      <c r="AT35" s="37" t="s">
        <v>27</v>
      </c>
      <c r="AU35" s="38">
        <f>VLOOKUP(AQ35,Thrusters[],MATCH("Power_kW",Thrusters[#Headers],0))</f>
        <v>3200</v>
      </c>
      <c r="AV35" s="39" t="s">
        <v>28</v>
      </c>
      <c r="AW35" s="50"/>
      <c r="AX35" s="50"/>
      <c r="AY35" s="56"/>
    </row>
    <row r="36" spans="1:51" ht="38.25" x14ac:dyDescent="0.35">
      <c r="A36" s="31" t="s">
        <v>23</v>
      </c>
      <c r="B36" s="74" cm="1">
        <f t="array" ref="B36">INDEX(B3:J32,$L$35,$N$35)</f>
        <v>0.95612206162114033</v>
      </c>
      <c r="C36" s="74"/>
      <c r="D36" s="74"/>
      <c r="E36" s="74"/>
      <c r="F36" s="74"/>
      <c r="G36" s="74"/>
      <c r="H36" s="74"/>
      <c r="I36" s="74"/>
      <c r="J36" s="73"/>
      <c r="K36" s="54"/>
      <c r="L36" s="65" cm="1">
        <f t="array" ref="L36">INDEX(L3:T32,$L$35,$N$35)</f>
        <v>7.383</v>
      </c>
      <c r="M36" s="66"/>
      <c r="N36" s="66"/>
      <c r="O36" s="66"/>
      <c r="P36" s="66"/>
      <c r="Q36" s="66"/>
      <c r="R36" s="66"/>
      <c r="S36" s="66"/>
      <c r="T36" s="67"/>
      <c r="U36" s="56"/>
      <c r="V36" s="65" cm="1">
        <f t="array" ref="V36">INDEX(V3:AD32,$L$35,$N$35)</f>
        <v>253.88810379218017</v>
      </c>
      <c r="W36" s="66"/>
      <c r="X36" s="66"/>
      <c r="Y36" s="66"/>
      <c r="Z36" s="66"/>
      <c r="AA36" s="66"/>
      <c r="AB36" s="66"/>
      <c r="AC36" s="66"/>
      <c r="AD36" s="67"/>
      <c r="AE36" s="56"/>
      <c r="AF36" s="69" cm="1">
        <f t="array" ref="AF36">INDEX(AF3:AN32,$L$35,$N$35)</f>
        <v>2761.0593693439041</v>
      </c>
      <c r="AG36" s="69"/>
      <c r="AH36" s="69"/>
      <c r="AI36" s="69"/>
      <c r="AJ36" s="69"/>
      <c r="AK36" s="69"/>
      <c r="AL36" s="69"/>
      <c r="AM36" s="69"/>
      <c r="AN36" s="69"/>
      <c r="AO36" s="63"/>
      <c r="AP36" s="69" cm="1">
        <f t="array" ref="AP36">INDEX(AP3:AX32,$L$35,$N$35)</f>
        <v>2545.9989930066208</v>
      </c>
      <c r="AQ36" s="69"/>
      <c r="AR36" s="69"/>
      <c r="AS36" s="69"/>
      <c r="AT36" s="69"/>
      <c r="AU36" s="69"/>
      <c r="AV36" s="69"/>
      <c r="AW36" s="69"/>
      <c r="AX36" s="69"/>
      <c r="AY36" s="56"/>
    </row>
    <row r="37" spans="1:51" ht="38.25" x14ac:dyDescent="0.35">
      <c r="A37" s="31" t="s">
        <v>24</v>
      </c>
      <c r="B37" s="74" cm="1">
        <f t="array" ref="B37">INDEX(B3:J32,$V$35,$X$35)</f>
        <v>0.65447394507524259</v>
      </c>
      <c r="C37" s="74"/>
      <c r="D37" s="74"/>
      <c r="E37" s="74"/>
      <c r="F37" s="74"/>
      <c r="G37" s="74"/>
      <c r="H37" s="74"/>
      <c r="I37" s="74"/>
      <c r="J37" s="73"/>
      <c r="K37" s="54"/>
      <c r="L37" s="65" cm="1">
        <f t="array" ref="L37">INDEX(L3:T32,$V$35,$X$35)</f>
        <v>12.946999999999999</v>
      </c>
      <c r="M37" s="66"/>
      <c r="N37" s="66"/>
      <c r="O37" s="66"/>
      <c r="P37" s="66"/>
      <c r="Q37" s="66"/>
      <c r="R37" s="66"/>
      <c r="S37" s="66"/>
      <c r="T37" s="67"/>
      <c r="U37" s="56"/>
      <c r="V37" s="65" cm="1">
        <f t="array" ref="V37">INDEX(V3:AD32,$V$35,$X$35)</f>
        <v>56.538468973270469</v>
      </c>
      <c r="W37" s="66"/>
      <c r="X37" s="66"/>
      <c r="Y37" s="66"/>
      <c r="Z37" s="66"/>
      <c r="AA37" s="66"/>
      <c r="AB37" s="66"/>
      <c r="AC37" s="66"/>
      <c r="AD37" s="67"/>
      <c r="AE37" s="56"/>
      <c r="AF37" s="69" cm="1">
        <f t="array" ref="AF37">INDEX(AF3:AN32,$V$35,$X$35)</f>
        <v>370.72319758535463</v>
      </c>
      <c r="AG37" s="69"/>
      <c r="AH37" s="69"/>
      <c r="AI37" s="69"/>
      <c r="AJ37" s="69"/>
      <c r="AK37" s="69"/>
      <c r="AL37" s="69"/>
      <c r="AM37" s="69"/>
      <c r="AN37" s="69"/>
      <c r="AO37" s="63"/>
      <c r="AP37" s="69" cm="1">
        <f t="array" ref="AP37">INDEX(AP3:AX32,$V$35,$X$35)</f>
        <v>343.41293890539322</v>
      </c>
      <c r="AQ37" s="69"/>
      <c r="AR37" s="69"/>
      <c r="AS37" s="69"/>
      <c r="AT37" s="69"/>
      <c r="AU37" s="69"/>
      <c r="AV37" s="69"/>
      <c r="AW37" s="69"/>
      <c r="AX37" s="69"/>
      <c r="AY37" s="56"/>
    </row>
    <row r="38" spans="1:51" ht="38.25" x14ac:dyDescent="0.35">
      <c r="A38" s="31" t="s">
        <v>51</v>
      </c>
      <c r="B38" s="74" cm="1">
        <f t="array" ref="B38">INDEX(B3:J32,$AF$35,$AH$35)</f>
        <v>0.39630365431092812</v>
      </c>
      <c r="C38" s="74"/>
      <c r="D38" s="74"/>
      <c r="E38" s="74"/>
      <c r="F38" s="74"/>
      <c r="G38" s="74"/>
      <c r="H38" s="74"/>
      <c r="I38" s="74"/>
      <c r="J38" s="73"/>
      <c r="K38" s="54"/>
      <c r="L38" s="65" cm="1">
        <f t="array" ref="L38">INDEX(L3:T32,$AF$35,$AH$35)</f>
        <v>35.31</v>
      </c>
      <c r="M38" s="66"/>
      <c r="N38" s="66"/>
      <c r="O38" s="66"/>
      <c r="P38" s="66"/>
      <c r="Q38" s="66"/>
      <c r="R38" s="66"/>
      <c r="S38" s="66"/>
      <c r="T38" s="67"/>
      <c r="U38" s="56"/>
      <c r="V38" s="65" cm="1">
        <f t="array" ref="V38">INDEX(V3:AD32,$AF$35,$AH$35)</f>
        <v>88.254095451015473</v>
      </c>
      <c r="W38" s="66"/>
      <c r="X38" s="66"/>
      <c r="Y38" s="66"/>
      <c r="Z38" s="66"/>
      <c r="AA38" s="66"/>
      <c r="AB38" s="66"/>
      <c r="AC38" s="66"/>
      <c r="AD38" s="67"/>
      <c r="AE38" s="56"/>
      <c r="AF38" s="78" cm="1">
        <f t="array" ref="AF38">INDEX(AF3:AN32,$AF$35,$AH$35)</f>
        <v>258.42098541863299</v>
      </c>
      <c r="AG38" s="79"/>
      <c r="AH38" s="79"/>
      <c r="AI38" s="79"/>
      <c r="AJ38" s="79"/>
      <c r="AK38" s="79"/>
      <c r="AL38" s="79"/>
      <c r="AM38" s="79"/>
      <c r="AN38" s="80"/>
      <c r="AO38" s="63"/>
      <c r="AP38" s="78" cm="1">
        <f t="array" ref="AP38">INDEX(AP3:AX32,$AP$35,$AR$35)</f>
        <v>242.78993843939253</v>
      </c>
      <c r="AQ38" s="79"/>
      <c r="AR38" s="79"/>
      <c r="AS38" s="79"/>
      <c r="AT38" s="79"/>
      <c r="AU38" s="79"/>
      <c r="AV38" s="79"/>
      <c r="AW38" s="79"/>
      <c r="AX38" s="80"/>
      <c r="AY38" s="56"/>
    </row>
    <row r="39" spans="1:51" x14ac:dyDescent="0.25">
      <c r="AE39" s="58"/>
    </row>
    <row r="40" spans="1:51" x14ac:dyDescent="0.25">
      <c r="AE40" s="58"/>
    </row>
  </sheetData>
  <mergeCells count="26">
    <mergeCell ref="A1:A2"/>
    <mergeCell ref="B36:J36"/>
    <mergeCell ref="L36:T36"/>
    <mergeCell ref="V36:AD36"/>
    <mergeCell ref="B1:J1"/>
    <mergeCell ref="L1:T1"/>
    <mergeCell ref="V1:AD1"/>
    <mergeCell ref="B33:J33"/>
    <mergeCell ref="L33:T33"/>
    <mergeCell ref="V33:AD33"/>
    <mergeCell ref="AF1:AN1"/>
    <mergeCell ref="AP1:AX1"/>
    <mergeCell ref="AF33:AN33"/>
    <mergeCell ref="AP33:AX33"/>
    <mergeCell ref="AF36:AN36"/>
    <mergeCell ref="AP36:AX36"/>
    <mergeCell ref="AF37:AN37"/>
    <mergeCell ref="AP37:AX37"/>
    <mergeCell ref="B38:J38"/>
    <mergeCell ref="L38:T38"/>
    <mergeCell ref="V38:AD38"/>
    <mergeCell ref="AF38:AN38"/>
    <mergeCell ref="AP38:AX38"/>
    <mergeCell ref="B37:J37"/>
    <mergeCell ref="L37:T37"/>
    <mergeCell ref="V37:AD37"/>
  </mergeCells>
  <conditionalFormatting sqref="L3:T32">
    <cfRule type="cellIs" dxfId="10" priority="9" operator="equal">
      <formula>$L$33</formula>
    </cfRule>
    <cfRule type="colorScale" priority="1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V3:AD32">
    <cfRule type="colorScale" priority="8">
      <colorScale>
        <cfvo type="min"/>
        <cfvo type="percentile" val="50"/>
        <cfvo type="max"/>
        <color rgb="FF63BE7B"/>
        <color rgb="FFFCFCFF"/>
        <color rgb="FFF8696B"/>
      </colorScale>
    </cfRule>
    <cfRule type="cellIs" dxfId="9" priority="8" operator="equal">
      <formula>$V$33</formula>
    </cfRule>
  </conditionalFormatting>
  <conditionalFormatting sqref="B3:J32">
    <cfRule type="cellIs" dxfId="8" priority="5" operator="greaterThan">
      <formula>1</formula>
    </cfRule>
    <cfRule type="cellIs" dxfId="7" priority="6" operator="equal">
      <formula>$B$33</formula>
    </cfRule>
    <cfRule type="colorScale" priority="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F3:AN32">
    <cfRule type="cellIs" dxfId="6" priority="3" operator="between">
      <formula>$AF$33*0.975</formula>
      <formula>$AF$33*1.025</formula>
    </cfRule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P3:AX32">
    <cfRule type="cellIs" dxfId="5" priority="1" operator="between">
      <formula>$AP$33*0.975</formula>
      <formula>$AP$33*1.025</formula>
    </cfRule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  <ignoredErrors>
    <ignoredError sqref="K11:K32" formulaRange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Y38"/>
  <sheetViews>
    <sheetView zoomScale="80" zoomScaleNormal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38" sqref="A38:XFD38"/>
    </sheetView>
  </sheetViews>
  <sheetFormatPr defaultRowHeight="15" x14ac:dyDescent="0.25"/>
  <cols>
    <col min="1" max="1" width="24.7109375" customWidth="1"/>
    <col min="11" max="11" width="2.7109375" style="29" customWidth="1"/>
    <col min="21" max="21" width="2.7109375" customWidth="1"/>
    <col min="31" max="31" width="2.7109375" customWidth="1"/>
    <col min="41" max="41" width="2.7109375" customWidth="1"/>
    <col min="51" max="51" width="2.7109375" customWidth="1"/>
  </cols>
  <sheetData>
    <row r="1" spans="1:51" s="42" customFormat="1" ht="18.75" x14ac:dyDescent="0.3">
      <c r="A1" s="75" t="s">
        <v>16</v>
      </c>
      <c r="B1" s="70" t="s">
        <v>42</v>
      </c>
      <c r="C1" s="70"/>
      <c r="D1" s="70"/>
      <c r="E1" s="70"/>
      <c r="F1" s="70"/>
      <c r="G1" s="70"/>
      <c r="H1" s="70"/>
      <c r="I1" s="70"/>
      <c r="J1" s="70"/>
      <c r="K1" s="52"/>
      <c r="L1" s="70" t="s">
        <v>17</v>
      </c>
      <c r="M1" s="70"/>
      <c r="N1" s="70"/>
      <c r="O1" s="70"/>
      <c r="P1" s="70"/>
      <c r="Q1" s="70"/>
      <c r="R1" s="70"/>
      <c r="S1" s="70"/>
      <c r="T1" s="70"/>
      <c r="U1" s="55"/>
      <c r="V1" s="70" t="s">
        <v>29</v>
      </c>
      <c r="W1" s="70"/>
      <c r="X1" s="70"/>
      <c r="Y1" s="70"/>
      <c r="Z1" s="70"/>
      <c r="AA1" s="70"/>
      <c r="AB1" s="70"/>
      <c r="AC1" s="70"/>
      <c r="AD1" s="70"/>
      <c r="AE1" s="55"/>
      <c r="AF1" s="68" t="s">
        <v>43</v>
      </c>
      <c r="AG1" s="68"/>
      <c r="AH1" s="68"/>
      <c r="AI1" s="68"/>
      <c r="AJ1" s="68"/>
      <c r="AK1" s="68"/>
      <c r="AL1" s="68"/>
      <c r="AM1" s="68"/>
      <c r="AN1" s="68"/>
      <c r="AO1" s="24"/>
      <c r="AP1" s="68" t="s">
        <v>44</v>
      </c>
      <c r="AQ1" s="68"/>
      <c r="AR1" s="68"/>
      <c r="AS1" s="68"/>
      <c r="AT1" s="68"/>
      <c r="AU1" s="68"/>
      <c r="AV1" s="68"/>
      <c r="AW1" s="68"/>
      <c r="AX1" s="68"/>
      <c r="AY1" s="24"/>
    </row>
    <row r="2" spans="1:51" x14ac:dyDescent="0.25">
      <c r="A2" s="75"/>
      <c r="B2" s="21" t="s">
        <v>7</v>
      </c>
      <c r="C2" s="7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7" t="s">
        <v>13</v>
      </c>
      <c r="I2" s="7" t="s">
        <v>14</v>
      </c>
      <c r="J2" s="21" t="s">
        <v>15</v>
      </c>
      <c r="K2" s="53"/>
      <c r="L2" s="21" t="s">
        <v>7</v>
      </c>
      <c r="M2" s="7" t="s">
        <v>8</v>
      </c>
      <c r="N2" s="7" t="s">
        <v>9</v>
      </c>
      <c r="O2" s="7" t="s">
        <v>10</v>
      </c>
      <c r="P2" s="7" t="s">
        <v>11</v>
      </c>
      <c r="Q2" s="7" t="s">
        <v>12</v>
      </c>
      <c r="R2" s="7" t="s">
        <v>13</v>
      </c>
      <c r="S2" s="7" t="s">
        <v>14</v>
      </c>
      <c r="T2" s="21" t="s">
        <v>15</v>
      </c>
      <c r="U2" s="24"/>
      <c r="V2" s="21" t="s">
        <v>7</v>
      </c>
      <c r="W2" s="7" t="s">
        <v>8</v>
      </c>
      <c r="X2" s="7" t="s">
        <v>9</v>
      </c>
      <c r="Y2" s="7" t="s">
        <v>10</v>
      </c>
      <c r="Z2" s="7" t="s">
        <v>11</v>
      </c>
      <c r="AA2" s="7" t="s">
        <v>12</v>
      </c>
      <c r="AB2" s="7" t="s">
        <v>13</v>
      </c>
      <c r="AC2" s="7" t="s">
        <v>14</v>
      </c>
      <c r="AD2" s="21" t="s">
        <v>15</v>
      </c>
      <c r="AE2" s="24"/>
      <c r="AF2" s="21" t="s">
        <v>7</v>
      </c>
      <c r="AG2" s="21" t="s">
        <v>8</v>
      </c>
      <c r="AH2" s="21" t="s">
        <v>9</v>
      </c>
      <c r="AI2" s="21" t="s">
        <v>10</v>
      </c>
      <c r="AJ2" s="21" t="s">
        <v>11</v>
      </c>
      <c r="AK2" s="21" t="s">
        <v>12</v>
      </c>
      <c r="AL2" s="21" t="s">
        <v>13</v>
      </c>
      <c r="AM2" s="21" t="s">
        <v>14</v>
      </c>
      <c r="AN2" s="21" t="s">
        <v>15</v>
      </c>
      <c r="AO2" s="24"/>
      <c r="AP2" s="21" t="s">
        <v>7</v>
      </c>
      <c r="AQ2" s="21" t="s">
        <v>8</v>
      </c>
      <c r="AR2" s="21" t="s">
        <v>9</v>
      </c>
      <c r="AS2" s="21" t="s">
        <v>10</v>
      </c>
      <c r="AT2" s="21" t="s">
        <v>11</v>
      </c>
      <c r="AU2" s="21" t="s">
        <v>12</v>
      </c>
      <c r="AV2" s="21" t="s">
        <v>13</v>
      </c>
      <c r="AW2" s="21" t="s">
        <v>14</v>
      </c>
      <c r="AX2" s="21" t="s">
        <v>15</v>
      </c>
      <c r="AY2" s="24"/>
    </row>
    <row r="3" spans="1:51" x14ac:dyDescent="0.25">
      <c r="A3" s="9">
        <v>1</v>
      </c>
      <c r="B3" s="11" t="e">
        <v>#N/A</v>
      </c>
      <c r="C3" s="12" t="e">
        <v>#N/A</v>
      </c>
      <c r="D3" s="12" t="e">
        <v>#N/A</v>
      </c>
      <c r="E3" s="12" t="e">
        <v>#N/A</v>
      </c>
      <c r="F3" s="12" t="e">
        <v>#N/A</v>
      </c>
      <c r="G3" s="12" t="e">
        <v>#N/A</v>
      </c>
      <c r="H3" s="12" t="e">
        <v>#N/A</v>
      </c>
      <c r="I3" s="12" t="e">
        <v>#N/A</v>
      </c>
      <c r="J3" s="12" t="e">
        <v>#N/A</v>
      </c>
      <c r="K3" s="27" t="str">
        <f t="shared" ref="K3:K31" si="0">IF(ISNA(MATCH($B$33,B3:J3,0)),"",MATCH($B$33,B3:J3,0))</f>
        <v/>
      </c>
      <c r="L3" s="16" t="e">
        <v>#N/A</v>
      </c>
      <c r="M3" s="16" t="e">
        <v>#N/A</v>
      </c>
      <c r="N3" s="16" t="e">
        <v>#N/A</v>
      </c>
      <c r="O3" s="16" t="e">
        <v>#N/A</v>
      </c>
      <c r="P3" s="16" t="e">
        <v>#N/A</v>
      </c>
      <c r="Q3" s="16" t="e">
        <v>#N/A</v>
      </c>
      <c r="R3" s="16" t="e">
        <v>#N/A</v>
      </c>
      <c r="S3" s="16" t="e">
        <v>#N/A</v>
      </c>
      <c r="T3" s="16" t="e">
        <v>#N/A</v>
      </c>
      <c r="U3" s="27" t="str">
        <f t="shared" ref="U3:U31" si="1">IF(ISNA(MATCH($L$33,L3:T3,0)),"",MATCH($L$33,L3:T3,0))</f>
        <v/>
      </c>
      <c r="V3" s="16" t="e">
        <v>#N/A</v>
      </c>
      <c r="W3" s="16" t="e">
        <v>#N/A</v>
      </c>
      <c r="X3" s="16" t="e">
        <v>#N/A</v>
      </c>
      <c r="Y3" s="16" t="e">
        <v>#N/A</v>
      </c>
      <c r="Z3" s="16" t="e">
        <v>#N/A</v>
      </c>
      <c r="AA3" s="16" t="e">
        <v>#N/A</v>
      </c>
      <c r="AB3" s="16" t="e">
        <v>#N/A</v>
      </c>
      <c r="AC3" s="16" t="e">
        <v>#N/A</v>
      </c>
      <c r="AD3" s="16" t="e">
        <v>#N/A</v>
      </c>
      <c r="AE3" s="27" t="str">
        <f>IF(ISNA(MATCH($V$33,V3:AD3,0)),"",MATCH($V$33,V3:AD3,0))</f>
        <v/>
      </c>
      <c r="AF3" s="60"/>
      <c r="AG3" s="60"/>
      <c r="AH3" s="60"/>
      <c r="AI3" s="60"/>
      <c r="AJ3" s="60"/>
      <c r="AK3" s="60"/>
      <c r="AL3" s="60"/>
      <c r="AM3" s="60"/>
      <c r="AN3" s="60"/>
      <c r="AO3" s="27" t="str">
        <f>IF(ISNA(MATCH($AF$33,AF3:AN3,0)),"",MATCH($AF$33,AF3:AN3,0))</f>
        <v/>
      </c>
      <c r="AP3" s="60"/>
      <c r="AQ3" s="60"/>
      <c r="AR3" s="60"/>
      <c r="AS3" s="60"/>
      <c r="AT3" s="60"/>
      <c r="AU3" s="60"/>
      <c r="AV3" s="60"/>
      <c r="AW3" s="60"/>
      <c r="AX3" s="60"/>
      <c r="AY3" s="27" t="str">
        <f>IF(ISNA(MATCH($AP$33,AP3:AX3,0)),"",MATCH($AP$33,AP3:AX3,0))</f>
        <v/>
      </c>
    </row>
    <row r="4" spans="1:51" x14ac:dyDescent="0.25">
      <c r="A4" s="9">
        <v>2</v>
      </c>
      <c r="B4" s="11" t="e">
        <v>#N/A</v>
      </c>
      <c r="C4" s="12" t="e">
        <v>#N/A</v>
      </c>
      <c r="D4" s="12" t="e">
        <v>#N/A</v>
      </c>
      <c r="E4" s="12" t="e">
        <v>#N/A</v>
      </c>
      <c r="F4" s="12" t="e">
        <v>#N/A</v>
      </c>
      <c r="G4" s="12" t="e">
        <v>#N/A</v>
      </c>
      <c r="H4" s="12" t="e">
        <v>#N/A</v>
      </c>
      <c r="I4" s="12" t="e">
        <v>#N/A</v>
      </c>
      <c r="J4" s="12" t="e">
        <v>#N/A</v>
      </c>
      <c r="K4" s="27" t="str">
        <f t="shared" si="0"/>
        <v/>
      </c>
      <c r="L4" s="16" t="e">
        <v>#N/A</v>
      </c>
      <c r="M4" s="16" t="e">
        <v>#N/A</v>
      </c>
      <c r="N4" s="16" t="e">
        <v>#N/A</v>
      </c>
      <c r="O4" s="16" t="e">
        <v>#N/A</v>
      </c>
      <c r="P4" s="16" t="e">
        <v>#N/A</v>
      </c>
      <c r="Q4" s="16" t="e">
        <v>#N/A</v>
      </c>
      <c r="R4" s="16" t="e">
        <v>#N/A</v>
      </c>
      <c r="S4" s="16" t="e">
        <v>#N/A</v>
      </c>
      <c r="T4" s="16" t="e">
        <v>#N/A</v>
      </c>
      <c r="U4" s="27" t="str">
        <f t="shared" si="1"/>
        <v/>
      </c>
      <c r="V4" s="16" t="e">
        <v>#N/A</v>
      </c>
      <c r="W4" s="16" t="e">
        <v>#N/A</v>
      </c>
      <c r="X4" s="16" t="e">
        <v>#N/A</v>
      </c>
      <c r="Y4" s="16" t="e">
        <v>#N/A</v>
      </c>
      <c r="Z4" s="16" t="e">
        <v>#N/A</v>
      </c>
      <c r="AA4" s="16" t="e">
        <v>#N/A</v>
      </c>
      <c r="AB4" s="16" t="e">
        <v>#N/A</v>
      </c>
      <c r="AC4" s="16" t="e">
        <v>#N/A</v>
      </c>
      <c r="AD4" s="16" t="e">
        <v>#N/A</v>
      </c>
      <c r="AE4" s="27" t="str">
        <f t="shared" ref="AE4:AE32" si="2">IF(ISNA(MATCH($V$33,V4:AD4,0)),"",MATCH($V$33,V4:AD4,0))</f>
        <v/>
      </c>
      <c r="AF4" s="60"/>
      <c r="AG4" s="60"/>
      <c r="AH4" s="60"/>
      <c r="AI4" s="60"/>
      <c r="AJ4" s="60"/>
      <c r="AK4" s="60"/>
      <c r="AL4" s="60"/>
      <c r="AM4" s="60"/>
      <c r="AN4" s="60"/>
      <c r="AO4" s="27" t="str">
        <f t="shared" ref="AO4:AO32" si="3">IF(ISNA(MATCH($AF$33,AF4:AN4,0)),"",MATCH($AF$33,AF4:AN4,0))</f>
        <v/>
      </c>
      <c r="AP4" s="60"/>
      <c r="AQ4" s="60"/>
      <c r="AR4" s="60"/>
      <c r="AS4" s="60"/>
      <c r="AT4" s="60"/>
      <c r="AU4" s="60"/>
      <c r="AV4" s="60"/>
      <c r="AW4" s="60"/>
      <c r="AX4" s="60"/>
      <c r="AY4" s="27" t="str">
        <f t="shared" ref="AY4:AY32" si="4">IF(ISNA(MATCH($AP$33,AP4:AX4,0)),"",MATCH($AP$33,AP4:AX4,0))</f>
        <v/>
      </c>
    </row>
    <row r="5" spans="1:51" x14ac:dyDescent="0.25">
      <c r="A5" s="9">
        <v>3</v>
      </c>
      <c r="B5" s="11" t="e">
        <v>#N/A</v>
      </c>
      <c r="C5" s="12" t="e">
        <v>#N/A</v>
      </c>
      <c r="D5" s="12" t="e">
        <v>#N/A</v>
      </c>
      <c r="E5" s="12" t="e">
        <v>#N/A</v>
      </c>
      <c r="F5" s="12" t="e">
        <v>#N/A</v>
      </c>
      <c r="G5" s="12" t="e">
        <v>#N/A</v>
      </c>
      <c r="H5" s="12" t="e">
        <v>#N/A</v>
      </c>
      <c r="I5" s="12" t="e">
        <v>#N/A</v>
      </c>
      <c r="J5" s="12" t="e">
        <v>#N/A</v>
      </c>
      <c r="K5" s="27" t="str">
        <f t="shared" si="0"/>
        <v/>
      </c>
      <c r="L5" s="16" t="e">
        <v>#N/A</v>
      </c>
      <c r="M5" s="16" t="e">
        <v>#N/A</v>
      </c>
      <c r="N5" s="16" t="e">
        <v>#N/A</v>
      </c>
      <c r="O5" s="16" t="e">
        <v>#N/A</v>
      </c>
      <c r="P5" s="16" t="e">
        <v>#N/A</v>
      </c>
      <c r="Q5" s="16" t="e">
        <v>#N/A</v>
      </c>
      <c r="R5" s="16" t="e">
        <v>#N/A</v>
      </c>
      <c r="S5" s="16" t="e">
        <v>#N/A</v>
      </c>
      <c r="T5" s="16" t="e">
        <v>#N/A</v>
      </c>
      <c r="U5" s="27" t="str">
        <f t="shared" si="1"/>
        <v/>
      </c>
      <c r="V5" s="16" t="e">
        <v>#N/A</v>
      </c>
      <c r="W5" s="16" t="e">
        <v>#N/A</v>
      </c>
      <c r="X5" s="16" t="e">
        <v>#N/A</v>
      </c>
      <c r="Y5" s="16" t="e">
        <v>#N/A</v>
      </c>
      <c r="Z5" s="16" t="e">
        <v>#N/A</v>
      </c>
      <c r="AA5" s="16" t="e">
        <v>#N/A</v>
      </c>
      <c r="AB5" s="16" t="e">
        <v>#N/A</v>
      </c>
      <c r="AC5" s="16" t="e">
        <v>#N/A</v>
      </c>
      <c r="AD5" s="16" t="e">
        <v>#N/A</v>
      </c>
      <c r="AE5" s="27" t="str">
        <f t="shared" si="2"/>
        <v/>
      </c>
      <c r="AF5" s="60"/>
      <c r="AG5" s="60"/>
      <c r="AH5" s="60"/>
      <c r="AI5" s="60"/>
      <c r="AJ5" s="60"/>
      <c r="AK5" s="60"/>
      <c r="AL5" s="60"/>
      <c r="AM5" s="60"/>
      <c r="AN5" s="60"/>
      <c r="AO5" s="27" t="str">
        <f t="shared" si="3"/>
        <v/>
      </c>
      <c r="AP5" s="60"/>
      <c r="AQ5" s="60"/>
      <c r="AR5" s="60"/>
      <c r="AS5" s="60"/>
      <c r="AT5" s="60"/>
      <c r="AU5" s="60"/>
      <c r="AV5" s="60"/>
      <c r="AW5" s="60"/>
      <c r="AX5" s="60"/>
      <c r="AY5" s="27" t="str">
        <f t="shared" si="4"/>
        <v/>
      </c>
    </row>
    <row r="6" spans="1:51" x14ac:dyDescent="0.25">
      <c r="A6" s="9">
        <v>4</v>
      </c>
      <c r="B6" s="11" t="e">
        <v>#N/A</v>
      </c>
      <c r="C6" s="12" t="e">
        <v>#N/A</v>
      </c>
      <c r="D6" s="12" t="e">
        <v>#N/A</v>
      </c>
      <c r="E6" s="12" t="e">
        <v>#N/A</v>
      </c>
      <c r="F6" s="12" t="e">
        <v>#N/A</v>
      </c>
      <c r="G6" s="12" t="e">
        <v>#N/A</v>
      </c>
      <c r="H6" s="12" t="e">
        <v>#N/A</v>
      </c>
      <c r="I6" s="12" t="e">
        <v>#N/A</v>
      </c>
      <c r="J6" s="12">
        <v>0.71249316248201044</v>
      </c>
      <c r="K6" s="27" t="str">
        <f t="shared" si="0"/>
        <v/>
      </c>
      <c r="L6" s="16" t="e">
        <v>#N/A</v>
      </c>
      <c r="M6" s="16" t="e">
        <v>#N/A</v>
      </c>
      <c r="N6" s="16" t="e">
        <v>#N/A</v>
      </c>
      <c r="O6" s="16" t="e">
        <v>#N/A</v>
      </c>
      <c r="P6" s="16" t="e">
        <v>#N/A</v>
      </c>
      <c r="Q6" s="16" t="e">
        <v>#N/A</v>
      </c>
      <c r="R6" s="16" t="e">
        <v>#N/A</v>
      </c>
      <c r="S6" s="16" t="e">
        <v>#N/A</v>
      </c>
      <c r="T6" s="16">
        <v>9.8439999999999994</v>
      </c>
      <c r="U6" s="27" t="str">
        <f t="shared" si="1"/>
        <v/>
      </c>
      <c r="V6" s="16" t="e">
        <v>#N/A</v>
      </c>
      <c r="W6" s="16" t="e">
        <v>#N/A</v>
      </c>
      <c r="X6" s="16" t="e">
        <v>#N/A</v>
      </c>
      <c r="Y6" s="16" t="e">
        <v>#N/A</v>
      </c>
      <c r="Z6" s="16" t="e">
        <v>#N/A</v>
      </c>
      <c r="AA6" s="16" t="e">
        <v>#N/A</v>
      </c>
      <c r="AB6" s="16" t="e">
        <v>#N/A</v>
      </c>
      <c r="AC6" s="16" t="e">
        <v>#N/A</v>
      </c>
      <c r="AD6" s="16">
        <v>38.315256963022257</v>
      </c>
      <c r="AE6" s="27" t="str">
        <f t="shared" si="2"/>
        <v/>
      </c>
      <c r="AF6" s="60"/>
      <c r="AG6" s="60"/>
      <c r="AH6" s="60"/>
      <c r="AI6" s="60"/>
      <c r="AJ6" s="60"/>
      <c r="AK6" s="60"/>
      <c r="AL6" s="60"/>
      <c r="AM6" s="60"/>
      <c r="AN6" s="60"/>
      <c r="AO6" s="27" t="str">
        <f t="shared" si="3"/>
        <v/>
      </c>
      <c r="AP6" s="60"/>
      <c r="AQ6" s="60"/>
      <c r="AR6" s="60"/>
      <c r="AS6" s="60"/>
      <c r="AT6" s="60"/>
      <c r="AU6" s="60"/>
      <c r="AV6" s="60"/>
      <c r="AW6" s="60"/>
      <c r="AX6" s="60"/>
      <c r="AY6" s="27" t="str">
        <f t="shared" si="4"/>
        <v/>
      </c>
    </row>
    <row r="7" spans="1:51" x14ac:dyDescent="0.25">
      <c r="A7" s="9">
        <v>5</v>
      </c>
      <c r="B7" s="11" t="e">
        <v>#N/A</v>
      </c>
      <c r="C7" s="12" t="e">
        <v>#N/A</v>
      </c>
      <c r="D7" s="12" t="e">
        <v>#N/A</v>
      </c>
      <c r="E7" s="12">
        <v>0.85487876063167612</v>
      </c>
      <c r="F7" s="12">
        <v>0.77888953746441569</v>
      </c>
      <c r="G7" s="12" t="e">
        <v>#N/A</v>
      </c>
      <c r="H7" s="12" t="e">
        <v>#N/A</v>
      </c>
      <c r="I7" s="12">
        <v>0.70100058371797436</v>
      </c>
      <c r="J7" s="12">
        <v>0.63727325792543121</v>
      </c>
      <c r="K7" s="27" t="str">
        <f t="shared" si="0"/>
        <v/>
      </c>
      <c r="L7" s="16" t="e">
        <v>#N/A</v>
      </c>
      <c r="M7" s="16" t="e">
        <v>#N/A</v>
      </c>
      <c r="N7" s="16" t="e">
        <v>#N/A</v>
      </c>
      <c r="O7" s="16">
        <v>7.6718999999999999</v>
      </c>
      <c r="P7" s="16">
        <v>11.053100000000001</v>
      </c>
      <c r="Q7" s="16" t="e">
        <v>#N/A</v>
      </c>
      <c r="R7" s="16" t="e">
        <v>#N/A</v>
      </c>
      <c r="S7" s="16">
        <v>8.8275000000000006</v>
      </c>
      <c r="T7" s="16">
        <v>12.305</v>
      </c>
      <c r="U7" s="27" t="str">
        <f t="shared" si="1"/>
        <v/>
      </c>
      <c r="V7" s="16" t="e">
        <v>#N/A</v>
      </c>
      <c r="W7" s="16" t="e">
        <v>#N/A</v>
      </c>
      <c r="X7" s="16" t="e">
        <v>#N/A</v>
      </c>
      <c r="Y7" s="16">
        <v>59.158924463234619</v>
      </c>
      <c r="Z7" s="16">
        <v>55.940084905646032</v>
      </c>
      <c r="AA7" s="16" t="e">
        <v>#N/A</v>
      </c>
      <c r="AB7" s="16" t="e">
        <v>#N/A</v>
      </c>
      <c r="AC7" s="16">
        <v>33.038148493600197</v>
      </c>
      <c r="AD7" s="16">
        <v>37.962111282186036</v>
      </c>
      <c r="AE7" s="27" t="str">
        <f t="shared" si="2"/>
        <v/>
      </c>
      <c r="AF7" s="60"/>
      <c r="AG7" s="60"/>
      <c r="AH7" s="60"/>
      <c r="AI7" s="60"/>
      <c r="AJ7" s="60"/>
      <c r="AK7" s="60"/>
      <c r="AL7" s="60"/>
      <c r="AM7" s="60"/>
      <c r="AN7" s="60"/>
      <c r="AO7" s="27" t="str">
        <f t="shared" si="3"/>
        <v/>
      </c>
      <c r="AP7" s="60"/>
      <c r="AQ7" s="60"/>
      <c r="AR7" s="60"/>
      <c r="AS7" s="60"/>
      <c r="AT7" s="60"/>
      <c r="AU7" s="60"/>
      <c r="AV7" s="60"/>
      <c r="AW7" s="60"/>
      <c r="AX7" s="60"/>
      <c r="AY7" s="27" t="str">
        <f t="shared" si="4"/>
        <v/>
      </c>
    </row>
    <row r="8" spans="1:51" x14ac:dyDescent="0.25">
      <c r="A8" s="9">
        <v>6</v>
      </c>
      <c r="B8" s="11" t="e">
        <v>#N/A</v>
      </c>
      <c r="C8" s="12" t="e">
        <v>#N/A</v>
      </c>
      <c r="D8" s="12">
        <v>0.84200401869873509</v>
      </c>
      <c r="E8" s="12">
        <v>0.78039396855004706</v>
      </c>
      <c r="F8" s="12">
        <v>0.71102561579004286</v>
      </c>
      <c r="G8" s="12" t="e">
        <v>#N/A</v>
      </c>
      <c r="H8" s="12">
        <v>0.71102561579004286</v>
      </c>
      <c r="I8" s="12">
        <v>0.63992305421103857</v>
      </c>
      <c r="J8" s="12">
        <v>0.58174823110094431</v>
      </c>
      <c r="K8" s="27" t="str">
        <f t="shared" si="0"/>
        <v/>
      </c>
      <c r="L8" s="16" t="e">
        <v>#N/A</v>
      </c>
      <c r="M8" s="16" t="e">
        <v>#N/A</v>
      </c>
      <c r="N8" s="16">
        <v>7.383</v>
      </c>
      <c r="O8" s="16">
        <v>9.2062799999999996</v>
      </c>
      <c r="P8" s="16">
        <v>13.263719999999999</v>
      </c>
      <c r="Q8" s="16" t="e">
        <v>#N/A</v>
      </c>
      <c r="R8" s="16">
        <v>8.6669999999999998</v>
      </c>
      <c r="S8" s="16">
        <v>10.593</v>
      </c>
      <c r="T8" s="16">
        <v>14.766</v>
      </c>
      <c r="U8" s="27">
        <f t="shared" si="1"/>
        <v>3</v>
      </c>
      <c r="V8" s="16" t="e">
        <v>#N/A</v>
      </c>
      <c r="W8" s="16" t="e">
        <v>#N/A</v>
      </c>
      <c r="X8" s="16">
        <v>52.291986799600942</v>
      </c>
      <c r="Y8" s="16">
        <v>46.912462546411568</v>
      </c>
      <c r="Z8" s="16">
        <v>51.363464958667663</v>
      </c>
      <c r="AA8" s="16" t="e">
        <v>#N/A</v>
      </c>
      <c r="AB8" s="16">
        <v>33.562767518974518</v>
      </c>
      <c r="AC8" s="16">
        <v>32.920920587062511</v>
      </c>
      <c r="AD8" s="16">
        <v>39.506939996180833</v>
      </c>
      <c r="AE8" s="27" t="str">
        <f t="shared" si="2"/>
        <v/>
      </c>
      <c r="AF8" s="60"/>
      <c r="AG8" s="60"/>
      <c r="AH8" s="60"/>
      <c r="AI8" s="60"/>
      <c r="AJ8" s="60"/>
      <c r="AK8" s="60"/>
      <c r="AL8" s="60"/>
      <c r="AM8" s="60"/>
      <c r="AN8" s="60"/>
      <c r="AO8" s="27" t="str">
        <f t="shared" si="3"/>
        <v/>
      </c>
      <c r="AP8" s="60"/>
      <c r="AQ8" s="60"/>
      <c r="AR8" s="60"/>
      <c r="AS8" s="60"/>
      <c r="AT8" s="60"/>
      <c r="AU8" s="60"/>
      <c r="AV8" s="60"/>
      <c r="AW8" s="60"/>
      <c r="AX8" s="60"/>
      <c r="AY8" s="27" t="str">
        <f t="shared" si="4"/>
        <v/>
      </c>
    </row>
    <row r="9" spans="1:51" x14ac:dyDescent="0.25">
      <c r="A9" s="9">
        <v>7</v>
      </c>
      <c r="B9" s="11" t="e">
        <v>#N/A</v>
      </c>
      <c r="C9" s="12">
        <v>0.846362322709171</v>
      </c>
      <c r="D9" s="12">
        <v>0.77954424460055249</v>
      </c>
      <c r="E9" s="12">
        <v>0.72250442182490204</v>
      </c>
      <c r="F9" s="12">
        <v>0.65828180655157709</v>
      </c>
      <c r="G9" s="12">
        <v>0.72250442182490204</v>
      </c>
      <c r="H9" s="12">
        <v>0.65828180655157709</v>
      </c>
      <c r="I9" s="12">
        <v>0.59245362589641948</v>
      </c>
      <c r="J9" s="12">
        <v>0.53859420536038138</v>
      </c>
      <c r="K9" s="27" t="str">
        <f t="shared" si="0"/>
        <v/>
      </c>
      <c r="L9" s="16" t="e">
        <v>#N/A</v>
      </c>
      <c r="M9" s="16">
        <v>7.49</v>
      </c>
      <c r="N9" s="16">
        <v>8.6135000000000002</v>
      </c>
      <c r="O9" s="16">
        <v>10.74066</v>
      </c>
      <c r="P9" s="16">
        <v>15.47434</v>
      </c>
      <c r="Q9" s="16">
        <v>8.2390000000000008</v>
      </c>
      <c r="R9" s="16">
        <v>10.111499999999999</v>
      </c>
      <c r="S9" s="16">
        <v>12.358499999999999</v>
      </c>
      <c r="T9" s="16">
        <v>17.227</v>
      </c>
      <c r="U9" s="27" t="str">
        <f t="shared" si="1"/>
        <v/>
      </c>
      <c r="V9" s="16" t="e">
        <v>#N/A</v>
      </c>
      <c r="W9" s="16">
        <v>54.554728644858834</v>
      </c>
      <c r="X9" s="16">
        <v>43.722655577291661</v>
      </c>
      <c r="Y9" s="16">
        <v>43.313493829217805</v>
      </c>
      <c r="Z9" s="16">
        <v>50.674835577602373</v>
      </c>
      <c r="AA9" s="16">
        <v>33.225134736499015</v>
      </c>
      <c r="AB9" s="16">
        <v>33.112791882750827</v>
      </c>
      <c r="AC9" s="16">
        <v>33.934155323783024</v>
      </c>
      <c r="AD9" s="16">
        <v>41.780624237240808</v>
      </c>
      <c r="AE9" s="27" t="str">
        <f t="shared" si="2"/>
        <v/>
      </c>
      <c r="AF9" s="60"/>
      <c r="AG9" s="60"/>
      <c r="AH9" s="60"/>
      <c r="AI9" s="60"/>
      <c r="AJ9" s="60"/>
      <c r="AK9" s="60"/>
      <c r="AL9" s="60"/>
      <c r="AM9" s="60"/>
      <c r="AN9" s="60"/>
      <c r="AO9" s="27" t="str">
        <f t="shared" si="3"/>
        <v/>
      </c>
      <c r="AP9" s="60"/>
      <c r="AQ9" s="60"/>
      <c r="AR9" s="60"/>
      <c r="AS9" s="60"/>
      <c r="AT9" s="60"/>
      <c r="AU9" s="60"/>
      <c r="AV9" s="60"/>
      <c r="AW9" s="60"/>
      <c r="AX9" s="60"/>
      <c r="AY9" s="27" t="str">
        <f t="shared" si="4"/>
        <v/>
      </c>
    </row>
    <row r="10" spans="1:51" x14ac:dyDescent="0.25">
      <c r="A10" s="9">
        <v>8</v>
      </c>
      <c r="B10" s="11" t="e">
        <v>#N/A</v>
      </c>
      <c r="C10" s="12">
        <v>0.79169945916297979</v>
      </c>
      <c r="D10" s="12">
        <v>0.72919687028169211</v>
      </c>
      <c r="E10" s="12">
        <v>0.67584100172449513</v>
      </c>
      <c r="F10" s="12">
        <v>0.61576624601565078</v>
      </c>
      <c r="G10" s="12">
        <v>0.67584100172449513</v>
      </c>
      <c r="H10" s="12">
        <v>0.61576624601565078</v>
      </c>
      <c r="I10" s="12">
        <v>0.55418962141408601</v>
      </c>
      <c r="J10" s="12">
        <v>0.50380874674007836</v>
      </c>
      <c r="K10" s="27" t="str">
        <f t="shared" si="0"/>
        <v/>
      </c>
      <c r="L10" s="16" t="e">
        <v>#N/A</v>
      </c>
      <c r="M10" s="16">
        <v>8.56</v>
      </c>
      <c r="N10" s="16">
        <v>9.8439999999999994</v>
      </c>
      <c r="O10" s="16">
        <v>12.275040000000001</v>
      </c>
      <c r="P10" s="16">
        <v>17.68496</v>
      </c>
      <c r="Q10" s="16">
        <v>9.4160000000000004</v>
      </c>
      <c r="R10" s="16">
        <v>11.555999999999999</v>
      </c>
      <c r="S10" s="16">
        <v>14.124000000000001</v>
      </c>
      <c r="T10" s="16">
        <v>19.687999999999999</v>
      </c>
      <c r="U10" s="27" t="str">
        <f t="shared" si="1"/>
        <v/>
      </c>
      <c r="V10" s="16" t="e">
        <v>#N/A</v>
      </c>
      <c r="W10" s="16">
        <v>45.986640322939351</v>
      </c>
      <c r="X10" s="16">
        <v>40.678622767715076</v>
      </c>
      <c r="Y10" s="16">
        <v>42.375335479066507</v>
      </c>
      <c r="Z10" s="16">
        <v>51.505888462973793</v>
      </c>
      <c r="AA10" s="16">
        <v>32.505487466508477</v>
      </c>
      <c r="AB10" s="16">
        <v>33.655832248312983</v>
      </c>
      <c r="AC10" s="16">
        <v>35.453233353459545</v>
      </c>
      <c r="AD10" s="16">
        <v>44.401824037624301</v>
      </c>
      <c r="AE10" s="27">
        <f t="shared" si="2"/>
        <v>6</v>
      </c>
      <c r="AF10" s="60"/>
      <c r="AG10" s="60"/>
      <c r="AH10" s="60"/>
      <c r="AI10" s="60"/>
      <c r="AJ10" s="60"/>
      <c r="AK10" s="60"/>
      <c r="AL10" s="60"/>
      <c r="AM10" s="60"/>
      <c r="AN10" s="60"/>
      <c r="AO10" s="27" t="str">
        <f t="shared" si="3"/>
        <v/>
      </c>
      <c r="AP10" s="60"/>
      <c r="AQ10" s="60"/>
      <c r="AR10" s="60"/>
      <c r="AS10" s="60"/>
      <c r="AT10" s="60"/>
      <c r="AU10" s="60"/>
      <c r="AV10" s="60"/>
      <c r="AW10" s="60"/>
      <c r="AX10" s="60"/>
      <c r="AY10" s="27" t="str">
        <f t="shared" si="4"/>
        <v/>
      </c>
    </row>
    <row r="11" spans="1:51" x14ac:dyDescent="0.25">
      <c r="A11" s="9">
        <v>9</v>
      </c>
      <c r="B11" s="11">
        <v>0.81639841534397017</v>
      </c>
      <c r="C11" s="12">
        <v>0.74642140831448711</v>
      </c>
      <c r="D11" s="12">
        <v>0.68749340239492229</v>
      </c>
      <c r="E11" s="12">
        <v>0.63718900709773252</v>
      </c>
      <c r="F11" s="12">
        <v>0.58054998424460091</v>
      </c>
      <c r="G11" s="12">
        <v>0.63718900709773252</v>
      </c>
      <c r="H11" s="12">
        <v>0.58054998424460091</v>
      </c>
      <c r="I11" s="12">
        <v>0.52249498582014087</v>
      </c>
      <c r="J11" s="12">
        <v>0.47499544165467344</v>
      </c>
      <c r="K11" s="27" t="str">
        <f t="shared" si="0"/>
        <v/>
      </c>
      <c r="L11" s="16">
        <v>8.9558999999999997</v>
      </c>
      <c r="M11" s="16">
        <v>9.6300000000000008</v>
      </c>
      <c r="N11" s="16">
        <v>11.0745</v>
      </c>
      <c r="O11" s="16">
        <v>13.809419999999999</v>
      </c>
      <c r="P11" s="16">
        <v>19.895579999999999</v>
      </c>
      <c r="Q11" s="16">
        <v>10.593</v>
      </c>
      <c r="R11" s="16">
        <v>13.000500000000001</v>
      </c>
      <c r="S11" s="16">
        <v>15.8895</v>
      </c>
      <c r="T11" s="16">
        <v>22.149000000000001</v>
      </c>
      <c r="U11" s="27" t="str">
        <f t="shared" si="1"/>
        <v/>
      </c>
      <c r="V11" s="16">
        <v>54.58598172864076</v>
      </c>
      <c r="W11" s="16">
        <v>42.49736634009264</v>
      </c>
      <c r="X11" s="16">
        <v>39.656396850074863</v>
      </c>
      <c r="Y11" s="16">
        <v>42.593498792374703</v>
      </c>
      <c r="Z11" s="16">
        <v>53.079241029196389</v>
      </c>
      <c r="AA11" s="16">
        <v>32.672837288432476</v>
      </c>
      <c r="AB11" s="16">
        <v>34.683918387906644</v>
      </c>
      <c r="AC11" s="16">
        <v>37.237508043482279</v>
      </c>
      <c r="AD11" s="16">
        <v>47.21058305456495</v>
      </c>
      <c r="AE11" s="27" t="str">
        <f t="shared" si="2"/>
        <v/>
      </c>
      <c r="AF11" s="60"/>
      <c r="AG11" s="60"/>
      <c r="AH11" s="60"/>
      <c r="AI11" s="60"/>
      <c r="AJ11" s="60"/>
      <c r="AK11" s="60"/>
      <c r="AL11" s="60"/>
      <c r="AM11" s="60"/>
      <c r="AN11" s="60"/>
      <c r="AO11" s="27" t="str">
        <f t="shared" si="3"/>
        <v/>
      </c>
      <c r="AP11" s="60"/>
      <c r="AQ11" s="60"/>
      <c r="AR11" s="60"/>
      <c r="AS11" s="60"/>
      <c r="AT11" s="60"/>
      <c r="AU11" s="60"/>
      <c r="AV11" s="60"/>
      <c r="AW11" s="60"/>
      <c r="AX11" s="60"/>
      <c r="AY11" s="27" t="str">
        <f t="shared" si="4"/>
        <v/>
      </c>
    </row>
    <row r="12" spans="1:51" x14ac:dyDescent="0.25">
      <c r="A12" s="9">
        <v>10</v>
      </c>
      <c r="B12" s="11">
        <v>0.7745035411917307</v>
      </c>
      <c r="C12" s="12">
        <v>0.70811752337529621</v>
      </c>
      <c r="D12" s="12">
        <v>0.65221350837198366</v>
      </c>
      <c r="E12" s="12">
        <v>0.60449056873500961</v>
      </c>
      <c r="F12" s="12">
        <v>0.550758073736342</v>
      </c>
      <c r="G12" s="12">
        <v>0.60449056873500961</v>
      </c>
      <c r="H12" s="12">
        <v>0.550758073736342</v>
      </c>
      <c r="I12" s="12">
        <v>0.49568226636270762</v>
      </c>
      <c r="J12" s="12">
        <v>0.45062024214791624</v>
      </c>
      <c r="K12" s="27" t="str">
        <f t="shared" si="0"/>
        <v/>
      </c>
      <c r="L12" s="16">
        <v>9.9510000000000005</v>
      </c>
      <c r="M12" s="16">
        <v>10.7</v>
      </c>
      <c r="N12" s="16">
        <v>12.305</v>
      </c>
      <c r="O12" s="16">
        <v>15.3438</v>
      </c>
      <c r="P12" s="16">
        <v>22.106200000000001</v>
      </c>
      <c r="Q12" s="16">
        <v>11.77</v>
      </c>
      <c r="R12" s="16">
        <v>14.445</v>
      </c>
      <c r="S12" s="16">
        <v>17.655000000000001</v>
      </c>
      <c r="T12" s="16">
        <v>24.61</v>
      </c>
      <c r="U12" s="27" t="str">
        <f t="shared" si="1"/>
        <v/>
      </c>
      <c r="V12" s="16">
        <v>49.382755022453232</v>
      </c>
      <c r="W12" s="16">
        <v>41.022683861141459</v>
      </c>
      <c r="X12" s="16">
        <v>39.592891843503466</v>
      </c>
      <c r="Y12" s="16">
        <v>43.413460004444694</v>
      </c>
      <c r="Z12" s="16">
        <v>55.065822331587</v>
      </c>
      <c r="AA12" s="16">
        <v>33.301817297691187</v>
      </c>
      <c r="AB12" s="16">
        <v>35.982023304764013</v>
      </c>
      <c r="AC12" s="16">
        <v>39.175251853149888</v>
      </c>
      <c r="AD12" s="16">
        <v>50.128796159129706</v>
      </c>
      <c r="AE12" s="27" t="str">
        <f t="shared" si="2"/>
        <v/>
      </c>
      <c r="AF12" s="60"/>
      <c r="AG12" s="60"/>
      <c r="AH12" s="60"/>
      <c r="AI12" s="60"/>
      <c r="AJ12" s="60"/>
      <c r="AK12" s="60"/>
      <c r="AL12" s="60"/>
      <c r="AM12" s="60"/>
      <c r="AN12" s="60"/>
      <c r="AO12" s="27" t="str">
        <f t="shared" si="3"/>
        <v/>
      </c>
      <c r="AP12" s="60"/>
      <c r="AQ12" s="60"/>
      <c r="AR12" s="60"/>
      <c r="AS12" s="60"/>
      <c r="AT12" s="60"/>
      <c r="AU12" s="60"/>
      <c r="AV12" s="60"/>
      <c r="AW12" s="60"/>
      <c r="AX12" s="60"/>
      <c r="AY12" s="27" t="str">
        <f t="shared" si="4"/>
        <v/>
      </c>
    </row>
    <row r="13" spans="1:51" x14ac:dyDescent="0.25">
      <c r="A13" s="9">
        <v>11</v>
      </c>
      <c r="B13" s="11">
        <v>0.73846015176454782</v>
      </c>
      <c r="C13" s="12">
        <v>0.67516356732758653</v>
      </c>
      <c r="D13" s="12">
        <v>0.62186118043330363</v>
      </c>
      <c r="E13" s="12">
        <v>0.57635914284062273</v>
      </c>
      <c r="F13" s="12">
        <v>0.52512721903256743</v>
      </c>
      <c r="G13" s="12">
        <v>0.57635914284062273</v>
      </c>
      <c r="H13" s="12">
        <v>0.52512721903256743</v>
      </c>
      <c r="I13" s="12">
        <v>0.4726144971293107</v>
      </c>
      <c r="J13" s="12">
        <v>0.42964954284482798</v>
      </c>
      <c r="K13" s="27" t="str">
        <f t="shared" si="0"/>
        <v/>
      </c>
      <c r="L13" s="16">
        <v>10.946099999999999</v>
      </c>
      <c r="M13" s="16">
        <v>11.77</v>
      </c>
      <c r="N13" s="16">
        <v>13.535500000000001</v>
      </c>
      <c r="O13" s="16">
        <v>16.87818</v>
      </c>
      <c r="P13" s="16">
        <v>24.31682</v>
      </c>
      <c r="Q13" s="16">
        <v>12.946999999999999</v>
      </c>
      <c r="R13" s="16">
        <v>15.8895</v>
      </c>
      <c r="S13" s="16">
        <v>19.420500000000001</v>
      </c>
      <c r="T13" s="16">
        <v>27.071000000000002</v>
      </c>
      <c r="U13" s="27" t="str">
        <f t="shared" si="1"/>
        <v/>
      </c>
      <c r="V13" s="16">
        <v>46.83492823284061</v>
      </c>
      <c r="W13" s="16">
        <v>40.547123089432375</v>
      </c>
      <c r="X13" s="16">
        <v>40.056348247403143</v>
      </c>
      <c r="Y13" s="16">
        <v>44.58369830003916</v>
      </c>
      <c r="Z13" s="16">
        <v>57.303060515810373</v>
      </c>
      <c r="AA13" s="16">
        <v>34.199489630434499</v>
      </c>
      <c r="AB13" s="16">
        <v>37.443916600360119</v>
      </c>
      <c r="AC13" s="16">
        <v>41.20790490804292</v>
      </c>
      <c r="AD13" s="16">
        <v>53.114221448952414</v>
      </c>
      <c r="AE13" s="27" t="str">
        <f t="shared" si="2"/>
        <v/>
      </c>
      <c r="AF13" s="60"/>
      <c r="AG13" s="60"/>
      <c r="AH13" s="60"/>
      <c r="AI13" s="60"/>
      <c r="AJ13" s="60"/>
      <c r="AK13" s="60"/>
      <c r="AL13" s="60"/>
      <c r="AM13" s="60"/>
      <c r="AN13" s="60"/>
      <c r="AO13" s="27" t="str">
        <f t="shared" si="3"/>
        <v/>
      </c>
      <c r="AP13" s="60"/>
      <c r="AQ13" s="60"/>
      <c r="AR13" s="60"/>
      <c r="AS13" s="60"/>
      <c r="AT13" s="60"/>
      <c r="AU13" s="60"/>
      <c r="AV13" s="60"/>
      <c r="AW13" s="60"/>
      <c r="AX13" s="60"/>
      <c r="AY13" s="27" t="str">
        <f t="shared" si="4"/>
        <v/>
      </c>
    </row>
    <row r="14" spans="1:51" x14ac:dyDescent="0.25">
      <c r="A14" s="9">
        <v>12</v>
      </c>
      <c r="B14" s="11">
        <v>0.70702176729723776</v>
      </c>
      <c r="C14" s="12">
        <v>0.64641990152890294</v>
      </c>
      <c r="D14" s="12">
        <v>0.59538675140820019</v>
      </c>
      <c r="E14" s="12">
        <v>0.55182186715881953</v>
      </c>
      <c r="F14" s="12">
        <v>0.50277103452248018</v>
      </c>
      <c r="G14" s="12">
        <v>0.55182186715881953</v>
      </c>
      <c r="H14" s="12">
        <v>0.50277103452248018</v>
      </c>
      <c r="I14" s="12">
        <v>0.45249393107023211</v>
      </c>
      <c r="J14" s="12">
        <v>0.4113581191547564</v>
      </c>
      <c r="K14" s="27" t="str">
        <f t="shared" si="0"/>
        <v/>
      </c>
      <c r="L14" s="16">
        <v>11.9412</v>
      </c>
      <c r="M14" s="16">
        <v>12.84</v>
      </c>
      <c r="N14" s="16">
        <v>14.766</v>
      </c>
      <c r="O14" s="16">
        <v>18.412559999999999</v>
      </c>
      <c r="P14" s="16">
        <v>26.527439999999999</v>
      </c>
      <c r="Q14" s="16">
        <v>14.124000000000001</v>
      </c>
      <c r="R14" s="16">
        <v>17.334</v>
      </c>
      <c r="S14" s="16">
        <v>21.186</v>
      </c>
      <c r="T14" s="16">
        <v>29.532</v>
      </c>
      <c r="U14" s="27" t="str">
        <f t="shared" si="1"/>
        <v/>
      </c>
      <c r="V14" s="16">
        <v>45.610090337559022</v>
      </c>
      <c r="W14" s="16">
        <v>40.637363748551657</v>
      </c>
      <c r="X14" s="16">
        <v>40.838622053777129</v>
      </c>
      <c r="Y14" s="16">
        <v>45.973950848747805</v>
      </c>
      <c r="Z14" s="16">
        <v>59.701773982802109</v>
      </c>
      <c r="AA14" s="16">
        <v>35.265931613404867</v>
      </c>
      <c r="AB14" s="16">
        <v>39.011323754493148</v>
      </c>
      <c r="AC14" s="16">
        <v>43.302038864051426</v>
      </c>
      <c r="AD14" s="16">
        <v>56.142276229019032</v>
      </c>
      <c r="AE14" s="27" t="str">
        <f t="shared" si="2"/>
        <v/>
      </c>
      <c r="AF14" s="60"/>
      <c r="AG14" s="60"/>
      <c r="AH14" s="60"/>
      <c r="AI14" s="60"/>
      <c r="AJ14" s="60"/>
      <c r="AK14" s="60"/>
      <c r="AL14" s="60"/>
      <c r="AM14" s="60"/>
      <c r="AN14" s="60"/>
      <c r="AO14" s="27" t="str">
        <f t="shared" si="3"/>
        <v/>
      </c>
      <c r="AP14" s="60"/>
      <c r="AQ14" s="60"/>
      <c r="AR14" s="60"/>
      <c r="AS14" s="60"/>
      <c r="AT14" s="60"/>
      <c r="AU14" s="60"/>
      <c r="AV14" s="60"/>
      <c r="AW14" s="60"/>
      <c r="AX14" s="60"/>
      <c r="AY14" s="27" t="str">
        <f t="shared" si="4"/>
        <v/>
      </c>
    </row>
    <row r="15" spans="1:51" x14ac:dyDescent="0.25">
      <c r="A15" s="9">
        <v>13</v>
      </c>
      <c r="B15" s="11">
        <v>0.67928454178389963</v>
      </c>
      <c r="C15" s="12">
        <v>0.62106015248813673</v>
      </c>
      <c r="D15" s="12">
        <v>0.57202908781802109</v>
      </c>
      <c r="E15" s="12">
        <v>0.53017330090450721</v>
      </c>
      <c r="F15" s="12">
        <v>0.48304678526855088</v>
      </c>
      <c r="G15" s="12">
        <v>0.53017330090450721</v>
      </c>
      <c r="H15" s="12">
        <v>0.48304678526855088</v>
      </c>
      <c r="I15" s="12">
        <v>0.43474210674169561</v>
      </c>
      <c r="J15" s="12">
        <v>0.39522009703790512</v>
      </c>
      <c r="K15" s="27" t="str">
        <f t="shared" si="0"/>
        <v/>
      </c>
      <c r="L15" s="16">
        <v>12.936299999999999</v>
      </c>
      <c r="M15" s="16">
        <v>13.91</v>
      </c>
      <c r="N15" s="16">
        <v>15.996499999999999</v>
      </c>
      <c r="O15" s="16">
        <v>19.946940000000001</v>
      </c>
      <c r="P15" s="16">
        <v>28.738060000000001</v>
      </c>
      <c r="Q15" s="16">
        <v>15.301</v>
      </c>
      <c r="R15" s="16">
        <v>18.778500000000001</v>
      </c>
      <c r="S15" s="16">
        <v>22.951499999999999</v>
      </c>
      <c r="T15" s="16">
        <v>31.992999999999999</v>
      </c>
      <c r="U15" s="27" t="str">
        <f t="shared" si="1"/>
        <v/>
      </c>
      <c r="V15" s="16">
        <v>45.137603841761411</v>
      </c>
      <c r="W15" s="16">
        <v>41.077610165158454</v>
      </c>
      <c r="X15" s="16">
        <v>41.82722311825195</v>
      </c>
      <c r="Y15" s="16">
        <v>47.510204893118356</v>
      </c>
      <c r="Z15" s="16">
        <v>62.209186455879149</v>
      </c>
      <c r="AA15" s="16">
        <v>36.444369164874608</v>
      </c>
      <c r="AB15" s="16">
        <v>40.649758816765178</v>
      </c>
      <c r="AC15" s="16">
        <v>45.437324811118089</v>
      </c>
      <c r="AD15" s="16">
        <v>59.197849479728475</v>
      </c>
      <c r="AE15" s="27" t="str">
        <f t="shared" si="2"/>
        <v/>
      </c>
      <c r="AF15" s="60"/>
      <c r="AG15" s="60"/>
      <c r="AH15" s="60"/>
      <c r="AI15" s="60"/>
      <c r="AJ15" s="60"/>
      <c r="AK15" s="60"/>
      <c r="AL15" s="60"/>
      <c r="AM15" s="60"/>
      <c r="AN15" s="60"/>
      <c r="AO15" s="27" t="str">
        <f t="shared" si="3"/>
        <v/>
      </c>
      <c r="AP15" s="60"/>
      <c r="AQ15" s="60"/>
      <c r="AR15" s="60"/>
      <c r="AS15" s="60"/>
      <c r="AT15" s="60"/>
      <c r="AU15" s="60"/>
      <c r="AV15" s="60"/>
      <c r="AW15" s="60"/>
      <c r="AX15" s="60"/>
      <c r="AY15" s="27" t="str">
        <f t="shared" si="4"/>
        <v/>
      </c>
    </row>
    <row r="16" spans="1:51" x14ac:dyDescent="0.25">
      <c r="A16" s="9">
        <v>14</v>
      </c>
      <c r="B16" s="11">
        <v>0.65457496314049424</v>
      </c>
      <c r="C16" s="12">
        <v>0.59846853772845188</v>
      </c>
      <c r="D16" s="12">
        <v>0.55122102159199515</v>
      </c>
      <c r="E16" s="12">
        <v>0.51088777610965397</v>
      </c>
      <c r="F16" s="12">
        <v>0.46547552934435149</v>
      </c>
      <c r="G16" s="12">
        <v>0.51088777610965397</v>
      </c>
      <c r="H16" s="12">
        <v>0.46547552934435149</v>
      </c>
      <c r="I16" s="12">
        <v>0.41892797640991636</v>
      </c>
      <c r="J16" s="12">
        <v>0.38084361491810564</v>
      </c>
      <c r="K16" s="27" t="str">
        <f t="shared" si="0"/>
        <v/>
      </c>
      <c r="L16" s="16">
        <v>13.9314</v>
      </c>
      <c r="M16" s="16">
        <v>14.98</v>
      </c>
      <c r="N16" s="16">
        <v>17.227</v>
      </c>
      <c r="O16" s="16">
        <v>21.48132</v>
      </c>
      <c r="P16" s="16">
        <v>30.94868</v>
      </c>
      <c r="Q16" s="16">
        <v>16.478000000000002</v>
      </c>
      <c r="R16" s="16">
        <v>20.222999999999999</v>
      </c>
      <c r="S16" s="16">
        <v>24.716999999999999</v>
      </c>
      <c r="T16" s="16">
        <v>34.454000000000001</v>
      </c>
      <c r="U16" s="27" t="str">
        <f t="shared" si="1"/>
        <v/>
      </c>
      <c r="V16" s="16">
        <v>45.132486860250744</v>
      </c>
      <c r="W16" s="16">
        <v>41.748468460283235</v>
      </c>
      <c r="X16" s="16">
        <v>42.956161171161369</v>
      </c>
      <c r="Y16" s="16">
        <v>49.147424357224551</v>
      </c>
      <c r="Z16" s="16">
        <v>64.792218944190495</v>
      </c>
      <c r="AA16" s="16">
        <v>37.700255783087172</v>
      </c>
      <c r="AB16" s="16">
        <v>42.337606764112856</v>
      </c>
      <c r="AC16" s="16">
        <v>47.600784064701948</v>
      </c>
      <c r="AD16" s="16">
        <v>62.271253567621926</v>
      </c>
      <c r="AE16" s="27" t="str">
        <f t="shared" si="2"/>
        <v/>
      </c>
      <c r="AF16" s="60"/>
      <c r="AG16" s="60"/>
      <c r="AH16" s="60"/>
      <c r="AI16" s="60"/>
      <c r="AJ16" s="60"/>
      <c r="AK16" s="60"/>
      <c r="AL16" s="60"/>
      <c r="AM16" s="60"/>
      <c r="AN16" s="60"/>
      <c r="AO16" s="27" t="str">
        <f t="shared" si="3"/>
        <v/>
      </c>
      <c r="AP16" s="60"/>
      <c r="AQ16" s="60"/>
      <c r="AR16" s="60"/>
      <c r="AS16" s="60"/>
      <c r="AT16" s="60"/>
      <c r="AU16" s="60"/>
      <c r="AV16" s="60"/>
      <c r="AW16" s="60"/>
      <c r="AX16" s="60"/>
      <c r="AY16" s="27" t="str">
        <f t="shared" si="4"/>
        <v/>
      </c>
    </row>
    <row r="17" spans="1:51" x14ac:dyDescent="0.25">
      <c r="A17" s="9">
        <v>15</v>
      </c>
      <c r="B17" s="11">
        <v>0.63237949329946463</v>
      </c>
      <c r="C17" s="12">
        <v>0.57817553673093902</v>
      </c>
      <c r="D17" s="12">
        <v>0.53253009962060194</v>
      </c>
      <c r="E17" s="12">
        <v>0.4935644825751917</v>
      </c>
      <c r="F17" s="12">
        <v>0.44969208412406358</v>
      </c>
      <c r="G17" s="12">
        <v>0.4935644825751917</v>
      </c>
      <c r="H17" s="12">
        <v>0.44969208412406358</v>
      </c>
      <c r="I17" s="12">
        <v>0.40472287571165722</v>
      </c>
      <c r="J17" s="12">
        <v>0.36792988701059753</v>
      </c>
      <c r="K17" s="27" t="str">
        <f t="shared" si="0"/>
        <v/>
      </c>
      <c r="L17" s="16">
        <v>14.926500000000001</v>
      </c>
      <c r="M17" s="16">
        <v>16.05</v>
      </c>
      <c r="N17" s="16">
        <v>18.4575</v>
      </c>
      <c r="O17" s="16">
        <v>23.015699999999999</v>
      </c>
      <c r="P17" s="16">
        <v>33.159300000000002</v>
      </c>
      <c r="Q17" s="16">
        <v>17.655000000000001</v>
      </c>
      <c r="R17" s="16">
        <v>21.6675</v>
      </c>
      <c r="S17" s="16">
        <v>26.482500000000002</v>
      </c>
      <c r="T17" s="16">
        <v>36.914999999999999</v>
      </c>
      <c r="U17" s="27" t="str">
        <f t="shared" si="1"/>
        <v/>
      </c>
      <c r="V17" s="16">
        <v>45.436677963250567</v>
      </c>
      <c r="W17" s="16">
        <v>42.578620750397562</v>
      </c>
      <c r="X17" s="16">
        <v>44.184255295851003</v>
      </c>
      <c r="Y17" s="16">
        <v>50.856720011208523</v>
      </c>
      <c r="Z17" s="16">
        <v>67.429184776014125</v>
      </c>
      <c r="AA17" s="16">
        <v>39.011430970940985</v>
      </c>
      <c r="AB17" s="16">
        <v>44.060696731664599</v>
      </c>
      <c r="AC17" s="16">
        <v>49.78380679302105</v>
      </c>
      <c r="AD17" s="16">
        <v>65.35607046440326</v>
      </c>
      <c r="AE17" s="27" t="str">
        <f t="shared" si="2"/>
        <v/>
      </c>
      <c r="AF17" s="60"/>
      <c r="AG17" s="60"/>
      <c r="AH17" s="60"/>
      <c r="AI17" s="60"/>
      <c r="AJ17" s="60"/>
      <c r="AK17" s="60"/>
      <c r="AL17" s="60"/>
      <c r="AM17" s="60"/>
      <c r="AN17" s="60"/>
      <c r="AO17" s="27" t="str">
        <f t="shared" si="3"/>
        <v/>
      </c>
      <c r="AP17" s="60"/>
      <c r="AQ17" s="60"/>
      <c r="AR17" s="60"/>
      <c r="AS17" s="60"/>
      <c r="AT17" s="60"/>
      <c r="AU17" s="60"/>
      <c r="AV17" s="60"/>
      <c r="AW17" s="60"/>
      <c r="AX17" s="60"/>
      <c r="AY17" s="27" t="str">
        <f t="shared" si="4"/>
        <v/>
      </c>
    </row>
    <row r="18" spans="1:51" x14ac:dyDescent="0.25">
      <c r="A18" s="9">
        <v>16</v>
      </c>
      <c r="B18" s="11">
        <v>0.61229881150797771</v>
      </c>
      <c r="C18" s="12">
        <v>0.55981605623586517</v>
      </c>
      <c r="D18" s="12">
        <v>0.51562005179619164</v>
      </c>
      <c r="E18" s="12">
        <v>0.47789175532329969</v>
      </c>
      <c r="F18" s="12">
        <v>0.4354124881834508</v>
      </c>
      <c r="G18" s="12">
        <v>0.47789175532329969</v>
      </c>
      <c r="H18" s="12">
        <v>0.4354124881834508</v>
      </c>
      <c r="I18" s="12">
        <v>0.39187123936510571</v>
      </c>
      <c r="J18" s="12">
        <v>0.35624658124100522</v>
      </c>
      <c r="K18" s="27" t="str">
        <f t="shared" si="0"/>
        <v/>
      </c>
      <c r="L18" s="16">
        <v>15.9216</v>
      </c>
      <c r="M18" s="16">
        <v>17.12</v>
      </c>
      <c r="N18" s="16">
        <v>19.687999999999999</v>
      </c>
      <c r="O18" s="16">
        <v>24.550080000000001</v>
      </c>
      <c r="P18" s="16">
        <v>35.36992</v>
      </c>
      <c r="Q18" s="16">
        <v>18.832000000000001</v>
      </c>
      <c r="R18" s="16">
        <v>23.111999999999998</v>
      </c>
      <c r="S18" s="16">
        <v>28.248000000000001</v>
      </c>
      <c r="T18" s="16">
        <v>39.375999999999998</v>
      </c>
      <c r="U18" s="27" t="str">
        <f t="shared" si="1"/>
        <v/>
      </c>
      <c r="V18" s="16">
        <v>45.955541904101707</v>
      </c>
      <c r="W18" s="16">
        <v>43.52290530469034</v>
      </c>
      <c r="X18" s="16">
        <v>45.484535018334796</v>
      </c>
      <c r="Y18" s="16">
        <v>52.618768006578705</v>
      </c>
      <c r="Z18" s="16">
        <v>70.105344033390665</v>
      </c>
      <c r="AA18" s="16">
        <v>40.363071692633596</v>
      </c>
      <c r="AB18" s="16">
        <v>45.809397117656054</v>
      </c>
      <c r="AC18" s="16">
        <v>51.980502835943796</v>
      </c>
      <c r="AD18" s="16">
        <v>68.447936971666692</v>
      </c>
      <c r="AE18" s="27" t="str">
        <f t="shared" si="2"/>
        <v/>
      </c>
      <c r="AF18" s="60"/>
      <c r="AG18" s="60"/>
      <c r="AH18" s="60"/>
      <c r="AI18" s="60"/>
      <c r="AJ18" s="60"/>
      <c r="AK18" s="60"/>
      <c r="AL18" s="60"/>
      <c r="AM18" s="60"/>
      <c r="AN18" s="60"/>
      <c r="AO18" s="27" t="str">
        <f t="shared" si="3"/>
        <v/>
      </c>
      <c r="AP18" s="60"/>
      <c r="AQ18" s="60"/>
      <c r="AR18" s="60"/>
      <c r="AS18" s="60"/>
      <c r="AT18" s="60"/>
      <c r="AU18" s="60"/>
      <c r="AV18" s="60"/>
      <c r="AW18" s="60"/>
      <c r="AX18" s="60"/>
      <c r="AY18" s="27" t="str">
        <f t="shared" si="4"/>
        <v/>
      </c>
    </row>
    <row r="19" spans="1:51" x14ac:dyDescent="0.25">
      <c r="A19" s="9">
        <v>17</v>
      </c>
      <c r="B19" s="11">
        <v>0.59401709983236506</v>
      </c>
      <c r="C19" s="12">
        <v>0.54310134841816204</v>
      </c>
      <c r="D19" s="12">
        <v>0.500224926174623</v>
      </c>
      <c r="E19" s="12">
        <v>0.46362310230818715</v>
      </c>
      <c r="F19" s="12">
        <v>0.42241215988079289</v>
      </c>
      <c r="G19" s="12">
        <v>0.46362310230818715</v>
      </c>
      <c r="H19" s="12">
        <v>0.42241215988079289</v>
      </c>
      <c r="I19" s="12">
        <v>0.38017094389271344</v>
      </c>
      <c r="J19" s="12">
        <v>0.34560994899337572</v>
      </c>
      <c r="K19" s="27" t="str">
        <f t="shared" si="0"/>
        <v/>
      </c>
      <c r="L19" s="16">
        <v>16.916699999999999</v>
      </c>
      <c r="M19" s="16">
        <v>18.190000000000001</v>
      </c>
      <c r="N19" s="16">
        <v>20.918500000000002</v>
      </c>
      <c r="O19" s="16">
        <v>26.08446</v>
      </c>
      <c r="P19" s="16">
        <v>37.580539999999999</v>
      </c>
      <c r="Q19" s="16">
        <v>20.009</v>
      </c>
      <c r="R19" s="16">
        <v>24.5565</v>
      </c>
      <c r="S19" s="16">
        <v>30.013500000000001</v>
      </c>
      <c r="T19" s="16">
        <v>41.837000000000003</v>
      </c>
      <c r="U19" s="27" t="str">
        <f t="shared" si="1"/>
        <v/>
      </c>
      <c r="V19" s="16">
        <v>46.629012809589923</v>
      </c>
      <c r="W19" s="16">
        <v>44.551377612817944</v>
      </c>
      <c r="X19" s="16">
        <v>46.838638493604378</v>
      </c>
      <c r="Y19" s="16">
        <v>54.420195974393479</v>
      </c>
      <c r="Z19" s="16">
        <v>72.81037868409615</v>
      </c>
      <c r="AA19" s="16">
        <v>41.744920203509643</v>
      </c>
      <c r="AB19" s="16">
        <v>47.576965742269998</v>
      </c>
      <c r="AC19" s="16">
        <v>54.186740454956443</v>
      </c>
      <c r="AD19" s="16">
        <v>71.543826117198435</v>
      </c>
      <c r="AE19" s="27" t="str">
        <f t="shared" si="2"/>
        <v/>
      </c>
      <c r="AF19" s="60"/>
      <c r="AG19" s="60"/>
      <c r="AH19" s="60"/>
      <c r="AI19" s="60"/>
      <c r="AJ19" s="60"/>
      <c r="AK19" s="60"/>
      <c r="AL19" s="60"/>
      <c r="AM19" s="60"/>
      <c r="AN19" s="60"/>
      <c r="AO19" s="27" t="str">
        <f t="shared" si="3"/>
        <v/>
      </c>
      <c r="AP19" s="60"/>
      <c r="AQ19" s="60"/>
      <c r="AR19" s="60"/>
      <c r="AS19" s="60"/>
      <c r="AT19" s="60"/>
      <c r="AU19" s="60"/>
      <c r="AV19" s="60"/>
      <c r="AW19" s="60"/>
      <c r="AX19" s="60"/>
      <c r="AY19" s="27" t="str">
        <f t="shared" si="4"/>
        <v/>
      </c>
    </row>
    <row r="20" spans="1:51" x14ac:dyDescent="0.25">
      <c r="A20" s="9">
        <v>18</v>
      </c>
      <c r="B20" s="11">
        <v>0.57728085563967291</v>
      </c>
      <c r="C20" s="12">
        <v>0.52779963944198682</v>
      </c>
      <c r="D20" s="12">
        <v>0.4861312468544613</v>
      </c>
      <c r="E20" s="12">
        <v>0.45056066781632992</v>
      </c>
      <c r="F20" s="12">
        <v>0.4105108306771007</v>
      </c>
      <c r="G20" s="12">
        <v>0.45056066781632992</v>
      </c>
      <c r="H20" s="12">
        <v>0.4105108306771007</v>
      </c>
      <c r="I20" s="12">
        <v>0.36945974760939065</v>
      </c>
      <c r="J20" s="12">
        <v>0.33587249782671874</v>
      </c>
      <c r="K20" s="27" t="str">
        <f t="shared" si="0"/>
        <v/>
      </c>
      <c r="L20" s="16">
        <v>17.911799999999999</v>
      </c>
      <c r="M20" s="16">
        <v>19.260000000000002</v>
      </c>
      <c r="N20" s="16">
        <v>22.149000000000001</v>
      </c>
      <c r="O20" s="16">
        <v>27.618839999999999</v>
      </c>
      <c r="P20" s="16">
        <v>39.791159999999998</v>
      </c>
      <c r="Q20" s="16">
        <v>21.186</v>
      </c>
      <c r="R20" s="16">
        <v>26.001000000000001</v>
      </c>
      <c r="S20" s="16">
        <v>31.779</v>
      </c>
      <c r="T20" s="16">
        <v>44.298000000000002</v>
      </c>
      <c r="U20" s="27" t="str">
        <f t="shared" si="1"/>
        <v/>
      </c>
      <c r="V20" s="16">
        <v>47.41716990627085</v>
      </c>
      <c r="W20" s="16">
        <v>45.643431081370608</v>
      </c>
      <c r="X20" s="16">
        <v>48.233661132470857</v>
      </c>
      <c r="Y20" s="16">
        <v>56.251486498520777</v>
      </c>
      <c r="Z20" s="16">
        <v>75.536887341133323</v>
      </c>
      <c r="AA20" s="16">
        <v>43.149675835685393</v>
      </c>
      <c r="AB20" s="16">
        <v>49.358566268407543</v>
      </c>
      <c r="AC20" s="16">
        <v>56.399561293386</v>
      </c>
      <c r="AD20" s="16">
        <v>74.641604886647897</v>
      </c>
      <c r="AE20" s="27" t="str">
        <f t="shared" si="2"/>
        <v/>
      </c>
      <c r="AF20" s="60"/>
      <c r="AG20" s="60"/>
      <c r="AH20" s="60"/>
      <c r="AI20" s="60"/>
      <c r="AJ20" s="60"/>
      <c r="AK20" s="60"/>
      <c r="AL20" s="60"/>
      <c r="AM20" s="60"/>
      <c r="AN20" s="60"/>
      <c r="AO20" s="27" t="str">
        <f t="shared" si="3"/>
        <v/>
      </c>
      <c r="AP20" s="60"/>
      <c r="AQ20" s="60"/>
      <c r="AR20" s="60"/>
      <c r="AS20" s="60"/>
      <c r="AT20" s="60"/>
      <c r="AU20" s="60"/>
      <c r="AV20" s="60"/>
      <c r="AW20" s="60"/>
      <c r="AX20" s="60"/>
      <c r="AY20" s="27" t="str">
        <f t="shared" si="4"/>
        <v/>
      </c>
    </row>
    <row r="21" spans="1:51" x14ac:dyDescent="0.25">
      <c r="A21" s="9">
        <v>19</v>
      </c>
      <c r="B21" s="11">
        <v>0.56188392476070204</v>
      </c>
      <c r="C21" s="12">
        <v>0.51372244549549895</v>
      </c>
      <c r="D21" s="12">
        <v>0.47316541032480153</v>
      </c>
      <c r="E21" s="12">
        <v>0.43854355103274295</v>
      </c>
      <c r="F21" s="12">
        <v>0.39956190205205466</v>
      </c>
      <c r="G21" s="12">
        <v>0.43854355103274295</v>
      </c>
      <c r="H21" s="12">
        <v>0.39956190205205466</v>
      </c>
      <c r="I21" s="12">
        <v>0.35960571184684903</v>
      </c>
      <c r="J21" s="12">
        <v>0.32691428349713542</v>
      </c>
      <c r="K21" s="27" t="str">
        <f t="shared" si="0"/>
        <v/>
      </c>
      <c r="L21" s="16">
        <v>18.9069</v>
      </c>
      <c r="M21" s="16">
        <v>20.329999999999998</v>
      </c>
      <c r="N21" s="16">
        <v>23.3795</v>
      </c>
      <c r="O21" s="16">
        <v>29.153220000000001</v>
      </c>
      <c r="P21" s="16">
        <v>42.001779999999997</v>
      </c>
      <c r="Q21" s="16">
        <v>22.363</v>
      </c>
      <c r="R21" s="16">
        <v>27.445499999999999</v>
      </c>
      <c r="S21" s="16">
        <v>33.544499999999999</v>
      </c>
      <c r="T21" s="16">
        <v>46.759</v>
      </c>
      <c r="U21" s="27" t="str">
        <f t="shared" si="1"/>
        <v/>
      </c>
      <c r="V21" s="16">
        <v>48.292473901092812</v>
      </c>
      <c r="W21" s="16">
        <v>46.784443697443308</v>
      </c>
      <c r="X21" s="16">
        <v>49.660290180800253</v>
      </c>
      <c r="Y21" s="16">
        <v>58.105704411543549</v>
      </c>
      <c r="Z21" s="16">
        <v>78.279450857880718</v>
      </c>
      <c r="AA21" s="16">
        <v>44.57201872573075</v>
      </c>
      <c r="AB21" s="16">
        <v>51.150657627366392</v>
      </c>
      <c r="AC21" s="16">
        <v>58.616811127145922</v>
      </c>
      <c r="AD21" s="16">
        <v>77.739752780630695</v>
      </c>
      <c r="AE21" s="27" t="str">
        <f t="shared" si="2"/>
        <v/>
      </c>
      <c r="AF21" s="60"/>
      <c r="AG21" s="60"/>
      <c r="AH21" s="60"/>
      <c r="AI21" s="60"/>
      <c r="AJ21" s="60"/>
      <c r="AK21" s="60"/>
      <c r="AL21" s="60"/>
      <c r="AM21" s="60"/>
      <c r="AN21" s="60"/>
      <c r="AO21" s="27" t="str">
        <f t="shared" si="3"/>
        <v/>
      </c>
      <c r="AP21" s="60"/>
      <c r="AQ21" s="60"/>
      <c r="AR21" s="60"/>
      <c r="AS21" s="60"/>
      <c r="AT21" s="60"/>
      <c r="AU21" s="60"/>
      <c r="AV21" s="60"/>
      <c r="AW21" s="60"/>
      <c r="AX21" s="60"/>
      <c r="AY21" s="27" t="str">
        <f t="shared" si="4"/>
        <v/>
      </c>
    </row>
    <row r="22" spans="1:51" x14ac:dyDescent="0.25">
      <c r="A22" s="9">
        <v>20</v>
      </c>
      <c r="B22" s="11">
        <v>0.54765670602966754</v>
      </c>
      <c r="C22" s="12">
        <v>0.50071470265569595</v>
      </c>
      <c r="D22" s="12">
        <v>0.46118459455129895</v>
      </c>
      <c r="E22" s="12">
        <v>0.42743938031583806</v>
      </c>
      <c r="F22" s="12">
        <v>0.38944476873220785</v>
      </c>
      <c r="G22" s="12">
        <v>0.42743938031583806</v>
      </c>
      <c r="H22" s="12">
        <v>0.38944476873220785</v>
      </c>
      <c r="I22" s="12">
        <v>0.35050029185898718</v>
      </c>
      <c r="J22" s="12">
        <v>0.31863662896271561</v>
      </c>
      <c r="K22" s="27" t="str">
        <f t="shared" si="0"/>
        <v/>
      </c>
      <c r="L22" s="16">
        <v>19.902000000000001</v>
      </c>
      <c r="M22" s="16">
        <v>21.4</v>
      </c>
      <c r="N22" s="16">
        <v>24.61</v>
      </c>
      <c r="O22" s="16">
        <v>30.6876</v>
      </c>
      <c r="P22" s="16">
        <v>44.212400000000002</v>
      </c>
      <c r="Q22" s="16">
        <v>23.54</v>
      </c>
      <c r="R22" s="16">
        <v>28.89</v>
      </c>
      <c r="S22" s="16">
        <v>35.31</v>
      </c>
      <c r="T22" s="16">
        <v>49.22</v>
      </c>
      <c r="U22" s="27" t="str">
        <f t="shared" si="1"/>
        <v/>
      </c>
      <c r="V22" s="16">
        <v>49.235333129487387</v>
      </c>
      <c r="W22" s="16">
        <v>47.963769920207277</v>
      </c>
      <c r="X22" s="16">
        <v>51.111652741972534</v>
      </c>
      <c r="Y22" s="16">
        <v>59.977694187472913</v>
      </c>
      <c r="Z22" s="16">
        <v>81.034032070013865</v>
      </c>
      <c r="AA22" s="16">
        <v>46.007994146597078</v>
      </c>
      <c r="AB22" s="16">
        <v>52.950601788247198</v>
      </c>
      <c r="AC22" s="16">
        <v>60.836899483136641</v>
      </c>
      <c r="AD22" s="16">
        <v>80.837177535368753</v>
      </c>
      <c r="AE22" s="27" t="str">
        <f t="shared" si="2"/>
        <v/>
      </c>
      <c r="AF22" s="60"/>
      <c r="AG22" s="60"/>
      <c r="AH22" s="60"/>
      <c r="AI22" s="60"/>
      <c r="AJ22" s="60"/>
      <c r="AK22" s="60"/>
      <c r="AL22" s="60"/>
      <c r="AM22" s="60"/>
      <c r="AN22" s="60"/>
      <c r="AO22" s="27" t="str">
        <f t="shared" si="3"/>
        <v/>
      </c>
      <c r="AP22" s="60"/>
      <c r="AQ22" s="60"/>
      <c r="AR22" s="60"/>
      <c r="AS22" s="60"/>
      <c r="AT22" s="60"/>
      <c r="AU22" s="60"/>
      <c r="AV22" s="60"/>
      <c r="AW22" s="60"/>
      <c r="AX22" s="60"/>
      <c r="AY22" s="27" t="str">
        <f t="shared" si="4"/>
        <v/>
      </c>
    </row>
    <row r="23" spans="1:51" x14ac:dyDescent="0.25">
      <c r="A23" s="9">
        <v>21</v>
      </c>
      <c r="B23" s="11">
        <v>0.53445821936510607</v>
      </c>
      <c r="C23" s="12">
        <v>0.48864751484809654</v>
      </c>
      <c r="D23" s="12">
        <v>0.45007007946535216</v>
      </c>
      <c r="E23" s="12">
        <v>0.41713812243130199</v>
      </c>
      <c r="F23" s="12">
        <v>0.38005917821518648</v>
      </c>
      <c r="G23" s="12">
        <v>0.41713812243130199</v>
      </c>
      <c r="H23" s="12">
        <v>0.38005917821518648</v>
      </c>
      <c r="I23" s="12">
        <v>0.34205326039366779</v>
      </c>
      <c r="J23" s="12">
        <v>0.31095750944878897</v>
      </c>
      <c r="K23" s="27" t="str">
        <f t="shared" si="0"/>
        <v/>
      </c>
      <c r="L23" s="16">
        <v>20.897099999999998</v>
      </c>
      <c r="M23" s="16">
        <v>22.47</v>
      </c>
      <c r="N23" s="16">
        <v>25.840499999999999</v>
      </c>
      <c r="O23" s="16">
        <v>32.221980000000002</v>
      </c>
      <c r="P23" s="16">
        <v>46.423020000000001</v>
      </c>
      <c r="Q23" s="16">
        <v>24.716999999999999</v>
      </c>
      <c r="R23" s="16">
        <v>30.334499999999998</v>
      </c>
      <c r="S23" s="16">
        <v>37.075499999999998</v>
      </c>
      <c r="T23" s="16">
        <v>51.680999999999997</v>
      </c>
      <c r="U23" s="27" t="str">
        <f t="shared" si="1"/>
        <v/>
      </c>
      <c r="V23" s="16">
        <v>50.231445121860524</v>
      </c>
      <c r="W23" s="16">
        <v>49.173488176581515</v>
      </c>
      <c r="X23" s="16">
        <v>52.582578452854392</v>
      </c>
      <c r="Y23" s="16">
        <v>61.863557090362448</v>
      </c>
      <c r="Z23" s="16">
        <v>83.797578696397835</v>
      </c>
      <c r="AA23" s="16">
        <v>47.454611436121816</v>
      </c>
      <c r="AB23" s="16">
        <v>54.756404278865958</v>
      </c>
      <c r="AC23" s="16">
        <v>63.058638919999225</v>
      </c>
      <c r="AD23" s="16">
        <v>83.933091461319549</v>
      </c>
      <c r="AE23" s="27" t="str">
        <f t="shared" si="2"/>
        <v/>
      </c>
      <c r="AF23" s="60"/>
      <c r="AG23" s="60"/>
      <c r="AH23" s="60"/>
      <c r="AI23" s="60"/>
      <c r="AJ23" s="60"/>
      <c r="AK23" s="60"/>
      <c r="AL23" s="60"/>
      <c r="AM23" s="60"/>
      <c r="AN23" s="60"/>
      <c r="AO23" s="27" t="str">
        <f t="shared" si="3"/>
        <v/>
      </c>
      <c r="AP23" s="60"/>
      <c r="AQ23" s="60"/>
      <c r="AR23" s="60"/>
      <c r="AS23" s="60"/>
      <c r="AT23" s="60"/>
      <c r="AU23" s="60"/>
      <c r="AV23" s="60"/>
      <c r="AW23" s="60"/>
      <c r="AX23" s="60"/>
      <c r="AY23" s="27" t="str">
        <f t="shared" si="4"/>
        <v/>
      </c>
    </row>
    <row r="24" spans="1:51" x14ac:dyDescent="0.25">
      <c r="A24" s="9">
        <v>22</v>
      </c>
      <c r="B24" s="11">
        <v>0.52217018094875878</v>
      </c>
      <c r="C24" s="12">
        <v>0.47741273686743652</v>
      </c>
      <c r="D24" s="12">
        <v>0.43972225764106021</v>
      </c>
      <c r="E24" s="12">
        <v>0.40754745830147043</v>
      </c>
      <c r="F24" s="12">
        <v>0.37132101756356212</v>
      </c>
      <c r="G24" s="12">
        <v>0.40754745830147043</v>
      </c>
      <c r="H24" s="12">
        <v>0.37132101756356212</v>
      </c>
      <c r="I24" s="12">
        <v>0.33418891580720567</v>
      </c>
      <c r="J24" s="12">
        <v>0.30380810527927776</v>
      </c>
      <c r="K24" s="27" t="str">
        <f t="shared" si="0"/>
        <v/>
      </c>
      <c r="L24" s="16">
        <v>21.892199999999999</v>
      </c>
      <c r="M24" s="16">
        <v>23.54</v>
      </c>
      <c r="N24" s="16">
        <v>27.071000000000002</v>
      </c>
      <c r="O24" s="16">
        <v>33.756360000000001</v>
      </c>
      <c r="P24" s="16">
        <v>48.63364</v>
      </c>
      <c r="Q24" s="16">
        <v>25.893999999999998</v>
      </c>
      <c r="R24" s="16">
        <v>31.779</v>
      </c>
      <c r="S24" s="16">
        <v>38.841000000000001</v>
      </c>
      <c r="T24" s="16">
        <v>54.142000000000003</v>
      </c>
      <c r="U24" s="27" t="str">
        <f t="shared" si="1"/>
        <v/>
      </c>
      <c r="V24" s="16">
        <v>51.270136495277434</v>
      </c>
      <c r="W24" s="16">
        <v>50.407592181056884</v>
      </c>
      <c r="X24" s="16">
        <v>54.069112860534638</v>
      </c>
      <c r="Y24" s="16">
        <v>63.760300897737011</v>
      </c>
      <c r="Z24" s="16">
        <v>86.567753862645361</v>
      </c>
      <c r="AA24" s="16">
        <v>48.909575305098123</v>
      </c>
      <c r="AB24" s="16">
        <v>56.566538099986076</v>
      </c>
      <c r="AC24" s="16">
        <v>65.281135049060978</v>
      </c>
      <c r="AD24" s="16">
        <v>87.026926669416071</v>
      </c>
      <c r="AE24" s="27" t="str">
        <f t="shared" si="2"/>
        <v/>
      </c>
      <c r="AF24" s="60"/>
      <c r="AG24" s="60"/>
      <c r="AH24" s="60"/>
      <c r="AI24" s="60"/>
      <c r="AJ24" s="60"/>
      <c r="AK24" s="60"/>
      <c r="AL24" s="60"/>
      <c r="AM24" s="60"/>
      <c r="AN24" s="60"/>
      <c r="AO24" s="27" t="str">
        <f t="shared" si="3"/>
        <v/>
      </c>
      <c r="AP24" s="60"/>
      <c r="AQ24" s="60"/>
      <c r="AR24" s="60"/>
      <c r="AS24" s="60"/>
      <c r="AT24" s="60"/>
      <c r="AU24" s="60"/>
      <c r="AV24" s="60"/>
      <c r="AW24" s="60"/>
      <c r="AX24" s="60"/>
      <c r="AY24" s="27" t="str">
        <f t="shared" si="4"/>
        <v/>
      </c>
    </row>
    <row r="25" spans="1:51" x14ac:dyDescent="0.25">
      <c r="A25" s="9">
        <v>23</v>
      </c>
      <c r="B25" s="11">
        <v>0.51069251163771723</v>
      </c>
      <c r="C25" s="12">
        <v>0.46691886778305547</v>
      </c>
      <c r="D25" s="12">
        <v>0.4300568519054459</v>
      </c>
      <c r="E25" s="12">
        <v>0.39858927737577893</v>
      </c>
      <c r="F25" s="12">
        <v>0.36315911938682099</v>
      </c>
      <c r="G25" s="12">
        <v>0.39858927737577893</v>
      </c>
      <c r="H25" s="12">
        <v>0.36315911938682099</v>
      </c>
      <c r="I25" s="12">
        <v>0.32684320744813883</v>
      </c>
      <c r="J25" s="12">
        <v>0.29713018858921719</v>
      </c>
      <c r="K25" s="27" t="str">
        <f t="shared" si="0"/>
        <v/>
      </c>
      <c r="L25" s="16">
        <v>22.8873</v>
      </c>
      <c r="M25" s="16">
        <v>24.61</v>
      </c>
      <c r="N25" s="16">
        <v>28.301500000000001</v>
      </c>
      <c r="O25" s="16">
        <v>35.29074</v>
      </c>
      <c r="P25" s="16">
        <v>50.844259999999998</v>
      </c>
      <c r="Q25" s="16">
        <v>27.071000000000002</v>
      </c>
      <c r="R25" s="16">
        <v>33.223500000000001</v>
      </c>
      <c r="S25" s="16">
        <v>40.606499999999997</v>
      </c>
      <c r="T25" s="16">
        <v>56.603000000000002</v>
      </c>
      <c r="U25" s="27" t="str">
        <f t="shared" si="1"/>
        <v/>
      </c>
      <c r="V25" s="16">
        <v>52.343289836765649</v>
      </c>
      <c r="W25" s="16">
        <v>51.661453071483827</v>
      </c>
      <c r="X25" s="16">
        <v>55.568187608710083</v>
      </c>
      <c r="Y25" s="16">
        <v>65.665599445195454</v>
      </c>
      <c r="Z25" s="16">
        <v>89.342749110179994</v>
      </c>
      <c r="AA25" s="16">
        <v>50.371101387527901</v>
      </c>
      <c r="AB25" s="16">
        <v>58.379821538597767</v>
      </c>
      <c r="AC25" s="16">
        <v>67.503709730115759</v>
      </c>
      <c r="AD25" s="16">
        <v>90.118275861210648</v>
      </c>
      <c r="AE25" s="27" t="str">
        <f t="shared" si="2"/>
        <v/>
      </c>
      <c r="AF25" s="60"/>
      <c r="AG25" s="60"/>
      <c r="AH25" s="60"/>
      <c r="AI25" s="60"/>
      <c r="AJ25" s="60"/>
      <c r="AK25" s="60"/>
      <c r="AL25" s="60"/>
      <c r="AM25" s="60"/>
      <c r="AN25" s="60"/>
      <c r="AO25" s="27" t="str">
        <f t="shared" si="3"/>
        <v/>
      </c>
      <c r="AP25" s="60"/>
      <c r="AQ25" s="60"/>
      <c r="AR25" s="60"/>
      <c r="AS25" s="60"/>
      <c r="AT25" s="60"/>
      <c r="AU25" s="60"/>
      <c r="AV25" s="60"/>
      <c r="AW25" s="60"/>
      <c r="AX25" s="60"/>
      <c r="AY25" s="27" t="str">
        <f t="shared" si="4"/>
        <v/>
      </c>
    </row>
    <row r="26" spans="1:51" x14ac:dyDescent="0.25">
      <c r="A26" s="9">
        <v>24</v>
      </c>
      <c r="B26" s="11">
        <v>0.49993988610237394</v>
      </c>
      <c r="C26" s="12">
        <v>0.45708789586502752</v>
      </c>
      <c r="D26" s="12">
        <v>0.42100200934936755</v>
      </c>
      <c r="E26" s="12">
        <v>0.39019698427502353</v>
      </c>
      <c r="F26" s="12">
        <v>0.35551280789502143</v>
      </c>
      <c r="G26" s="12">
        <v>0.39019698427502353</v>
      </c>
      <c r="H26" s="12">
        <v>0.35551280789502143</v>
      </c>
      <c r="I26" s="12">
        <v>0.31996152710551928</v>
      </c>
      <c r="J26" s="12">
        <v>0.29087411555047216</v>
      </c>
      <c r="K26" s="27" t="str">
        <f t="shared" si="0"/>
        <v/>
      </c>
      <c r="L26" s="16">
        <v>23.882400000000001</v>
      </c>
      <c r="M26" s="16">
        <v>25.68</v>
      </c>
      <c r="N26" s="16">
        <v>29.532</v>
      </c>
      <c r="O26" s="16">
        <v>36.825119999999998</v>
      </c>
      <c r="P26" s="16">
        <v>53.054879999999997</v>
      </c>
      <c r="Q26" s="16">
        <v>28.248000000000001</v>
      </c>
      <c r="R26" s="16">
        <v>34.667999999999999</v>
      </c>
      <c r="S26" s="16">
        <v>42.372</v>
      </c>
      <c r="T26" s="16">
        <v>59.064</v>
      </c>
      <c r="U26" s="27" t="str">
        <f t="shared" si="1"/>
        <v/>
      </c>
      <c r="V26" s="16">
        <v>53.44462911211928</v>
      </c>
      <c r="W26" s="16">
        <v>52.931452315701328</v>
      </c>
      <c r="X26" s="16">
        <v>57.077391645602383</v>
      </c>
      <c r="Y26" s="16">
        <v>67.577623984781042</v>
      </c>
      <c r="Z26" s="16">
        <v>92.121152067226902</v>
      </c>
      <c r="AA26" s="16">
        <v>51.837786878144456</v>
      </c>
      <c r="AB26" s="16">
        <v>60.195331699301221</v>
      </c>
      <c r="AC26" s="16">
        <v>69.725846463335444</v>
      </c>
      <c r="AD26" s="16">
        <v>93.206850290162137</v>
      </c>
      <c r="AE26" s="27" t="str">
        <f t="shared" si="2"/>
        <v/>
      </c>
      <c r="AF26" s="60"/>
      <c r="AG26" s="60"/>
      <c r="AH26" s="60"/>
      <c r="AI26" s="60"/>
      <c r="AJ26" s="60"/>
      <c r="AK26" s="60"/>
      <c r="AL26" s="60"/>
      <c r="AM26" s="60"/>
      <c r="AN26" s="60"/>
      <c r="AO26" s="27" t="str">
        <f t="shared" si="3"/>
        <v/>
      </c>
      <c r="AP26" s="60"/>
      <c r="AQ26" s="60"/>
      <c r="AR26" s="60"/>
      <c r="AS26" s="60"/>
      <c r="AT26" s="60"/>
      <c r="AU26" s="60"/>
      <c r="AV26" s="60"/>
      <c r="AW26" s="60"/>
      <c r="AX26" s="60"/>
      <c r="AY26" s="27" t="str">
        <f t="shared" si="4"/>
        <v/>
      </c>
    </row>
    <row r="27" spans="1:51" x14ac:dyDescent="0.25">
      <c r="A27" s="9">
        <v>25</v>
      </c>
      <c r="B27" s="11">
        <v>0.48983904920638233</v>
      </c>
      <c r="C27" s="12">
        <v>0.44785284498869227</v>
      </c>
      <c r="D27" s="12">
        <v>0.41249604143695334</v>
      </c>
      <c r="E27" s="12">
        <v>0.38231340425863969</v>
      </c>
      <c r="F27" s="12">
        <v>0.34832999054676039</v>
      </c>
      <c r="G27" s="12">
        <v>0.38231340425863969</v>
      </c>
      <c r="H27" s="12">
        <v>0.34832999054676039</v>
      </c>
      <c r="I27" s="12">
        <v>0.3134969914920846</v>
      </c>
      <c r="J27" s="12">
        <v>0.28499726499280431</v>
      </c>
      <c r="K27" s="27" t="str">
        <f t="shared" si="0"/>
        <v/>
      </c>
      <c r="L27" s="16">
        <v>24.877500000000001</v>
      </c>
      <c r="M27" s="16">
        <v>26.75</v>
      </c>
      <c r="N27" s="16">
        <v>30.762499999999999</v>
      </c>
      <c r="O27" s="16">
        <v>38.359499999999997</v>
      </c>
      <c r="P27" s="16">
        <v>55.265500000000003</v>
      </c>
      <c r="Q27" s="16">
        <v>29.425000000000001</v>
      </c>
      <c r="R27" s="16">
        <v>36.112499999999997</v>
      </c>
      <c r="S27" s="16">
        <v>44.137500000000003</v>
      </c>
      <c r="T27" s="16">
        <v>61.524999999999999</v>
      </c>
      <c r="U27" s="27" t="str">
        <f t="shared" si="1"/>
        <v/>
      </c>
      <c r="V27" s="16">
        <v>54.569231369221022</v>
      </c>
      <c r="W27" s="16">
        <v>54.214725433734323</v>
      </c>
      <c r="X27" s="16">
        <v>58.594809221961562</v>
      </c>
      <c r="Y27" s="16">
        <v>69.494922643557686</v>
      </c>
      <c r="Z27" s="16">
        <v>94.901851154274908</v>
      </c>
      <c r="AA27" s="16">
        <v>53.308518066885256</v>
      </c>
      <c r="AB27" s="16">
        <v>62.012342235368401</v>
      </c>
      <c r="AC27" s="16">
        <v>71.947150938898233</v>
      </c>
      <c r="AD27" s="16">
        <v>96.292449479378533</v>
      </c>
      <c r="AE27" s="27" t="str">
        <f t="shared" si="2"/>
        <v/>
      </c>
      <c r="AF27" s="60"/>
      <c r="AG27" s="60"/>
      <c r="AH27" s="60"/>
      <c r="AI27" s="60"/>
      <c r="AJ27" s="60"/>
      <c r="AK27" s="60"/>
      <c r="AL27" s="60"/>
      <c r="AM27" s="60"/>
      <c r="AN27" s="60"/>
      <c r="AO27" s="27" t="str">
        <f t="shared" si="3"/>
        <v/>
      </c>
      <c r="AP27" s="60"/>
      <c r="AQ27" s="60"/>
      <c r="AR27" s="60"/>
      <c r="AS27" s="60"/>
      <c r="AT27" s="60"/>
      <c r="AU27" s="60"/>
      <c r="AV27" s="60"/>
      <c r="AW27" s="60"/>
      <c r="AX27" s="60"/>
      <c r="AY27" s="27" t="str">
        <f t="shared" si="4"/>
        <v/>
      </c>
    </row>
    <row r="28" spans="1:51" x14ac:dyDescent="0.25">
      <c r="A28" s="9">
        <v>26</v>
      </c>
      <c r="B28" s="11">
        <v>0.48032670585059212</v>
      </c>
      <c r="C28" s="12">
        <v>0.43915584534911256</v>
      </c>
      <c r="D28" s="12">
        <v>0.40448564703207746</v>
      </c>
      <c r="E28" s="12">
        <v>0.37488913627363274</v>
      </c>
      <c r="F28" s="12">
        <v>0.34156565749375428</v>
      </c>
      <c r="G28" s="12">
        <v>0.37488913627363274</v>
      </c>
      <c r="H28" s="12">
        <v>0.34156565749375428</v>
      </c>
      <c r="I28" s="12">
        <v>0.30740909174437897</v>
      </c>
      <c r="J28" s="12">
        <v>0.27946281067670814</v>
      </c>
      <c r="K28" s="27" t="str">
        <f t="shared" si="0"/>
        <v/>
      </c>
      <c r="L28" s="16">
        <v>25.872599999999998</v>
      </c>
      <c r="M28" s="16">
        <v>27.82</v>
      </c>
      <c r="N28" s="16">
        <v>31.992999999999999</v>
      </c>
      <c r="O28" s="16">
        <v>39.893880000000003</v>
      </c>
      <c r="P28" s="16">
        <v>57.476120000000002</v>
      </c>
      <c r="Q28" s="16">
        <v>30.602</v>
      </c>
      <c r="R28" s="16">
        <v>37.557000000000002</v>
      </c>
      <c r="S28" s="16">
        <v>45.902999999999999</v>
      </c>
      <c r="T28" s="16">
        <v>63.985999999999997</v>
      </c>
      <c r="U28" s="27" t="str">
        <f t="shared" si="1"/>
        <v/>
      </c>
      <c r="V28" s="16">
        <v>55.71318542578534</v>
      </c>
      <c r="W28" s="16">
        <v>55.508979466234614</v>
      </c>
      <c r="X28" s="16">
        <v>60.118903071750729</v>
      </c>
      <c r="Y28" s="16">
        <v>71.416332793266733</v>
      </c>
      <c r="Z28" s="16">
        <v>97.683965881198844</v>
      </c>
      <c r="AA28" s="16">
        <v>54.782403118963323</v>
      </c>
      <c r="AB28" s="16">
        <v>63.830277802332255</v>
      </c>
      <c r="AC28" s="16">
        <v>74.167322128769669</v>
      </c>
      <c r="AD28" s="16">
        <v>99.37493912712209</v>
      </c>
      <c r="AE28" s="27" t="str">
        <f t="shared" si="2"/>
        <v/>
      </c>
      <c r="AF28" s="60"/>
      <c r="AG28" s="60"/>
      <c r="AH28" s="60"/>
      <c r="AI28" s="60"/>
      <c r="AJ28" s="60"/>
      <c r="AK28" s="60"/>
      <c r="AL28" s="60"/>
      <c r="AM28" s="60"/>
      <c r="AN28" s="60"/>
      <c r="AO28" s="27" t="str">
        <f t="shared" si="3"/>
        <v/>
      </c>
      <c r="AP28" s="60"/>
      <c r="AQ28" s="60"/>
      <c r="AR28" s="60"/>
      <c r="AS28" s="60"/>
      <c r="AT28" s="60"/>
      <c r="AU28" s="60"/>
      <c r="AV28" s="60"/>
      <c r="AW28" s="60"/>
      <c r="AX28" s="60"/>
      <c r="AY28" s="27" t="str">
        <f t="shared" si="4"/>
        <v/>
      </c>
    </row>
    <row r="29" spans="1:51" x14ac:dyDescent="0.25">
      <c r="A29" s="9">
        <v>27</v>
      </c>
      <c r="B29" s="11">
        <v>0.47134784486482512</v>
      </c>
      <c r="C29" s="12">
        <v>0.43094660101926863</v>
      </c>
      <c r="D29" s="12">
        <v>0.3969245009388</v>
      </c>
      <c r="E29" s="12">
        <v>0.36788124477254641</v>
      </c>
      <c r="F29" s="12">
        <v>0.33518068968165332</v>
      </c>
      <c r="G29" s="12">
        <v>0.36788124477254641</v>
      </c>
      <c r="H29" s="12">
        <v>0.33518068968165332</v>
      </c>
      <c r="I29" s="12">
        <v>0.30166262071348804</v>
      </c>
      <c r="J29" s="12">
        <v>0.27423874610317106</v>
      </c>
      <c r="K29" s="27" t="str">
        <f t="shared" si="0"/>
        <v/>
      </c>
      <c r="L29" s="16">
        <v>26.867699999999999</v>
      </c>
      <c r="M29" s="16">
        <v>28.89</v>
      </c>
      <c r="N29" s="16">
        <v>33.223500000000001</v>
      </c>
      <c r="O29" s="16">
        <v>41.428260000000002</v>
      </c>
      <c r="P29" s="16">
        <v>59.68674</v>
      </c>
      <c r="Q29" s="16">
        <v>31.779</v>
      </c>
      <c r="R29" s="16">
        <v>39.0015</v>
      </c>
      <c r="S29" s="16">
        <v>47.668500000000002</v>
      </c>
      <c r="T29" s="16">
        <v>66.447000000000003</v>
      </c>
      <c r="U29" s="27" t="str">
        <f t="shared" si="1"/>
        <v/>
      </c>
      <c r="V29" s="16">
        <v>56.873348465708517</v>
      </c>
      <c r="W29" s="16">
        <v>56.812360629949836</v>
      </c>
      <c r="X29" s="16">
        <v>61.648428789689497</v>
      </c>
      <c r="Y29" s="16">
        <v>73.34091637171457</v>
      </c>
      <c r="Z29" s="16">
        <v>100.46679514462342</v>
      </c>
      <c r="AA29" s="16">
        <v>56.258722460868924</v>
      </c>
      <c r="AB29" s="16">
        <v>65.648680273592262</v>
      </c>
      <c r="AC29" s="16">
        <v>76.386130831887399</v>
      </c>
      <c r="AD29" s="16">
        <v>102.45423480258152</v>
      </c>
      <c r="AE29" s="27" t="str">
        <f t="shared" si="2"/>
        <v/>
      </c>
      <c r="AF29" s="60"/>
      <c r="AG29" s="60"/>
      <c r="AH29" s="60"/>
      <c r="AI29" s="60"/>
      <c r="AJ29" s="60"/>
      <c r="AK29" s="60"/>
      <c r="AL29" s="60"/>
      <c r="AM29" s="60"/>
      <c r="AN29" s="60"/>
      <c r="AO29" s="27" t="str">
        <f t="shared" si="3"/>
        <v/>
      </c>
      <c r="AP29" s="60"/>
      <c r="AQ29" s="60"/>
      <c r="AR29" s="60"/>
      <c r="AS29" s="60"/>
      <c r="AT29" s="60"/>
      <c r="AU29" s="60"/>
      <c r="AV29" s="60"/>
      <c r="AW29" s="60"/>
      <c r="AX29" s="60"/>
      <c r="AY29" s="27" t="str">
        <f t="shared" si="4"/>
        <v/>
      </c>
    </row>
    <row r="30" spans="1:51" x14ac:dyDescent="0.25">
      <c r="A30" s="9">
        <v>28</v>
      </c>
      <c r="B30" s="11">
        <v>0.46285439523157779</v>
      </c>
      <c r="C30" s="12">
        <v>0.4231811613545855</v>
      </c>
      <c r="D30" s="12">
        <v>0.38977212230027625</v>
      </c>
      <c r="E30" s="12">
        <v>0.36125221091245102</v>
      </c>
      <c r="F30" s="12">
        <v>0.32914090327578854</v>
      </c>
      <c r="G30" s="12">
        <v>0.36125221091245102</v>
      </c>
      <c r="H30" s="12">
        <v>0.32914090327578854</v>
      </c>
      <c r="I30" s="12">
        <v>0.29622681294820974</v>
      </c>
      <c r="J30" s="12">
        <v>0.26929710268019069</v>
      </c>
      <c r="K30" s="27" t="str">
        <f t="shared" si="0"/>
        <v/>
      </c>
      <c r="L30" s="16">
        <v>27.8628</v>
      </c>
      <c r="M30" s="16">
        <v>29.96</v>
      </c>
      <c r="N30" s="16">
        <v>34.454000000000001</v>
      </c>
      <c r="O30" s="16">
        <v>42.96264</v>
      </c>
      <c r="P30" s="16">
        <v>61.897359999999999</v>
      </c>
      <c r="Q30" s="16">
        <v>32.956000000000003</v>
      </c>
      <c r="R30" s="16">
        <v>40.445999999999998</v>
      </c>
      <c r="S30" s="16">
        <v>49.433999999999997</v>
      </c>
      <c r="T30" s="16">
        <v>68.908000000000001</v>
      </c>
      <c r="U30" s="27" t="str">
        <f t="shared" si="1"/>
        <v/>
      </c>
      <c r="V30" s="16">
        <v>58.047169329383195</v>
      </c>
      <c r="W30" s="16">
        <v>58.123356816229034</v>
      </c>
      <c r="X30" s="16">
        <v>63.182371147617367</v>
      </c>
      <c r="Y30" s="16">
        <v>75.267911487204671</v>
      </c>
      <c r="Z30" s="16">
        <v>103.24977838971111</v>
      </c>
      <c r="AA30" s="16">
        <v>57.736891656851569</v>
      </c>
      <c r="AB30" s="16">
        <v>67.467183362105516</v>
      </c>
      <c r="AC30" s="16">
        <v>78.603403567619935</v>
      </c>
      <c r="AD30" s="16">
        <v>105.53028979320447</v>
      </c>
      <c r="AE30" s="27" t="str">
        <f t="shared" si="2"/>
        <v/>
      </c>
      <c r="AF30" s="60"/>
      <c r="AG30" s="60"/>
      <c r="AH30" s="60"/>
      <c r="AI30" s="60"/>
      <c r="AJ30" s="60"/>
      <c r="AK30" s="60"/>
      <c r="AL30" s="60"/>
      <c r="AM30" s="60"/>
      <c r="AN30" s="60"/>
      <c r="AO30" s="27" t="str">
        <f t="shared" si="3"/>
        <v/>
      </c>
      <c r="AP30" s="60"/>
      <c r="AQ30" s="60"/>
      <c r="AR30" s="60"/>
      <c r="AS30" s="60"/>
      <c r="AT30" s="60"/>
      <c r="AU30" s="60"/>
      <c r="AV30" s="60"/>
      <c r="AW30" s="60"/>
      <c r="AX30" s="60"/>
      <c r="AY30" s="27" t="str">
        <f t="shared" si="4"/>
        <v/>
      </c>
    </row>
    <row r="31" spans="1:51" x14ac:dyDescent="0.25">
      <c r="A31" s="9">
        <v>29</v>
      </c>
      <c r="B31" s="11">
        <v>0.45480413947352344</v>
      </c>
      <c r="C31" s="12">
        <v>0.41582092751864991</v>
      </c>
      <c r="D31" s="12">
        <v>0.3829929595566513</v>
      </c>
      <c r="E31" s="12">
        <v>0.35496908446714026</v>
      </c>
      <c r="F31" s="12">
        <v>0.32341627695894998</v>
      </c>
      <c r="G31" s="12">
        <v>0.35496908446714026</v>
      </c>
      <c r="H31" s="12">
        <v>0.32341627695894998</v>
      </c>
      <c r="I31" s="12">
        <v>0.29107464926305482</v>
      </c>
      <c r="J31" s="12">
        <v>0.26461331751186812</v>
      </c>
      <c r="K31" s="27" t="str">
        <f t="shared" si="0"/>
        <v/>
      </c>
      <c r="L31" s="16">
        <v>28.857900000000001</v>
      </c>
      <c r="M31" s="16">
        <v>31.03</v>
      </c>
      <c r="N31" s="16">
        <v>35.6845</v>
      </c>
      <c r="O31" s="16">
        <v>44.497019999999999</v>
      </c>
      <c r="P31" s="16">
        <v>64.107979999999998</v>
      </c>
      <c r="Q31" s="16">
        <v>34.133000000000003</v>
      </c>
      <c r="R31" s="16">
        <v>41.890500000000003</v>
      </c>
      <c r="S31" s="16">
        <v>51.1995</v>
      </c>
      <c r="T31" s="16">
        <v>71.369</v>
      </c>
      <c r="U31" s="27" t="str">
        <f t="shared" si="1"/>
        <v/>
      </c>
      <c r="V31" s="16">
        <v>59.232558152070233</v>
      </c>
      <c r="W31" s="16">
        <v>59.440724717739784</v>
      </c>
      <c r="X31" s="16">
        <v>64.71989609635456</v>
      </c>
      <c r="Y31" s="16">
        <v>77.196695755450165</v>
      </c>
      <c r="Z31" s="16">
        <v>106.03246609983465</v>
      </c>
      <c r="AA31" s="16">
        <v>59.216433285212823</v>
      </c>
      <c r="AB31" s="16">
        <v>69.285493337258842</v>
      </c>
      <c r="AC31" s="16">
        <v>80.819010358802686</v>
      </c>
      <c r="AD31" s="16">
        <v>108.60308596588494</v>
      </c>
      <c r="AE31" s="27" t="str">
        <f t="shared" si="2"/>
        <v/>
      </c>
      <c r="AF31" s="60"/>
      <c r="AG31" s="60"/>
      <c r="AH31" s="60"/>
      <c r="AI31" s="60"/>
      <c r="AJ31" s="60"/>
      <c r="AK31" s="60"/>
      <c r="AL31" s="60"/>
      <c r="AM31" s="60"/>
      <c r="AN31" s="60"/>
      <c r="AO31" s="27" t="str">
        <f t="shared" si="3"/>
        <v/>
      </c>
      <c r="AP31" s="60"/>
      <c r="AQ31" s="60"/>
      <c r="AR31" s="60"/>
      <c r="AS31" s="60"/>
      <c r="AT31" s="60"/>
      <c r="AU31" s="60"/>
      <c r="AV31" s="60"/>
      <c r="AW31" s="60"/>
      <c r="AX31" s="60"/>
      <c r="AY31" s="27" t="str">
        <f t="shared" si="4"/>
        <v/>
      </c>
    </row>
    <row r="32" spans="1:51" x14ac:dyDescent="0.25">
      <c r="A32" s="9">
        <v>30</v>
      </c>
      <c r="B32" s="13">
        <v>0.44715982799536419</v>
      </c>
      <c r="C32" s="14">
        <v>0.40883184273861872</v>
      </c>
      <c r="D32" s="14">
        <v>0.3765556446276751</v>
      </c>
      <c r="E32" s="14">
        <v>0.34900279258174755</v>
      </c>
      <c r="F32" s="14">
        <v>0.31798032213003691</v>
      </c>
      <c r="G32" s="14">
        <v>0.34900279258174755</v>
      </c>
      <c r="H32" s="14">
        <v>0.31798032213003691</v>
      </c>
      <c r="I32" s="14">
        <v>0.28618228991703309</v>
      </c>
      <c r="J32" s="14">
        <v>0.26016571810639372</v>
      </c>
      <c r="K32" s="27">
        <f>IF(ISNA(MATCH($B$33,B32:J32,0)),"",MATCH($B$33,B32:J32,0))</f>
        <v>9</v>
      </c>
      <c r="L32" s="19">
        <v>29.853000000000002</v>
      </c>
      <c r="M32" s="19">
        <v>32.1</v>
      </c>
      <c r="N32" s="19">
        <v>36.914999999999999</v>
      </c>
      <c r="O32" s="19">
        <v>46.031399999999998</v>
      </c>
      <c r="P32" s="19">
        <v>66.318600000000004</v>
      </c>
      <c r="Q32" s="19">
        <v>35.31</v>
      </c>
      <c r="R32" s="19">
        <v>43.335000000000001</v>
      </c>
      <c r="S32" s="19">
        <v>52.965000000000003</v>
      </c>
      <c r="T32" s="19">
        <v>73.83</v>
      </c>
      <c r="U32" s="27" t="str">
        <f>IF(ISNA(MATCH($L$33,L32:T32,0)),"",MATCH($L$33,L32:T32,0))</f>
        <v/>
      </c>
      <c r="V32" s="19">
        <v>60.427788794983435</v>
      </c>
      <c r="W32" s="19">
        <v>60.763434647689067</v>
      </c>
      <c r="X32" s="19">
        <v>66.260314151546609</v>
      </c>
      <c r="Y32" s="19">
        <v>79.126758210062519</v>
      </c>
      <c r="Z32" s="19">
        <v>108.81449713941157</v>
      </c>
      <c r="AA32" s="19">
        <v>60.696955391261341</v>
      </c>
      <c r="AB32" s="19">
        <v>71.103374219847836</v>
      </c>
      <c r="AC32" s="19">
        <v>83.032855378249295</v>
      </c>
      <c r="AD32" s="19">
        <v>111.67262684082907</v>
      </c>
      <c r="AE32" s="27" t="str">
        <f t="shared" si="2"/>
        <v/>
      </c>
      <c r="AF32" s="61"/>
      <c r="AG32" s="61"/>
      <c r="AH32" s="61"/>
      <c r="AI32" s="61"/>
      <c r="AJ32" s="61"/>
      <c r="AK32" s="61"/>
      <c r="AL32" s="61"/>
      <c r="AM32" s="61"/>
      <c r="AN32" s="61"/>
      <c r="AO32" s="27" t="str">
        <f t="shared" si="3"/>
        <v/>
      </c>
      <c r="AP32" s="61"/>
      <c r="AQ32" s="61"/>
      <c r="AR32" s="61"/>
      <c r="AS32" s="61"/>
      <c r="AT32" s="61"/>
      <c r="AU32" s="61"/>
      <c r="AV32" s="61"/>
      <c r="AW32" s="61"/>
      <c r="AX32" s="61"/>
      <c r="AY32" s="27" t="str">
        <f t="shared" si="4"/>
        <v/>
      </c>
    </row>
    <row r="33" spans="1:51" ht="21" x14ac:dyDescent="0.35">
      <c r="A33" s="32" t="s">
        <v>18</v>
      </c>
      <c r="B33" s="71" cm="1">
        <f t="array" ref="B33">MIN(IF(ISNUMBER(B3:J32),B3:J32))</f>
        <v>0.26016571810639372</v>
      </c>
      <c r="C33" s="76"/>
      <c r="D33" s="76"/>
      <c r="E33" s="76"/>
      <c r="F33" s="76"/>
      <c r="G33" s="76"/>
      <c r="H33" s="76"/>
      <c r="I33" s="76"/>
      <c r="J33" s="76"/>
      <c r="K33" s="54"/>
      <c r="L33" s="72" cm="1">
        <f t="array" ref="L33">MIN(IF(ISNUMBER(L3:T32),L3:T32))</f>
        <v>7.383</v>
      </c>
      <c r="M33" s="72"/>
      <c r="N33" s="72"/>
      <c r="O33" s="72"/>
      <c r="P33" s="72"/>
      <c r="Q33" s="72"/>
      <c r="R33" s="72"/>
      <c r="S33" s="72"/>
      <c r="T33" s="72"/>
      <c r="U33" s="56"/>
      <c r="V33" s="72" cm="1">
        <f t="array" ref="V33">MIN(IF(ISNUMBER(V3:AD32),V3:AD32))</f>
        <v>32.505487466508477</v>
      </c>
      <c r="W33" s="72"/>
      <c r="X33" s="72"/>
      <c r="Y33" s="72"/>
      <c r="Z33" s="72"/>
      <c r="AA33" s="72"/>
      <c r="AB33" s="72"/>
      <c r="AC33" s="72"/>
      <c r="AD33" s="72"/>
      <c r="AE33" s="56"/>
      <c r="AF33" s="69" cm="1">
        <f t="array" ref="AF33">MIN(IF(ISNUMBER(AF3:AN32),AF3:AN32))</f>
        <v>0</v>
      </c>
      <c r="AG33" s="69"/>
      <c r="AH33" s="69"/>
      <c r="AI33" s="69"/>
      <c r="AJ33" s="69"/>
      <c r="AK33" s="69"/>
      <c r="AL33" s="69"/>
      <c r="AM33" s="69"/>
      <c r="AN33" s="69"/>
      <c r="AO33" s="56"/>
      <c r="AP33" s="69" cm="1">
        <f t="array" ref="AP33">MIN(IF(ISNUMBER(AP3:AX32),AP3:AX32))</f>
        <v>0</v>
      </c>
      <c r="AQ33" s="69"/>
      <c r="AR33" s="69"/>
      <c r="AS33" s="69"/>
      <c r="AT33" s="69"/>
      <c r="AU33" s="69"/>
      <c r="AV33" s="69"/>
      <c r="AW33" s="69"/>
      <c r="AX33" s="69"/>
      <c r="AY33" s="56"/>
    </row>
    <row r="34" spans="1:51" ht="21" hidden="1" x14ac:dyDescent="0.35">
      <c r="A34" s="25" t="s">
        <v>26</v>
      </c>
      <c r="B34" s="43" t="str">
        <f>IF(ISNA(MATCH($B$33,B3:B32,0)),"",INDEX($A$3:$A$32,MATCH($B$33,B3:B32,0)))</f>
        <v/>
      </c>
      <c r="C34" s="43" t="str">
        <f t="shared" ref="C34:J34" si="5">IF(ISNA(MATCH($B$33,C3:C32,0)),"",INDEX($A$3:$A$32,MATCH($B$33,C3:C32,0)))</f>
        <v/>
      </c>
      <c r="D34" s="43" t="str">
        <f t="shared" si="5"/>
        <v/>
      </c>
      <c r="E34" s="43" t="str">
        <f t="shared" si="5"/>
        <v/>
      </c>
      <c r="F34" s="43" t="str">
        <f t="shared" si="5"/>
        <v/>
      </c>
      <c r="G34" s="43" t="str">
        <f t="shared" si="5"/>
        <v/>
      </c>
      <c r="H34" s="43" t="str">
        <f t="shared" si="5"/>
        <v/>
      </c>
      <c r="I34" s="43" t="str">
        <f t="shared" si="5"/>
        <v/>
      </c>
      <c r="J34" s="48">
        <f t="shared" si="5"/>
        <v>30</v>
      </c>
      <c r="K34" s="54"/>
      <c r="L34" s="30" t="str">
        <f>IF(ISNA(MATCH($L$33,L3:L32,0)),"",INDEX($A$3:$A$32,MATCH($L$33,L3:L32,0)))</f>
        <v/>
      </c>
      <c r="M34" s="30" t="str">
        <f t="shared" ref="M34:T34" si="6">IF(ISNA(MATCH($L$33,M3:M32,0)),"",INDEX($A$3:$A$32,MATCH($L$33,M3:M32,0)))</f>
        <v/>
      </c>
      <c r="N34" s="30">
        <f t="shared" si="6"/>
        <v>6</v>
      </c>
      <c r="O34" s="30" t="str">
        <f t="shared" si="6"/>
        <v/>
      </c>
      <c r="P34" s="30" t="str">
        <f t="shared" si="6"/>
        <v/>
      </c>
      <c r="Q34" s="30" t="str">
        <f t="shared" si="6"/>
        <v/>
      </c>
      <c r="R34" s="30" t="str">
        <f t="shared" si="6"/>
        <v/>
      </c>
      <c r="S34" s="30" t="str">
        <f t="shared" si="6"/>
        <v/>
      </c>
      <c r="T34" s="30" t="str">
        <f t="shared" si="6"/>
        <v/>
      </c>
      <c r="U34" s="56"/>
      <c r="V34" s="30" t="str">
        <f>IF(ISNA(MATCH($V$33,V3:V32,0)),"",INDEX($A$3:$A$32,MATCH($V$33,V3:V32,0)))</f>
        <v/>
      </c>
      <c r="W34" s="30" t="str">
        <f t="shared" ref="W34:AD34" si="7">IF(ISNA(MATCH($V$33,W3:W32,0)),"",INDEX($A$3:$A$32,MATCH($V$33,W3:W32,0)))</f>
        <v/>
      </c>
      <c r="X34" s="30" t="str">
        <f t="shared" si="7"/>
        <v/>
      </c>
      <c r="Y34" s="30" t="str">
        <f t="shared" si="7"/>
        <v/>
      </c>
      <c r="Z34" s="30" t="str">
        <f t="shared" si="7"/>
        <v/>
      </c>
      <c r="AA34" s="30">
        <f t="shared" si="7"/>
        <v>8</v>
      </c>
      <c r="AB34" s="30" t="str">
        <f t="shared" si="7"/>
        <v/>
      </c>
      <c r="AC34" s="30" t="str">
        <f t="shared" si="7"/>
        <v/>
      </c>
      <c r="AD34" s="30" t="str">
        <f t="shared" si="7"/>
        <v/>
      </c>
      <c r="AE34" s="56"/>
      <c r="AF34" s="30" t="str">
        <f>IF(ISNA(MATCH($AF$33,AF3:AF32,0)),"",INDEX($A$3:$A$32,MATCH($AF$33,AF3:AF32,0)))</f>
        <v/>
      </c>
      <c r="AG34" s="30" t="str">
        <f t="shared" ref="AG34:AN34" si="8">IF(ISNA(MATCH($AF$33,AG3:AG32,0)),"",INDEX($A$3:$A$32,MATCH($AF$33,AG3:AG32,0)))</f>
        <v/>
      </c>
      <c r="AH34" s="30" t="str">
        <f t="shared" si="8"/>
        <v/>
      </c>
      <c r="AI34" s="30" t="str">
        <f t="shared" si="8"/>
        <v/>
      </c>
      <c r="AJ34" s="30" t="str">
        <f t="shared" si="8"/>
        <v/>
      </c>
      <c r="AK34" s="30" t="str">
        <f t="shared" si="8"/>
        <v/>
      </c>
      <c r="AL34" s="30" t="str">
        <f t="shared" si="8"/>
        <v/>
      </c>
      <c r="AM34" s="30" t="str">
        <f t="shared" si="8"/>
        <v/>
      </c>
      <c r="AN34" s="30" t="str">
        <f t="shared" si="8"/>
        <v/>
      </c>
      <c r="AO34" s="56"/>
      <c r="AP34" s="30" t="str">
        <f>IF(ISNA(MATCH($AP$33,AP3:AP32,0)),"",INDEX($A$3:$A$32,MATCH($AP$33,AP3:AP32,0)))</f>
        <v/>
      </c>
      <c r="AQ34" s="30" t="str">
        <f t="shared" ref="AQ34:AX34" si="9">IF(ISNA(MATCH($AP$33,AQ3:AQ32,0)),"",INDEX($A$3:$A$32,MATCH($AP$33,AQ3:AQ32,0)))</f>
        <v/>
      </c>
      <c r="AR34" s="30" t="str">
        <f t="shared" si="9"/>
        <v/>
      </c>
      <c r="AS34" s="30" t="str">
        <f t="shared" si="9"/>
        <v/>
      </c>
      <c r="AT34" s="30" t="str">
        <f t="shared" si="9"/>
        <v/>
      </c>
      <c r="AU34" s="30" t="str">
        <f t="shared" si="9"/>
        <v/>
      </c>
      <c r="AV34" s="30" t="str">
        <f t="shared" si="9"/>
        <v/>
      </c>
      <c r="AW34" s="30" t="str">
        <f t="shared" si="9"/>
        <v/>
      </c>
      <c r="AX34" s="30" t="str">
        <f t="shared" si="9"/>
        <v/>
      </c>
      <c r="AY34" s="56"/>
    </row>
    <row r="35" spans="1:51" ht="38.25" x14ac:dyDescent="0.35">
      <c r="A35" s="40" t="s">
        <v>25</v>
      </c>
      <c r="B35" s="35">
        <f>SUM(B34:J34)</f>
        <v>30</v>
      </c>
      <c r="C35" s="35" t="str" cm="1">
        <f t="array" ref="C35">INDEX(B2:J2,D35)</f>
        <v>I</v>
      </c>
      <c r="D35" s="50">
        <f>SUM(K3:K32)</f>
        <v>9</v>
      </c>
      <c r="E35" s="36">
        <f>VLOOKUP(C35,Thrusters[],MATCH("PropellerD_m",Thrusters[#Headers],0))</f>
        <v>5.5</v>
      </c>
      <c r="F35" s="37" t="s">
        <v>27</v>
      </c>
      <c r="G35" s="38">
        <f>VLOOKUP(C35,Thrusters[],MATCH("Power_kW",Thrusters[#Headers],0))</f>
        <v>5500</v>
      </c>
      <c r="H35" s="39" t="s">
        <v>28</v>
      </c>
      <c r="I35" s="50"/>
      <c r="J35" s="50"/>
      <c r="K35" s="54"/>
      <c r="L35" s="51">
        <f>SUM(L34:T34)</f>
        <v>6</v>
      </c>
      <c r="M35" s="35" t="str" cm="1">
        <f t="array" ref="M35">INDEX(L2:T2,N35)</f>
        <v>C</v>
      </c>
      <c r="N35" s="50">
        <f>SUM(U3:U32)</f>
        <v>3</v>
      </c>
      <c r="O35" s="36">
        <f>VLOOKUP(M35,Thrusters[],MATCH("PropellerD_m",Thrusters[#Headers],0))</f>
        <v>3.8</v>
      </c>
      <c r="P35" s="37" t="s">
        <v>27</v>
      </c>
      <c r="Q35" s="38">
        <f>VLOOKUP(M35,Thrusters[],MATCH("Power_kW",Thrusters[#Headers],0))</f>
        <v>4800</v>
      </c>
      <c r="R35" s="39" t="s">
        <v>28</v>
      </c>
      <c r="S35" s="50"/>
      <c r="T35" s="50"/>
      <c r="U35" s="56"/>
      <c r="V35" s="51">
        <f>SUM(V34:AD34)</f>
        <v>8</v>
      </c>
      <c r="W35" s="35" t="str" cm="1">
        <f t="array" ref="W35">INDEX(V2:AD2,X35)</f>
        <v>F</v>
      </c>
      <c r="X35" s="50">
        <f>SUM(AE3:AE32)</f>
        <v>6</v>
      </c>
      <c r="Y35" s="36">
        <f>VLOOKUP(W35,Thrusters[],MATCH("PropellerD_m",Thrusters[#Headers],0))</f>
        <v>4.0999999999999996</v>
      </c>
      <c r="Z35" s="37" t="s">
        <v>27</v>
      </c>
      <c r="AA35" s="38">
        <f>VLOOKUP(W35,Thrusters[],MATCH("Power_kW",Thrusters[#Headers],0))</f>
        <v>3200</v>
      </c>
      <c r="AB35" s="39" t="s">
        <v>28</v>
      </c>
      <c r="AC35" s="50"/>
      <c r="AD35" s="50"/>
      <c r="AE35" s="56"/>
      <c r="AF35" s="51">
        <f>SUM(AF34:AN34)</f>
        <v>0</v>
      </c>
      <c r="AG35" s="35" t="e" cm="1" vm="1">
        <f t="array" aca="1" ref="AG35" ca="1">INDEX(AF2:AN2,AH35)</f>
        <v>#VALUE!</v>
      </c>
      <c r="AH35" s="50">
        <f>SUM(AO3:AO32)</f>
        <v>0</v>
      </c>
      <c r="AI35" s="36" t="e" vm="2">
        <f ca="1">VLOOKUP(AG35,Thrusters[],MATCH("PropellerD_m",Thrusters[#Headers],0))</f>
        <v>#VALUE!</v>
      </c>
      <c r="AJ35" s="37" t="s">
        <v>27</v>
      </c>
      <c r="AK35" s="38" t="e" vm="2">
        <f ca="1">VLOOKUP(AG35,Thrusters[],MATCH("Power_kW",Thrusters[#Headers],0))</f>
        <v>#VALUE!</v>
      </c>
      <c r="AL35" s="39" t="s">
        <v>28</v>
      </c>
      <c r="AM35" s="50"/>
      <c r="AN35" s="50"/>
      <c r="AO35" s="56"/>
      <c r="AP35" s="51">
        <f>SUM(AP34:AX34)</f>
        <v>0</v>
      </c>
      <c r="AQ35" s="35" t="e" cm="1" vm="1">
        <f t="array" aca="1" ref="AQ35" ca="1">INDEX(AP2:AX2,AR35)</f>
        <v>#VALUE!</v>
      </c>
      <c r="AR35" s="50">
        <f>SUM(AY3:AY32)</f>
        <v>0</v>
      </c>
      <c r="AS35" s="36" t="e" vm="2">
        <f ca="1">VLOOKUP(AQ35,Thrusters[],MATCH("PropellerD_m",Thrusters[#Headers],0))</f>
        <v>#VALUE!</v>
      </c>
      <c r="AT35" s="37" t="s">
        <v>27</v>
      </c>
      <c r="AU35" s="38" t="e" vm="2">
        <f ca="1">VLOOKUP(AQ35,Thrusters[],MATCH("Power_kW",Thrusters[#Headers],0))</f>
        <v>#VALUE!</v>
      </c>
      <c r="AV35" s="39" t="s">
        <v>28</v>
      </c>
      <c r="AW35" s="50"/>
      <c r="AX35" s="50"/>
      <c r="AY35" s="56"/>
    </row>
    <row r="36" spans="1:51" ht="38.25" x14ac:dyDescent="0.35">
      <c r="A36" s="31" t="s">
        <v>23</v>
      </c>
      <c r="B36" s="74" cm="1">
        <f t="array" ref="B36">INDEX(B3:J32,$L$35,$N$35)</f>
        <v>0.84200401869873509</v>
      </c>
      <c r="C36" s="74"/>
      <c r="D36" s="74"/>
      <c r="E36" s="74"/>
      <c r="F36" s="74"/>
      <c r="G36" s="74"/>
      <c r="H36" s="74"/>
      <c r="I36" s="74"/>
      <c r="J36" s="73"/>
      <c r="K36" s="54"/>
      <c r="L36" s="65" cm="1">
        <f t="array" ref="L36">INDEX(L3:T32,$L$35,$N$35)</f>
        <v>7.383</v>
      </c>
      <c r="M36" s="66"/>
      <c r="N36" s="66"/>
      <c r="O36" s="66"/>
      <c r="P36" s="66"/>
      <c r="Q36" s="66"/>
      <c r="R36" s="66"/>
      <c r="S36" s="66"/>
      <c r="T36" s="67"/>
      <c r="U36" s="56"/>
      <c r="V36" s="65" cm="1">
        <f t="array" ref="V36">INDEX(V3:AD32,$L$35,$N$35)</f>
        <v>52.291986799600942</v>
      </c>
      <c r="W36" s="66"/>
      <c r="X36" s="66"/>
      <c r="Y36" s="66"/>
      <c r="Z36" s="66"/>
      <c r="AA36" s="66"/>
      <c r="AB36" s="66"/>
      <c r="AC36" s="66"/>
      <c r="AD36" s="67"/>
      <c r="AE36" s="56"/>
      <c r="AF36" s="72" cm="1">
        <f t="array" ref="AF36">INDEX(AF3:AN32,$L$35,$N$35)</f>
        <v>0</v>
      </c>
      <c r="AG36" s="72"/>
      <c r="AH36" s="72"/>
      <c r="AI36" s="72"/>
      <c r="AJ36" s="72"/>
      <c r="AK36" s="72"/>
      <c r="AL36" s="72"/>
      <c r="AM36" s="72"/>
      <c r="AN36" s="72"/>
      <c r="AO36" s="56"/>
      <c r="AP36" s="72" cm="1">
        <f t="array" ref="AP36">INDEX(AP3:AX32,$L$35,$N$35)</f>
        <v>0</v>
      </c>
      <c r="AQ36" s="72"/>
      <c r="AR36" s="72"/>
      <c r="AS36" s="72"/>
      <c r="AT36" s="72"/>
      <c r="AU36" s="72"/>
      <c r="AV36" s="72"/>
      <c r="AW36" s="72"/>
      <c r="AX36" s="72"/>
      <c r="AY36" s="56"/>
    </row>
    <row r="37" spans="1:51" ht="38.25" x14ac:dyDescent="0.35">
      <c r="A37" s="31" t="s">
        <v>24</v>
      </c>
      <c r="B37" s="74" cm="1">
        <f t="array" ref="B37">INDEX(B3:J32,$V$35,$X$35)</f>
        <v>0.67584100172449513</v>
      </c>
      <c r="C37" s="74"/>
      <c r="D37" s="74"/>
      <c r="E37" s="74"/>
      <c r="F37" s="74"/>
      <c r="G37" s="74"/>
      <c r="H37" s="74"/>
      <c r="I37" s="74"/>
      <c r="J37" s="73"/>
      <c r="K37" s="54"/>
      <c r="L37" s="65" cm="1">
        <f t="array" ref="L37">INDEX(L3:T32,$V$35,$X$35)</f>
        <v>9.4160000000000004</v>
      </c>
      <c r="M37" s="66"/>
      <c r="N37" s="66"/>
      <c r="O37" s="66"/>
      <c r="P37" s="66"/>
      <c r="Q37" s="66"/>
      <c r="R37" s="66"/>
      <c r="S37" s="66"/>
      <c r="T37" s="67"/>
      <c r="U37" s="56"/>
      <c r="V37" s="65" cm="1">
        <f t="array" ref="V37">INDEX(V3:AD32,$V$35,$X$35)</f>
        <v>32.505487466508477</v>
      </c>
      <c r="W37" s="66"/>
      <c r="X37" s="66"/>
      <c r="Y37" s="66"/>
      <c r="Z37" s="66"/>
      <c r="AA37" s="66"/>
      <c r="AB37" s="66"/>
      <c r="AC37" s="66"/>
      <c r="AD37" s="67"/>
      <c r="AE37" s="56"/>
      <c r="AF37" s="72" cm="1">
        <f t="array" ref="AF37">INDEX(AF3:AN32,$V$35,$X$35)</f>
        <v>0</v>
      </c>
      <c r="AG37" s="72"/>
      <c r="AH37" s="72"/>
      <c r="AI37" s="72"/>
      <c r="AJ37" s="72"/>
      <c r="AK37" s="72"/>
      <c r="AL37" s="72"/>
      <c r="AM37" s="72"/>
      <c r="AN37" s="72"/>
      <c r="AO37" s="56"/>
      <c r="AP37" s="72" cm="1">
        <f t="array" ref="AP37">INDEX(AP3:AX32,$V$35,$X$35)</f>
        <v>0</v>
      </c>
      <c r="AQ37" s="72"/>
      <c r="AR37" s="72"/>
      <c r="AS37" s="72"/>
      <c r="AT37" s="72"/>
      <c r="AU37" s="72"/>
      <c r="AV37" s="72"/>
      <c r="AW37" s="72"/>
      <c r="AX37" s="72"/>
      <c r="AY37" s="56"/>
    </row>
    <row r="38" spans="1:51" ht="38.25" x14ac:dyDescent="0.35">
      <c r="A38" s="31" t="s">
        <v>51</v>
      </c>
      <c r="B38" s="74" t="e" cm="1" vm="3">
        <f t="array" aca="1" ref="B38" ca="1">INDEX(B3:J32,$AF$35,$AH$35)</f>
        <v>#VALUE!</v>
      </c>
      <c r="C38" s="74"/>
      <c r="D38" s="74"/>
      <c r="E38" s="74"/>
      <c r="F38" s="74"/>
      <c r="G38" s="74"/>
      <c r="H38" s="74"/>
      <c r="I38" s="74"/>
      <c r="J38" s="73"/>
      <c r="K38" s="54"/>
      <c r="L38" s="65" t="e" cm="1" vm="3">
        <f t="array" aca="1" ref="L38" ca="1">INDEX(L3:T32,$AF$35,$AH$35)</f>
        <v>#VALUE!</v>
      </c>
      <c r="M38" s="66"/>
      <c r="N38" s="66"/>
      <c r="O38" s="66"/>
      <c r="P38" s="66"/>
      <c r="Q38" s="66"/>
      <c r="R38" s="66"/>
      <c r="S38" s="66"/>
      <c r="T38" s="67"/>
      <c r="U38" s="56"/>
      <c r="V38" s="65" t="e" cm="1" vm="3">
        <f t="array" aca="1" ref="V38" ca="1">INDEX(V3:AD32,$AF$35,$AH$35)</f>
        <v>#VALUE!</v>
      </c>
      <c r="W38" s="66"/>
      <c r="X38" s="66"/>
      <c r="Y38" s="66"/>
      <c r="Z38" s="66"/>
      <c r="AA38" s="66"/>
      <c r="AB38" s="66"/>
      <c r="AC38" s="66"/>
      <c r="AD38" s="67"/>
      <c r="AE38" s="56"/>
      <c r="AF38" s="65" t="e" cm="1" vm="3">
        <f t="array" aca="1" ref="AF38" ca="1">INDEX(AF3:AN32,$AF$35,$AH$35)</f>
        <v>#VALUE!</v>
      </c>
      <c r="AG38" s="66"/>
      <c r="AH38" s="66"/>
      <c r="AI38" s="66"/>
      <c r="AJ38" s="66"/>
      <c r="AK38" s="66"/>
      <c r="AL38" s="66"/>
      <c r="AM38" s="66"/>
      <c r="AN38" s="67"/>
      <c r="AO38" s="56"/>
      <c r="AP38" s="65" t="e" cm="1" vm="3">
        <f t="array" aca="1" ref="AP38" ca="1">INDEX(AP3:AX32,$AP$35,$AR$35)</f>
        <v>#VALUE!</v>
      </c>
      <c r="AQ38" s="66"/>
      <c r="AR38" s="66"/>
      <c r="AS38" s="66"/>
      <c r="AT38" s="66"/>
      <c r="AU38" s="66"/>
      <c r="AV38" s="66"/>
      <c r="AW38" s="66"/>
      <c r="AX38" s="67"/>
      <c r="AY38" s="56"/>
    </row>
  </sheetData>
  <mergeCells count="26">
    <mergeCell ref="A1:A2"/>
    <mergeCell ref="B36:J36"/>
    <mergeCell ref="L36:T36"/>
    <mergeCell ref="V36:AD36"/>
    <mergeCell ref="B1:J1"/>
    <mergeCell ref="L1:T1"/>
    <mergeCell ref="V1:AD1"/>
    <mergeCell ref="B33:J33"/>
    <mergeCell ref="L33:T33"/>
    <mergeCell ref="V33:AD33"/>
    <mergeCell ref="AF1:AN1"/>
    <mergeCell ref="AP1:AX1"/>
    <mergeCell ref="AF33:AN33"/>
    <mergeCell ref="AP33:AX33"/>
    <mergeCell ref="AF36:AN36"/>
    <mergeCell ref="AP36:AX36"/>
    <mergeCell ref="AF37:AN37"/>
    <mergeCell ref="AP37:AX37"/>
    <mergeCell ref="B38:J38"/>
    <mergeCell ref="L38:T38"/>
    <mergeCell ref="V38:AD38"/>
    <mergeCell ref="AF38:AN38"/>
    <mergeCell ref="AP38:AX38"/>
    <mergeCell ref="B37:J37"/>
    <mergeCell ref="L37:T37"/>
    <mergeCell ref="V37:AD37"/>
  </mergeCells>
  <conditionalFormatting sqref="L3:T32">
    <cfRule type="cellIs" dxfId="4" priority="11" operator="equal">
      <formula>$L$33</formula>
    </cfRule>
    <cfRule type="colorScale" priority="1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V3:AD32">
    <cfRule type="colorScale" priority="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3:J32">
    <cfRule type="cellIs" dxfId="3" priority="5" operator="greaterThan">
      <formula>1</formula>
    </cfRule>
    <cfRule type="cellIs" dxfId="2" priority="6" operator="equal">
      <formula>$B$33</formula>
    </cfRule>
    <cfRule type="colorScale" priority="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F3:AN32">
    <cfRule type="cellIs" dxfId="1" priority="3" operator="between">
      <formula>$AF$33*0.975</formula>
      <formula>$AF$33*1.025</formula>
    </cfRule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P3:AX32">
    <cfRule type="cellIs" dxfId="0" priority="1" operator="between">
      <formula>$AP$33*0.975</formula>
      <formula>$AP$33*1.025</formula>
    </cfRule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  <ignoredErrors>
    <ignoredError sqref="K11:K32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Thruster Types</vt:lpstr>
      <vt:lpstr>3.3MW - Class 08</vt:lpstr>
      <vt:lpstr>3.3MW - Class 14</vt:lpstr>
      <vt:lpstr>3.3MW - Class PT</vt:lpstr>
      <vt:lpstr>5MW - Class 08</vt:lpstr>
      <vt:lpstr>5MW - Class 14</vt:lpstr>
      <vt:lpstr>5MW - Class PT</vt:lpstr>
      <vt:lpstr>8MW - Class 08</vt:lpstr>
      <vt:lpstr>8MW - Class 14</vt:lpstr>
      <vt:lpstr>8MW - Class PT</vt:lpstr>
      <vt:lpstr>10MW - Class 08</vt:lpstr>
      <vt:lpstr>10MW - Class 14</vt:lpstr>
      <vt:lpstr>10MW - Class PT</vt:lpstr>
      <vt:lpstr>15MW - Class 08</vt:lpstr>
      <vt:lpstr>15MW - Class 14</vt:lpstr>
      <vt:lpstr>15MW - Class 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Rudolph Santarromana</cp:lastModifiedBy>
  <dcterms:created xsi:type="dcterms:W3CDTF">2022-05-24T16:04:44Z</dcterms:created>
  <dcterms:modified xsi:type="dcterms:W3CDTF">2022-07-08T21:18:53Z</dcterms:modified>
</cp:coreProperties>
</file>