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dolph\Desktop\Rudolph\0 - CMU - Portugal PhD Files\0 - Research\Wind Energy\Dynamic Positioning\"/>
    </mc:Choice>
  </mc:AlternateContent>
  <xr:revisionPtr revIDLastSave="0" documentId="13_ncr:1_{14BA2F12-038E-41A1-B34B-9EDF5909F909}" xr6:coauthVersionLast="47" xr6:coauthVersionMax="47" xr10:uidLastSave="{00000000-0000-0000-0000-000000000000}"/>
  <bookViews>
    <workbookView xWindow="-108" yWindow="-108" windowWidth="23256" windowHeight="12576" tabRatio="695" xr2:uid="{AC2BA7D1-1B14-4BD9-8CC8-256F73DF5F6C}"/>
  </bookViews>
  <sheets>
    <sheet name="Main Calculations" sheetId="1" r:id="rId1"/>
    <sheet name="Sensitivity An-KongsbergPT" sheetId="10" r:id="rId2"/>
    <sheet name="Sensitivity An-Kongsberg14" sheetId="9" r:id="rId3"/>
    <sheet name="Sensitivity An-Kongsberg8" sheetId="8" r:id="rId4"/>
    <sheet name="Sensitivity Analysis-Thrustmast" sheetId="7" r:id="rId5"/>
    <sheet name="Cash Flows Base" sheetId="4" r:id="rId6"/>
    <sheet name="Cash Flows w Parasitic" sheetId="2" r:id="rId7"/>
    <sheet name="Gross Electicity Flows" sheetId="3" r:id="rId8"/>
    <sheet name="Net Electricity Flows" sheetId="5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3" i="1" l="1"/>
  <c r="J61" i="1"/>
  <c r="J60" i="1"/>
  <c r="J57" i="1"/>
  <c r="J55" i="1"/>
  <c r="J53" i="1"/>
  <c r="J35" i="1"/>
  <c r="J34" i="1"/>
  <c r="J31" i="1"/>
  <c r="J30" i="1"/>
  <c r="J56" i="1" s="1"/>
  <c r="J58" i="1" s="1"/>
  <c r="J29" i="1"/>
  <c r="J27" i="1"/>
  <c r="J23" i="1"/>
  <c r="J21" i="1"/>
  <c r="J62" i="1" l="1"/>
  <c r="J36" i="1"/>
  <c r="J32" i="1"/>
  <c r="H55" i="1"/>
  <c r="F55" i="1" l="1"/>
  <c r="D55" i="1" l="1"/>
  <c r="E55" i="1"/>
  <c r="T29" i="1" l="1"/>
  <c r="P53" i="1" l="1"/>
  <c r="P55" i="1"/>
  <c r="P57" i="1"/>
  <c r="P60" i="1"/>
  <c r="N36" i="4" s="1"/>
  <c r="P61" i="1"/>
  <c r="P27" i="1"/>
  <c r="P29" i="1"/>
  <c r="P30" i="1"/>
  <c r="P56" i="1" s="1"/>
  <c r="P31" i="1"/>
  <c r="P34" i="1"/>
  <c r="P35" i="1"/>
  <c r="P21" i="1"/>
  <c r="P23" i="1"/>
  <c r="N36" i="5"/>
  <c r="N38" i="5" s="1"/>
  <c r="N3" i="5"/>
  <c r="N5" i="5" s="1"/>
  <c r="N36" i="3"/>
  <c r="N37" i="3" s="1"/>
  <c r="N3" i="3"/>
  <c r="N5" i="3" s="1"/>
  <c r="N61" i="5" l="1"/>
  <c r="N37" i="5"/>
  <c r="N63" i="3"/>
  <c r="N51" i="3"/>
  <c r="N37" i="4"/>
  <c r="N60" i="4"/>
  <c r="N40" i="4"/>
  <c r="N65" i="4"/>
  <c r="N44" i="4"/>
  <c r="N47" i="4"/>
  <c r="N50" i="4"/>
  <c r="N56" i="4"/>
  <c r="N57" i="4"/>
  <c r="N59" i="4"/>
  <c r="P62" i="1"/>
  <c r="N36" i="2" s="1"/>
  <c r="N38" i="2" s="1"/>
  <c r="P58" i="1"/>
  <c r="P32" i="1"/>
  <c r="N60" i="3"/>
  <c r="N50" i="3"/>
  <c r="N59" i="3"/>
  <c r="N48" i="3"/>
  <c r="N58" i="3"/>
  <c r="N47" i="3"/>
  <c r="N57" i="3"/>
  <c r="N44" i="3"/>
  <c r="N56" i="3"/>
  <c r="N43" i="3"/>
  <c r="N65" i="3"/>
  <c r="N55" i="3"/>
  <c r="N42" i="3"/>
  <c r="N64" i="3"/>
  <c r="N52" i="3"/>
  <c r="N40" i="3"/>
  <c r="N64" i="4"/>
  <c r="N52" i="4"/>
  <c r="N42" i="4"/>
  <c r="N55" i="4"/>
  <c r="N43" i="4"/>
  <c r="N63" i="4"/>
  <c r="N51" i="4"/>
  <c r="N41" i="4"/>
  <c r="N49" i="4"/>
  <c r="N53" i="5"/>
  <c r="N58" i="4"/>
  <c r="N48" i="4"/>
  <c r="N45" i="5"/>
  <c r="P36" i="1"/>
  <c r="N3" i="2" s="1"/>
  <c r="N4" i="2" s="1"/>
  <c r="N3" i="4"/>
  <c r="N32" i="4" s="1"/>
  <c r="N59" i="5"/>
  <c r="N51" i="5"/>
  <c r="N43" i="5"/>
  <c r="N60" i="5"/>
  <c r="N44" i="5"/>
  <c r="N58" i="5"/>
  <c r="N50" i="5"/>
  <c r="N42" i="5"/>
  <c r="N65" i="5"/>
  <c r="N57" i="5"/>
  <c r="N49" i="5"/>
  <c r="N41" i="5"/>
  <c r="N52" i="5"/>
  <c r="N64" i="5"/>
  <c r="N56" i="5"/>
  <c r="N48" i="5"/>
  <c r="N40" i="5"/>
  <c r="N63" i="5"/>
  <c r="N55" i="5"/>
  <c r="N47" i="5"/>
  <c r="N39" i="5"/>
  <c r="N62" i="5"/>
  <c r="N54" i="5"/>
  <c r="N46" i="5"/>
  <c r="N28" i="5"/>
  <c r="N20" i="5"/>
  <c r="N4" i="5"/>
  <c r="N27" i="5"/>
  <c r="N11" i="5"/>
  <c r="N10" i="5"/>
  <c r="N25" i="5"/>
  <c r="N17" i="5"/>
  <c r="N9" i="5"/>
  <c r="N32" i="5"/>
  <c r="N24" i="5"/>
  <c r="N16" i="5"/>
  <c r="N8" i="5"/>
  <c r="N12" i="5"/>
  <c r="N19" i="5"/>
  <c r="N26" i="5"/>
  <c r="N23" i="5"/>
  <c r="N30" i="5"/>
  <c r="N22" i="5"/>
  <c r="N14" i="5"/>
  <c r="N6" i="5"/>
  <c r="N18" i="5"/>
  <c r="N31" i="5"/>
  <c r="N15" i="5"/>
  <c r="N7" i="5"/>
  <c r="N29" i="5"/>
  <c r="N21" i="5"/>
  <c r="N13" i="5"/>
  <c r="N49" i="3"/>
  <c r="N41" i="3"/>
  <c r="N39" i="3"/>
  <c r="N62" i="3"/>
  <c r="N54" i="3"/>
  <c r="N46" i="3"/>
  <c r="N38" i="3"/>
  <c r="N61" i="3"/>
  <c r="N53" i="3"/>
  <c r="N45" i="3"/>
  <c r="N12" i="3"/>
  <c r="N19" i="3"/>
  <c r="N26" i="3"/>
  <c r="N18" i="3"/>
  <c r="N10" i="3"/>
  <c r="N25" i="3"/>
  <c r="N17" i="3"/>
  <c r="N9" i="3"/>
  <c r="N32" i="3"/>
  <c r="N24" i="3"/>
  <c r="N16" i="3"/>
  <c r="N8" i="3"/>
  <c r="N28" i="3"/>
  <c r="N20" i="3"/>
  <c r="N4" i="3"/>
  <c r="N27" i="3"/>
  <c r="N11" i="3"/>
  <c r="N31" i="3"/>
  <c r="N23" i="3"/>
  <c r="N15" i="3"/>
  <c r="N7" i="3"/>
  <c r="N30" i="3"/>
  <c r="N22" i="3"/>
  <c r="N14" i="3"/>
  <c r="N6" i="3"/>
  <c r="N29" i="3"/>
  <c r="N21" i="3"/>
  <c r="N13" i="3"/>
  <c r="N39" i="4"/>
  <c r="N62" i="4"/>
  <c r="N54" i="4"/>
  <c r="N46" i="4"/>
  <c r="N38" i="4"/>
  <c r="P64" i="1" s="1"/>
  <c r="N61" i="4"/>
  <c r="N53" i="4"/>
  <c r="N45" i="4"/>
  <c r="N63" i="2" l="1"/>
  <c r="N44" i="2"/>
  <c r="N65" i="2"/>
  <c r="N61" i="2"/>
  <c r="N25" i="4"/>
  <c r="N9" i="2"/>
  <c r="N37" i="2"/>
  <c r="N42" i="2"/>
  <c r="N18" i="2"/>
  <c r="N53" i="2"/>
  <c r="N50" i="2"/>
  <c r="N26" i="2"/>
  <c r="N56" i="2"/>
  <c r="N43" i="2"/>
  <c r="N54" i="2"/>
  <c r="N64" i="2"/>
  <c r="N51" i="2"/>
  <c r="N62" i="2"/>
  <c r="N41" i="2"/>
  <c r="N55" i="2"/>
  <c r="N57" i="2"/>
  <c r="N10" i="4"/>
  <c r="N21" i="4"/>
  <c r="N29" i="4"/>
  <c r="N14" i="4"/>
  <c r="N22" i="4"/>
  <c r="N13" i="4"/>
  <c r="N30" i="4"/>
  <c r="N9" i="4"/>
  <c r="N39" i="2"/>
  <c r="N40" i="2"/>
  <c r="N52" i="2"/>
  <c r="N59" i="2"/>
  <c r="N14" i="2"/>
  <c r="N47" i="2"/>
  <c r="N48" i="2"/>
  <c r="N45" i="2"/>
  <c r="N46" i="2"/>
  <c r="N60" i="2"/>
  <c r="N49" i="2"/>
  <c r="N58" i="2"/>
  <c r="P70" i="1"/>
  <c r="N18" i="4"/>
  <c r="N26" i="4"/>
  <c r="N15" i="4"/>
  <c r="P43" i="1"/>
  <c r="N5" i="2"/>
  <c r="N7" i="4"/>
  <c r="N8" i="4"/>
  <c r="N23" i="4"/>
  <c r="N24" i="4"/>
  <c r="N31" i="4"/>
  <c r="N7" i="2"/>
  <c r="N17" i="4"/>
  <c r="N16" i="4"/>
  <c r="N6" i="4"/>
  <c r="N13" i="2"/>
  <c r="N29" i="2"/>
  <c r="N28" i="2"/>
  <c r="N8" i="2"/>
  <c r="N6" i="2"/>
  <c r="N16" i="2"/>
  <c r="N30" i="2"/>
  <c r="N32" i="2"/>
  <c r="P69" i="1"/>
  <c r="P44" i="1"/>
  <c r="P66" i="1"/>
  <c r="N22" i="2"/>
  <c r="N21" i="2"/>
  <c r="N24" i="2"/>
  <c r="N15" i="2"/>
  <c r="N12" i="2"/>
  <c r="N11" i="2"/>
  <c r="N31" i="2"/>
  <c r="N25" i="2"/>
  <c r="N23" i="2"/>
  <c r="N17" i="2"/>
  <c r="N20" i="2"/>
  <c r="N27" i="2"/>
  <c r="N19" i="2"/>
  <c r="N10" i="2"/>
  <c r="N5" i="4"/>
  <c r="N20" i="4"/>
  <c r="N27" i="4"/>
  <c r="N28" i="4"/>
  <c r="N12" i="4"/>
  <c r="N4" i="4"/>
  <c r="N11" i="4"/>
  <c r="N19" i="4"/>
  <c r="P67" i="1" l="1"/>
  <c r="P65" i="1"/>
  <c r="P39" i="1"/>
  <c r="P73" i="1"/>
  <c r="P41" i="1"/>
  <c r="P38" i="1"/>
  <c r="P40" i="1"/>
  <c r="P47" i="1" s="1"/>
  <c r="N23" i="1" l="1"/>
  <c r="F36" i="5" l="1"/>
  <c r="F38" i="5" s="1"/>
  <c r="F3" i="5"/>
  <c r="F5" i="5" s="1"/>
  <c r="F36" i="3"/>
  <c r="F37" i="3" s="1"/>
  <c r="F3" i="3"/>
  <c r="F7" i="3" s="1"/>
  <c r="M53" i="1"/>
  <c r="M55" i="1"/>
  <c r="M57" i="1"/>
  <c r="M60" i="1"/>
  <c r="K36" i="4" s="1"/>
  <c r="M61" i="1"/>
  <c r="M27" i="1"/>
  <c r="M29" i="1"/>
  <c r="M30" i="1"/>
  <c r="M56" i="1" s="1"/>
  <c r="M31" i="1"/>
  <c r="M34" i="1"/>
  <c r="M35" i="1"/>
  <c r="M21" i="1"/>
  <c r="M23" i="1"/>
  <c r="K36" i="5"/>
  <c r="K38" i="5" s="1"/>
  <c r="K3" i="5"/>
  <c r="K5" i="5" s="1"/>
  <c r="K36" i="3"/>
  <c r="K38" i="3" s="1"/>
  <c r="K3" i="3"/>
  <c r="K5" i="3" s="1"/>
  <c r="H36" i="5"/>
  <c r="H38" i="5" s="1"/>
  <c r="H3" i="5"/>
  <c r="H5" i="5" s="1"/>
  <c r="H36" i="3"/>
  <c r="H37" i="3" s="1"/>
  <c r="H3" i="3"/>
  <c r="H5" i="3" s="1"/>
  <c r="I53" i="1"/>
  <c r="I55" i="1"/>
  <c r="I57" i="1"/>
  <c r="I60" i="1"/>
  <c r="I61" i="1"/>
  <c r="I27" i="1"/>
  <c r="I29" i="1"/>
  <c r="I30" i="1"/>
  <c r="I56" i="1" s="1"/>
  <c r="I31" i="1"/>
  <c r="I34" i="1"/>
  <c r="H3" i="4" s="1"/>
  <c r="H5" i="4" s="1"/>
  <c r="I35" i="1"/>
  <c r="I21" i="1"/>
  <c r="I23" i="1"/>
  <c r="M58" i="1" l="1"/>
  <c r="I32" i="1"/>
  <c r="F14" i="3"/>
  <c r="K38" i="4"/>
  <c r="I58" i="1"/>
  <c r="M32" i="1"/>
  <c r="F30" i="3"/>
  <c r="F22" i="3"/>
  <c r="I62" i="1"/>
  <c r="H36" i="2" s="1"/>
  <c r="H57" i="2" s="1"/>
  <c r="F59" i="5"/>
  <c r="F51" i="5"/>
  <c r="F43" i="5"/>
  <c r="F58" i="5"/>
  <c r="F50" i="5"/>
  <c r="F42" i="5"/>
  <c r="F61" i="5"/>
  <c r="F52" i="5"/>
  <c r="F65" i="5"/>
  <c r="F41" i="5"/>
  <c r="F64" i="5"/>
  <c r="F63" i="5"/>
  <c r="F55" i="5"/>
  <c r="F47" i="5"/>
  <c r="F39" i="5"/>
  <c r="F53" i="5"/>
  <c r="F45" i="5"/>
  <c r="F37" i="5"/>
  <c r="F60" i="5"/>
  <c r="F44" i="5"/>
  <c r="F57" i="5"/>
  <c r="F49" i="5"/>
  <c r="F56" i="5"/>
  <c r="F48" i="5"/>
  <c r="F40" i="5"/>
  <c r="F62" i="5"/>
  <c r="F54" i="5"/>
  <c r="F46" i="5"/>
  <c r="F28" i="5"/>
  <c r="F4" i="5"/>
  <c r="F27" i="5"/>
  <c r="F19" i="5"/>
  <c r="F11" i="5"/>
  <c r="F18" i="5"/>
  <c r="F10" i="5"/>
  <c r="F25" i="5"/>
  <c r="F17" i="5"/>
  <c r="F9" i="5"/>
  <c r="F32" i="5"/>
  <c r="F24" i="5"/>
  <c r="F16" i="5"/>
  <c r="F8" i="5"/>
  <c r="F12" i="5"/>
  <c r="F31" i="5"/>
  <c r="F23" i="5"/>
  <c r="F15" i="5"/>
  <c r="F7" i="5"/>
  <c r="F20" i="5"/>
  <c r="F30" i="5"/>
  <c r="F6" i="5"/>
  <c r="F26" i="5"/>
  <c r="F22" i="5"/>
  <c r="F14" i="5"/>
  <c r="F29" i="5"/>
  <c r="F21" i="5"/>
  <c r="F13" i="5"/>
  <c r="F44" i="3"/>
  <c r="F59" i="3"/>
  <c r="F58" i="3"/>
  <c r="F50" i="3"/>
  <c r="F42" i="3"/>
  <c r="F65" i="3"/>
  <c r="F57" i="3"/>
  <c r="F49" i="3"/>
  <c r="F41" i="3"/>
  <c r="F60" i="3"/>
  <c r="F43" i="3"/>
  <c r="F63" i="3"/>
  <c r="F55" i="3"/>
  <c r="F47" i="3"/>
  <c r="F39" i="3"/>
  <c r="F52" i="3"/>
  <c r="F51" i="3"/>
  <c r="F56" i="3"/>
  <c r="F48" i="3"/>
  <c r="F62" i="3"/>
  <c r="F54" i="3"/>
  <c r="F46" i="3"/>
  <c r="F38" i="3"/>
  <c r="F64" i="3"/>
  <c r="F40" i="3"/>
  <c r="F61" i="3"/>
  <c r="F53" i="3"/>
  <c r="F45" i="3"/>
  <c r="F6" i="3"/>
  <c r="F29" i="3"/>
  <c r="F21" i="3"/>
  <c r="F13" i="3"/>
  <c r="F5" i="3"/>
  <c r="F28" i="3"/>
  <c r="F20" i="3"/>
  <c r="F12" i="3"/>
  <c r="F4" i="3"/>
  <c r="F27" i="3"/>
  <c r="F19" i="3"/>
  <c r="F11" i="3"/>
  <c r="F26" i="3"/>
  <c r="F10" i="3"/>
  <c r="F25" i="3"/>
  <c r="F9" i="3"/>
  <c r="F32" i="3"/>
  <c r="F24" i="3"/>
  <c r="F16" i="3"/>
  <c r="F8" i="3"/>
  <c r="F18" i="3"/>
  <c r="F17" i="3"/>
  <c r="F31" i="3"/>
  <c r="F23" i="3"/>
  <c r="F15" i="3"/>
  <c r="M62" i="1"/>
  <c r="K36" i="2" s="1"/>
  <c r="M36" i="1"/>
  <c r="K3" i="2" s="1"/>
  <c r="K3" i="4"/>
  <c r="K18" i="4" s="1"/>
  <c r="K59" i="5"/>
  <c r="K51" i="5"/>
  <c r="K43" i="5"/>
  <c r="K58" i="5"/>
  <c r="K50" i="5"/>
  <c r="K42" i="5"/>
  <c r="K61" i="5"/>
  <c r="K37" i="5"/>
  <c r="K52" i="5"/>
  <c r="K65" i="5"/>
  <c r="K41" i="5"/>
  <c r="K40" i="5"/>
  <c r="K63" i="5"/>
  <c r="K55" i="5"/>
  <c r="K47" i="5"/>
  <c r="K39" i="5"/>
  <c r="K53" i="5"/>
  <c r="K45" i="5"/>
  <c r="K60" i="5"/>
  <c r="K44" i="5"/>
  <c r="K57" i="5"/>
  <c r="K49" i="5"/>
  <c r="K64" i="5"/>
  <c r="K56" i="5"/>
  <c r="K48" i="5"/>
  <c r="K62" i="5"/>
  <c r="K54" i="5"/>
  <c r="K46" i="5"/>
  <c r="K26" i="5"/>
  <c r="K18" i="5"/>
  <c r="K10" i="5"/>
  <c r="K25" i="5"/>
  <c r="K17" i="5"/>
  <c r="K9" i="5"/>
  <c r="K28" i="5"/>
  <c r="K12" i="5"/>
  <c r="K19" i="5"/>
  <c r="K24" i="5"/>
  <c r="K8" i="5"/>
  <c r="K15" i="5"/>
  <c r="K30" i="5"/>
  <c r="K22" i="5"/>
  <c r="K14" i="5"/>
  <c r="K6" i="5"/>
  <c r="K20" i="5"/>
  <c r="K4" i="5"/>
  <c r="K27" i="5"/>
  <c r="K11" i="5"/>
  <c r="K32" i="5"/>
  <c r="K16" i="5"/>
  <c r="K31" i="5"/>
  <c r="K23" i="5"/>
  <c r="K7" i="5"/>
  <c r="K29" i="5"/>
  <c r="K21" i="5"/>
  <c r="K13" i="5"/>
  <c r="K59" i="3"/>
  <c r="K51" i="3"/>
  <c r="K43" i="3"/>
  <c r="K58" i="3"/>
  <c r="K50" i="3"/>
  <c r="K42" i="3"/>
  <c r="K61" i="3"/>
  <c r="K37" i="3"/>
  <c r="K52" i="3"/>
  <c r="K65" i="3"/>
  <c r="K49" i="3"/>
  <c r="K64" i="3"/>
  <c r="K48" i="3"/>
  <c r="K63" i="3"/>
  <c r="K55" i="3"/>
  <c r="K47" i="3"/>
  <c r="K39" i="3"/>
  <c r="K53" i="3"/>
  <c r="K45" i="3"/>
  <c r="K60" i="3"/>
  <c r="K44" i="3"/>
  <c r="K57" i="3"/>
  <c r="K41" i="3"/>
  <c r="K56" i="3"/>
  <c r="K40" i="3"/>
  <c r="K62" i="3"/>
  <c r="K54" i="3"/>
  <c r="K46" i="3"/>
  <c r="K26" i="3"/>
  <c r="K18" i="3"/>
  <c r="K10" i="3"/>
  <c r="K28" i="3"/>
  <c r="K20" i="3"/>
  <c r="K12" i="3"/>
  <c r="K4" i="3"/>
  <c r="K27" i="3"/>
  <c r="K19" i="3"/>
  <c r="K11" i="3"/>
  <c r="K25" i="3"/>
  <c r="K17" i="3"/>
  <c r="K9" i="3"/>
  <c r="K32" i="3"/>
  <c r="K24" i="3"/>
  <c r="K16" i="3"/>
  <c r="K8" i="3"/>
  <c r="K31" i="3"/>
  <c r="K23" i="3"/>
  <c r="K15" i="3"/>
  <c r="K7" i="3"/>
  <c r="K30" i="3"/>
  <c r="K22" i="3"/>
  <c r="K14" i="3"/>
  <c r="K6" i="3"/>
  <c r="K29" i="3"/>
  <c r="K21" i="3"/>
  <c r="K13" i="3"/>
  <c r="K59" i="4"/>
  <c r="K51" i="4"/>
  <c r="K43" i="4"/>
  <c r="K53" i="4"/>
  <c r="K45" i="4"/>
  <c r="K37" i="4"/>
  <c r="K60" i="4"/>
  <c r="K52" i="4"/>
  <c r="K44" i="4"/>
  <c r="K58" i="4"/>
  <c r="K50" i="4"/>
  <c r="K42" i="4"/>
  <c r="K65" i="4"/>
  <c r="K57" i="4"/>
  <c r="K49" i="4"/>
  <c r="K41" i="4"/>
  <c r="K61" i="4"/>
  <c r="K64" i="4"/>
  <c r="K56" i="4"/>
  <c r="K48" i="4"/>
  <c r="K40" i="4"/>
  <c r="K63" i="4"/>
  <c r="K55" i="4"/>
  <c r="K47" i="4"/>
  <c r="K39" i="4"/>
  <c r="K62" i="4"/>
  <c r="K54" i="4"/>
  <c r="K46" i="4"/>
  <c r="H36" i="4"/>
  <c r="H37" i="5"/>
  <c r="H44" i="5"/>
  <c r="H51" i="5"/>
  <c r="H42" i="5"/>
  <c r="H65" i="5"/>
  <c r="H57" i="5"/>
  <c r="H49" i="5"/>
  <c r="H41" i="5"/>
  <c r="H59" i="5"/>
  <c r="H50" i="5"/>
  <c r="H64" i="5"/>
  <c r="H56" i="5"/>
  <c r="H48" i="5"/>
  <c r="H40" i="5"/>
  <c r="H53" i="5"/>
  <c r="H52" i="5"/>
  <c r="H58" i="5"/>
  <c r="H63" i="5"/>
  <c r="H55" i="5"/>
  <c r="H47" i="5"/>
  <c r="H39" i="5"/>
  <c r="H61" i="5"/>
  <c r="H45" i="5"/>
  <c r="H60" i="5"/>
  <c r="H43" i="5"/>
  <c r="H62" i="5"/>
  <c r="H54" i="5"/>
  <c r="H46" i="5"/>
  <c r="H4" i="5"/>
  <c r="H18" i="5"/>
  <c r="H9" i="5"/>
  <c r="H32" i="5"/>
  <c r="H24" i="5"/>
  <c r="H16" i="5"/>
  <c r="H8" i="5"/>
  <c r="H12" i="5"/>
  <c r="H19" i="5"/>
  <c r="H10" i="5"/>
  <c r="H17" i="5"/>
  <c r="H31" i="5"/>
  <c r="H23" i="5"/>
  <c r="H15" i="5"/>
  <c r="H7" i="5"/>
  <c r="H28" i="5"/>
  <c r="H27" i="5"/>
  <c r="H25" i="5"/>
  <c r="H30" i="5"/>
  <c r="H22" i="5"/>
  <c r="H14" i="5"/>
  <c r="H6" i="5"/>
  <c r="H20" i="5"/>
  <c r="H11" i="5"/>
  <c r="H26" i="5"/>
  <c r="H29" i="5"/>
  <c r="H21" i="5"/>
  <c r="H13" i="5"/>
  <c r="H43" i="3"/>
  <c r="H58" i="3"/>
  <c r="H50" i="3"/>
  <c r="H42" i="3"/>
  <c r="H65" i="3"/>
  <c r="H57" i="3"/>
  <c r="H49" i="3"/>
  <c r="H41" i="3"/>
  <c r="H52" i="3"/>
  <c r="H40" i="3"/>
  <c r="H63" i="3"/>
  <c r="H55" i="3"/>
  <c r="H47" i="3"/>
  <c r="H39" i="3"/>
  <c r="H44" i="3"/>
  <c r="H51" i="3"/>
  <c r="H64" i="3"/>
  <c r="H48" i="3"/>
  <c r="H62" i="3"/>
  <c r="H54" i="3"/>
  <c r="H46" i="3"/>
  <c r="H38" i="3"/>
  <c r="H60" i="3"/>
  <c r="H59" i="3"/>
  <c r="H56" i="3"/>
  <c r="H61" i="3"/>
  <c r="H53" i="3"/>
  <c r="H45" i="3"/>
  <c r="H28" i="3"/>
  <c r="H12" i="3"/>
  <c r="H11" i="3"/>
  <c r="H18" i="3"/>
  <c r="H9" i="3"/>
  <c r="H32" i="3"/>
  <c r="H24" i="3"/>
  <c r="H16" i="3"/>
  <c r="H8" i="3"/>
  <c r="H10" i="3"/>
  <c r="H17" i="3"/>
  <c r="H31" i="3"/>
  <c r="H23" i="3"/>
  <c r="H15" i="3"/>
  <c r="H7" i="3"/>
  <c r="H4" i="3"/>
  <c r="H19" i="3"/>
  <c r="H26" i="3"/>
  <c r="H30" i="3"/>
  <c r="H22" i="3"/>
  <c r="H14" i="3"/>
  <c r="H6" i="3"/>
  <c r="H20" i="3"/>
  <c r="H27" i="3"/>
  <c r="H25" i="3"/>
  <c r="H29" i="3"/>
  <c r="H21" i="3"/>
  <c r="H13" i="3"/>
  <c r="H26" i="4"/>
  <c r="H18" i="4"/>
  <c r="H10" i="4"/>
  <c r="H12" i="4"/>
  <c r="H27" i="4"/>
  <c r="H9" i="4"/>
  <c r="H32" i="4"/>
  <c r="H24" i="4"/>
  <c r="H16" i="4"/>
  <c r="H8" i="4"/>
  <c r="H20" i="4"/>
  <c r="H19" i="4"/>
  <c r="H17" i="4"/>
  <c r="H31" i="4"/>
  <c r="H23" i="4"/>
  <c r="H15" i="4"/>
  <c r="H7" i="4"/>
  <c r="H4" i="4"/>
  <c r="H11" i="4"/>
  <c r="H25" i="4"/>
  <c r="H30" i="4"/>
  <c r="H22" i="4"/>
  <c r="H14" i="4"/>
  <c r="H6" i="4"/>
  <c r="H28" i="4"/>
  <c r="H29" i="4"/>
  <c r="H21" i="4"/>
  <c r="H13" i="4"/>
  <c r="I36" i="1"/>
  <c r="H3" i="2" s="1"/>
  <c r="H62" i="2" l="1"/>
  <c r="H58" i="2"/>
  <c r="K22" i="4"/>
  <c r="I70" i="1"/>
  <c r="K14" i="4"/>
  <c r="H38" i="2"/>
  <c r="H65" i="2"/>
  <c r="K29" i="4"/>
  <c r="K4" i="4"/>
  <c r="K26" i="4"/>
  <c r="H51" i="2"/>
  <c r="K7" i="4"/>
  <c r="K8" i="4"/>
  <c r="G70" i="1"/>
  <c r="H39" i="2"/>
  <c r="K15" i="4"/>
  <c r="K19" i="4"/>
  <c r="H47" i="2"/>
  <c r="K16" i="4"/>
  <c r="K28" i="4"/>
  <c r="H61" i="2"/>
  <c r="H40" i="2"/>
  <c r="K24" i="4"/>
  <c r="K9" i="4"/>
  <c r="H64" i="2"/>
  <c r="H41" i="2"/>
  <c r="K32" i="4"/>
  <c r="K10" i="4"/>
  <c r="H52" i="2"/>
  <c r="K21" i="4"/>
  <c r="K27" i="4"/>
  <c r="G44" i="1"/>
  <c r="M44" i="1"/>
  <c r="I44" i="1"/>
  <c r="M70" i="1"/>
  <c r="G43" i="1"/>
  <c r="M43" i="1"/>
  <c r="M69" i="1"/>
  <c r="M64" i="1"/>
  <c r="I38" i="1"/>
  <c r="K5" i="4"/>
  <c r="H53" i="4"/>
  <c r="K5" i="2"/>
  <c r="I40" i="1"/>
  <c r="K38" i="2"/>
  <c r="H37" i="2"/>
  <c r="M66" i="1"/>
  <c r="I43" i="1"/>
  <c r="I69" i="1"/>
  <c r="H46" i="2"/>
  <c r="H55" i="2"/>
  <c r="H42" i="2"/>
  <c r="H45" i="2"/>
  <c r="H53" i="2"/>
  <c r="H54" i="2"/>
  <c r="H63" i="2"/>
  <c r="H50" i="2"/>
  <c r="H4" i="2"/>
  <c r="H56" i="2"/>
  <c r="H48" i="2"/>
  <c r="H60" i="2"/>
  <c r="H43" i="2"/>
  <c r="H59" i="2"/>
  <c r="H44" i="2"/>
  <c r="H49" i="2"/>
  <c r="H61" i="4"/>
  <c r="H38" i="4"/>
  <c r="H45" i="4"/>
  <c r="H8" i="2"/>
  <c r="K52" i="2"/>
  <c r="K46" i="2"/>
  <c r="K48" i="2"/>
  <c r="K60" i="2"/>
  <c r="K58" i="2"/>
  <c r="K54" i="2"/>
  <c r="K56" i="2"/>
  <c r="K37" i="2"/>
  <c r="K43" i="2"/>
  <c r="K62" i="2"/>
  <c r="K39" i="2"/>
  <c r="K49" i="2"/>
  <c r="K53" i="2"/>
  <c r="K59" i="2"/>
  <c r="K50" i="2"/>
  <c r="K51" i="2"/>
  <c r="K47" i="2"/>
  <c r="K57" i="2"/>
  <c r="K61" i="2"/>
  <c r="K40" i="2"/>
  <c r="K45" i="2"/>
  <c r="K55" i="2"/>
  <c r="K65" i="2"/>
  <c r="K41" i="2"/>
  <c r="K64" i="2"/>
  <c r="K63" i="2"/>
  <c r="K44" i="2"/>
  <c r="K42" i="2"/>
  <c r="K21" i="2"/>
  <c r="K10" i="2"/>
  <c r="K11" i="2"/>
  <c r="K24" i="2"/>
  <c r="K7" i="2"/>
  <c r="K27" i="2"/>
  <c r="K19" i="2"/>
  <c r="K26" i="2"/>
  <c r="K29" i="2"/>
  <c r="K18" i="2"/>
  <c r="K15" i="2"/>
  <c r="K4" i="2"/>
  <c r="K12" i="2"/>
  <c r="K28" i="2"/>
  <c r="K31" i="2"/>
  <c r="K6" i="2"/>
  <c r="K9" i="2"/>
  <c r="K30" i="2"/>
  <c r="K23" i="2"/>
  <c r="K8" i="2"/>
  <c r="K14" i="2"/>
  <c r="K17" i="2"/>
  <c r="K32" i="2"/>
  <c r="K20" i="2"/>
  <c r="K13" i="2"/>
  <c r="K16" i="2"/>
  <c r="K22" i="2"/>
  <c r="K25" i="2"/>
  <c r="K30" i="4"/>
  <c r="K11" i="4"/>
  <c r="K12" i="4"/>
  <c r="K23" i="4"/>
  <c r="K20" i="4"/>
  <c r="K17" i="4"/>
  <c r="K13" i="4"/>
  <c r="K31" i="4"/>
  <c r="K6" i="4"/>
  <c r="K25" i="4"/>
  <c r="H10" i="2"/>
  <c r="H31" i="2"/>
  <c r="H32" i="2"/>
  <c r="H20" i="2"/>
  <c r="H29" i="2"/>
  <c r="H14" i="2"/>
  <c r="H28" i="2"/>
  <c r="H23" i="2"/>
  <c r="H16" i="2"/>
  <c r="H18" i="2"/>
  <c r="H7" i="2"/>
  <c r="H6" i="2"/>
  <c r="H24" i="2"/>
  <c r="H26" i="2"/>
  <c r="H19" i="2"/>
  <c r="H22" i="2"/>
  <c r="H9" i="2"/>
  <c r="H5" i="2"/>
  <c r="H30" i="2"/>
  <c r="H17" i="2"/>
  <c r="H13" i="2"/>
  <c r="H15" i="2"/>
  <c r="H25" i="2"/>
  <c r="H12" i="2"/>
  <c r="H21" i="2"/>
  <c r="H27" i="2"/>
  <c r="H11" i="2"/>
  <c r="H37" i="4"/>
  <c r="H44" i="4"/>
  <c r="H46" i="4"/>
  <c r="H55" i="4"/>
  <c r="H64" i="4"/>
  <c r="H50" i="4"/>
  <c r="H47" i="4"/>
  <c r="H56" i="4"/>
  <c r="H65" i="4"/>
  <c r="H41" i="4"/>
  <c r="H59" i="4"/>
  <c r="H52" i="4"/>
  <c r="H62" i="4"/>
  <c r="H54" i="4"/>
  <c r="H63" i="4"/>
  <c r="H39" i="4"/>
  <c r="H48" i="4"/>
  <c r="H57" i="4"/>
  <c r="H40" i="4"/>
  <c r="H49" i="4"/>
  <c r="H58" i="4"/>
  <c r="H42" i="4"/>
  <c r="H51" i="4"/>
  <c r="H60" i="4"/>
  <c r="H43" i="4"/>
  <c r="G53" i="1"/>
  <c r="G55" i="1"/>
  <c r="G57" i="1"/>
  <c r="G60" i="1"/>
  <c r="G61" i="1"/>
  <c r="G27" i="1"/>
  <c r="G29" i="1"/>
  <c r="G30" i="1"/>
  <c r="G56" i="1" s="1"/>
  <c r="G58" i="1" s="1"/>
  <c r="G31" i="1"/>
  <c r="G34" i="1"/>
  <c r="F3" i="4" s="1"/>
  <c r="G35" i="1"/>
  <c r="G21" i="1"/>
  <c r="G23" i="1"/>
  <c r="D36" i="5"/>
  <c r="D3" i="5"/>
  <c r="D5" i="5" s="1"/>
  <c r="D36" i="3"/>
  <c r="D38" i="3" s="1"/>
  <c r="D3" i="3"/>
  <c r="D5" i="3" s="1"/>
  <c r="I47" i="1" l="1"/>
  <c r="M73" i="1"/>
  <c r="M38" i="1"/>
  <c r="M41" i="1"/>
  <c r="M46" i="1" s="1"/>
  <c r="M65" i="1"/>
  <c r="M67" i="1"/>
  <c r="M72" i="1" s="1"/>
  <c r="I39" i="1"/>
  <c r="I67" i="1"/>
  <c r="I65" i="1"/>
  <c r="I66" i="1"/>
  <c r="I73" i="1" s="1"/>
  <c r="M40" i="1"/>
  <c r="M47" i="1" s="1"/>
  <c r="I64" i="1"/>
  <c r="D38" i="5"/>
  <c r="I41" i="1"/>
  <c r="F5" i="4"/>
  <c r="F4" i="4"/>
  <c r="F17" i="4"/>
  <c r="F26" i="4"/>
  <c r="F10" i="4"/>
  <c r="F27" i="4"/>
  <c r="F31" i="4"/>
  <c r="F25" i="4"/>
  <c r="F29" i="4"/>
  <c r="F18" i="4"/>
  <c r="F23" i="4"/>
  <c r="F30" i="4"/>
  <c r="F21" i="4"/>
  <c r="F19" i="4"/>
  <c r="F9" i="4"/>
  <c r="F15" i="4"/>
  <c r="F22" i="4"/>
  <c r="F13" i="4"/>
  <c r="F32" i="4"/>
  <c r="F7" i="4"/>
  <c r="F14" i="4"/>
  <c r="F8" i="4"/>
  <c r="F24" i="4"/>
  <c r="F28" i="4"/>
  <c r="F6" i="4"/>
  <c r="F16" i="4"/>
  <c r="F20" i="4"/>
  <c r="F12" i="4"/>
  <c r="F11" i="4"/>
  <c r="G62" i="1"/>
  <c r="F36" i="2" s="1"/>
  <c r="F36" i="4"/>
  <c r="G32" i="1"/>
  <c r="M39" i="1"/>
  <c r="D52" i="5"/>
  <c r="D41" i="5"/>
  <c r="D50" i="5"/>
  <c r="D61" i="5"/>
  <c r="D60" i="5"/>
  <c r="D49" i="5"/>
  <c r="D59" i="5"/>
  <c r="D45" i="5"/>
  <c r="D51" i="5"/>
  <c r="D58" i="5"/>
  <c r="D44" i="5"/>
  <c r="D43" i="5"/>
  <c r="D65" i="5"/>
  <c r="D57" i="5"/>
  <c r="D53" i="5"/>
  <c r="D42" i="5"/>
  <c r="G36" i="1"/>
  <c r="F3" i="2" s="1"/>
  <c r="D64" i="5"/>
  <c r="D56" i="5"/>
  <c r="D48" i="5"/>
  <c r="D40" i="5"/>
  <c r="D63" i="5"/>
  <c r="D55" i="5"/>
  <c r="D47" i="5"/>
  <c r="D39" i="5"/>
  <c r="D62" i="5"/>
  <c r="D54" i="5"/>
  <c r="D46" i="5"/>
  <c r="D37" i="5"/>
  <c r="D26" i="5"/>
  <c r="D18" i="5"/>
  <c r="D10" i="5"/>
  <c r="D25" i="5"/>
  <c r="D17" i="5"/>
  <c r="D9" i="5"/>
  <c r="D12" i="5"/>
  <c r="D19" i="5"/>
  <c r="D32" i="5"/>
  <c r="D24" i="5"/>
  <c r="D16" i="5"/>
  <c r="D8" i="5"/>
  <c r="D28" i="5"/>
  <c r="D20" i="5"/>
  <c r="D4" i="5"/>
  <c r="D27" i="5"/>
  <c r="D11" i="5"/>
  <c r="D31" i="5"/>
  <c r="D23" i="5"/>
  <c r="D15" i="5"/>
  <c r="D7" i="5"/>
  <c r="D30" i="5"/>
  <c r="D22" i="5"/>
  <c r="D14" i="5"/>
  <c r="D6" i="5"/>
  <c r="D29" i="5"/>
  <c r="D21" i="5"/>
  <c r="D13" i="5"/>
  <c r="D61" i="3"/>
  <c r="D53" i="3"/>
  <c r="D37" i="3"/>
  <c r="D60" i="3"/>
  <c r="D52" i="3"/>
  <c r="D44" i="3"/>
  <c r="D59" i="3"/>
  <c r="D51" i="3"/>
  <c r="D43" i="3"/>
  <c r="D58" i="3"/>
  <c r="D50" i="3"/>
  <c r="D42" i="3"/>
  <c r="D65" i="3"/>
  <c r="D57" i="3"/>
  <c r="D49" i="3"/>
  <c r="D41" i="3"/>
  <c r="D45" i="3"/>
  <c r="D64" i="3"/>
  <c r="D56" i="3"/>
  <c r="D48" i="3"/>
  <c r="D40" i="3"/>
  <c r="D63" i="3"/>
  <c r="D55" i="3"/>
  <c r="D47" i="3"/>
  <c r="D39" i="3"/>
  <c r="D62" i="3"/>
  <c r="D54" i="3"/>
  <c r="D46" i="3"/>
  <c r="D26" i="3"/>
  <c r="D18" i="3"/>
  <c r="D10" i="3"/>
  <c r="D25" i="3"/>
  <c r="D17" i="3"/>
  <c r="D9" i="3"/>
  <c r="D12" i="3"/>
  <c r="D19" i="3"/>
  <c r="D32" i="3"/>
  <c r="D24" i="3"/>
  <c r="D16" i="3"/>
  <c r="D8" i="3"/>
  <c r="D28" i="3"/>
  <c r="D20" i="3"/>
  <c r="D4" i="3"/>
  <c r="D27" i="3"/>
  <c r="D11" i="3"/>
  <c r="D31" i="3"/>
  <c r="D23" i="3"/>
  <c r="D15" i="3"/>
  <c r="D7" i="3"/>
  <c r="D30" i="3"/>
  <c r="D22" i="3"/>
  <c r="D14" i="3"/>
  <c r="D6" i="3"/>
  <c r="D29" i="3"/>
  <c r="D21" i="3"/>
  <c r="D13" i="3"/>
  <c r="E70" i="1" l="1"/>
  <c r="G40" i="1"/>
  <c r="G38" i="1"/>
  <c r="F38" i="4"/>
  <c r="F50" i="4"/>
  <c r="F52" i="4"/>
  <c r="F40" i="4"/>
  <c r="F42" i="4"/>
  <c r="F44" i="4"/>
  <c r="F63" i="4"/>
  <c r="F48" i="4"/>
  <c r="F41" i="4"/>
  <c r="F65" i="4"/>
  <c r="F55" i="4"/>
  <c r="F58" i="4"/>
  <c r="F61" i="4"/>
  <c r="F57" i="4"/>
  <c r="F47" i="4"/>
  <c r="F46" i="4"/>
  <c r="F59" i="4"/>
  <c r="F53" i="4"/>
  <c r="F49" i="4"/>
  <c r="F39" i="4"/>
  <c r="F51" i="4"/>
  <c r="F45" i="4"/>
  <c r="F64" i="4"/>
  <c r="F62" i="4"/>
  <c r="F43" i="4"/>
  <c r="F37" i="4"/>
  <c r="F56" i="4"/>
  <c r="F54" i="4"/>
  <c r="F60" i="4"/>
  <c r="F38" i="2"/>
  <c r="F59" i="2"/>
  <c r="F37" i="2"/>
  <c r="F41" i="2"/>
  <c r="F39" i="2"/>
  <c r="F43" i="2"/>
  <c r="F60" i="2"/>
  <c r="F64" i="2"/>
  <c r="F62" i="2"/>
  <c r="F45" i="2"/>
  <c r="F58" i="2"/>
  <c r="F52" i="2"/>
  <c r="F56" i="2"/>
  <c r="F54" i="2"/>
  <c r="F49" i="2"/>
  <c r="F50" i="2"/>
  <c r="F44" i="2"/>
  <c r="F48" i="2"/>
  <c r="F46" i="2"/>
  <c r="F42" i="2"/>
  <c r="F51" i="2"/>
  <c r="F40" i="2"/>
  <c r="F47" i="2"/>
  <c r="F61" i="2"/>
  <c r="F65" i="2"/>
  <c r="F63" i="2"/>
  <c r="F53" i="2"/>
  <c r="F57" i="2"/>
  <c r="F55" i="2"/>
  <c r="F5" i="2"/>
  <c r="F4" i="2"/>
  <c r="F12" i="2"/>
  <c r="F20" i="2"/>
  <c r="F28" i="2"/>
  <c r="F17" i="2"/>
  <c r="F16" i="2"/>
  <c r="F6" i="2"/>
  <c r="F9" i="2"/>
  <c r="F31" i="2"/>
  <c r="F29" i="2"/>
  <c r="F24" i="2"/>
  <c r="F8" i="2"/>
  <c r="F23" i="2"/>
  <c r="F21" i="2"/>
  <c r="F27" i="2"/>
  <c r="F15" i="2"/>
  <c r="F13" i="2"/>
  <c r="F25" i="2"/>
  <c r="F26" i="2"/>
  <c r="F19" i="2"/>
  <c r="F7" i="2"/>
  <c r="F18" i="2"/>
  <c r="F11" i="2"/>
  <c r="F30" i="2"/>
  <c r="F14" i="2"/>
  <c r="F10" i="2"/>
  <c r="F32" i="2"/>
  <c r="F22" i="2"/>
  <c r="E21" i="1"/>
  <c r="E23" i="1"/>
  <c r="E53" i="1"/>
  <c r="E57" i="1"/>
  <c r="E60" i="1"/>
  <c r="D36" i="4" s="1"/>
  <c r="E61" i="1"/>
  <c r="E30" i="1"/>
  <c r="E56" i="1" s="1"/>
  <c r="E31" i="1"/>
  <c r="E34" i="1"/>
  <c r="E35" i="1"/>
  <c r="E27" i="1"/>
  <c r="E29" i="1"/>
  <c r="E58" i="1" l="1"/>
  <c r="G65" i="1"/>
  <c r="G41" i="1"/>
  <c r="G67" i="1"/>
  <c r="G66" i="1"/>
  <c r="G64" i="1"/>
  <c r="G39" i="1"/>
  <c r="E36" i="1"/>
  <c r="D3" i="2" s="1"/>
  <c r="D5" i="2" s="1"/>
  <c r="E32" i="1"/>
  <c r="D3" i="4"/>
  <c r="D5" i="4" s="1"/>
  <c r="D38" i="4"/>
  <c r="E62" i="1"/>
  <c r="D36" i="2" s="1"/>
  <c r="D61" i="4"/>
  <c r="D53" i="4"/>
  <c r="D44" i="4"/>
  <c r="D43" i="4"/>
  <c r="D42" i="4"/>
  <c r="D65" i="4"/>
  <c r="D57" i="4"/>
  <c r="D49" i="4"/>
  <c r="D41" i="4"/>
  <c r="D51" i="4"/>
  <c r="D50" i="4"/>
  <c r="D64" i="4"/>
  <c r="D56" i="4"/>
  <c r="D48" i="4"/>
  <c r="D40" i="4"/>
  <c r="D45" i="4"/>
  <c r="D52" i="4"/>
  <c r="D58" i="4"/>
  <c r="D63" i="4"/>
  <c r="D55" i="4"/>
  <c r="D47" i="4"/>
  <c r="D39" i="4"/>
  <c r="D37" i="4"/>
  <c r="D60" i="4"/>
  <c r="D59" i="4"/>
  <c r="D62" i="4"/>
  <c r="D54" i="4"/>
  <c r="D46" i="4"/>
  <c r="D10" i="2" l="1"/>
  <c r="D30" i="2"/>
  <c r="D19" i="2"/>
  <c r="D29" i="2"/>
  <c r="D16" i="2"/>
  <c r="D13" i="2"/>
  <c r="D27" i="2"/>
  <c r="D9" i="2"/>
  <c r="D22" i="2"/>
  <c r="D8" i="2"/>
  <c r="D24" i="2"/>
  <c r="D26" i="2"/>
  <c r="D21" i="2"/>
  <c r="D18" i="2"/>
  <c r="D11" i="2"/>
  <c r="D25" i="2"/>
  <c r="D6" i="2"/>
  <c r="D32" i="2"/>
  <c r="D21" i="4"/>
  <c r="D7" i="2"/>
  <c r="D14" i="2"/>
  <c r="D17" i="2"/>
  <c r="D12" i="2"/>
  <c r="D4" i="2"/>
  <c r="D28" i="2"/>
  <c r="D23" i="2"/>
  <c r="D20" i="2"/>
  <c r="D9" i="4"/>
  <c r="D15" i="4"/>
  <c r="D31" i="2"/>
  <c r="D15" i="2"/>
  <c r="D18" i="4"/>
  <c r="D10" i="4"/>
  <c r="D31" i="4"/>
  <c r="D23" i="4"/>
  <c r="D6" i="4"/>
  <c r="D25" i="4"/>
  <c r="D14" i="4"/>
  <c r="D26" i="4"/>
  <c r="D29" i="4"/>
  <c r="D22" i="4"/>
  <c r="D16" i="4"/>
  <c r="D30" i="4"/>
  <c r="D24" i="4"/>
  <c r="D13" i="4"/>
  <c r="D17" i="4"/>
  <c r="D32" i="4"/>
  <c r="E64" i="1"/>
  <c r="D11" i="4"/>
  <c r="D19" i="4"/>
  <c r="D27" i="4"/>
  <c r="D12" i="4"/>
  <c r="D4" i="4"/>
  <c r="D20" i="4"/>
  <c r="D28" i="4"/>
  <c r="D7" i="4"/>
  <c r="D8" i="4"/>
  <c r="D38" i="2"/>
  <c r="D37" i="2"/>
  <c r="D53" i="2"/>
  <c r="D61" i="2"/>
  <c r="D59" i="2"/>
  <c r="D44" i="2"/>
  <c r="D48" i="2"/>
  <c r="D46" i="2"/>
  <c r="D47" i="2"/>
  <c r="D42" i="2"/>
  <c r="D64" i="2"/>
  <c r="D54" i="2"/>
  <c r="D51" i="2"/>
  <c r="D65" i="2"/>
  <c r="D40" i="2"/>
  <c r="D50" i="2"/>
  <c r="D39" i="2"/>
  <c r="D60" i="2"/>
  <c r="D43" i="2"/>
  <c r="D57" i="2"/>
  <c r="D63" i="2"/>
  <c r="D41" i="2"/>
  <c r="D58" i="2"/>
  <c r="D49" i="2"/>
  <c r="D55" i="2"/>
  <c r="D52" i="2"/>
  <c r="D45" i="2"/>
  <c r="D56" i="2"/>
  <c r="D62" i="2"/>
  <c r="E66" i="1"/>
  <c r="E73" i="1" s="1"/>
  <c r="E38" i="1" l="1"/>
  <c r="E40" i="1"/>
  <c r="D30" i="1"/>
  <c r="F30" i="1"/>
  <c r="H30" i="1"/>
  <c r="K30" i="1"/>
  <c r="L30" i="1"/>
  <c r="N30" i="1"/>
  <c r="O30" i="1"/>
  <c r="Q30" i="1"/>
  <c r="R30" i="1"/>
  <c r="S30" i="1"/>
  <c r="T30" i="1"/>
  <c r="C30" i="1"/>
  <c r="H23" i="1" l="1"/>
  <c r="H29" i="1"/>
  <c r="H53" i="1"/>
  <c r="F56" i="1" l="1"/>
  <c r="H56" i="1"/>
  <c r="K56" i="1"/>
  <c r="L56" i="1"/>
  <c r="N56" i="1"/>
  <c r="O56" i="1"/>
  <c r="Q56" i="1"/>
  <c r="R56" i="1"/>
  <c r="S56" i="1"/>
  <c r="T56" i="1"/>
  <c r="D56" i="1"/>
  <c r="C56" i="1"/>
  <c r="C23" i="1" l="1"/>
  <c r="C36" i="5"/>
  <c r="C62" i="5" s="1"/>
  <c r="E36" i="5"/>
  <c r="G36" i="5"/>
  <c r="I36" i="5"/>
  <c r="J36" i="5"/>
  <c r="J65" i="5" s="1"/>
  <c r="L36" i="5"/>
  <c r="M36" i="5"/>
  <c r="M60" i="5" s="1"/>
  <c r="O36" i="5"/>
  <c r="O56" i="5" s="1"/>
  <c r="P36" i="5"/>
  <c r="P58" i="5" s="1"/>
  <c r="Q36" i="5"/>
  <c r="R36" i="5"/>
  <c r="R65" i="5" s="1"/>
  <c r="B36" i="5"/>
  <c r="B64" i="5" s="1"/>
  <c r="C3" i="5"/>
  <c r="C13" i="5" s="1"/>
  <c r="E3" i="5"/>
  <c r="G3" i="5"/>
  <c r="I3" i="5"/>
  <c r="J3" i="5"/>
  <c r="J5" i="5" s="1"/>
  <c r="L3" i="5"/>
  <c r="M3" i="5"/>
  <c r="M11" i="5" s="1"/>
  <c r="O3" i="5"/>
  <c r="O27" i="5" s="1"/>
  <c r="P3" i="5"/>
  <c r="P11" i="5" s="1"/>
  <c r="Q3" i="5"/>
  <c r="Q4" i="5" s="1"/>
  <c r="R3" i="5"/>
  <c r="B3" i="5"/>
  <c r="B4" i="5" s="1"/>
  <c r="C36" i="3"/>
  <c r="C42" i="3" s="1"/>
  <c r="E36" i="3"/>
  <c r="E65" i="3" s="1"/>
  <c r="G36" i="3"/>
  <c r="G62" i="3" s="1"/>
  <c r="I36" i="3"/>
  <c r="I65" i="3" s="1"/>
  <c r="J36" i="3"/>
  <c r="J65" i="3" s="1"/>
  <c r="L36" i="3"/>
  <c r="L50" i="3" s="1"/>
  <c r="M36" i="3"/>
  <c r="M65" i="3" s="1"/>
  <c r="O36" i="3"/>
  <c r="O62" i="3" s="1"/>
  <c r="P36" i="3"/>
  <c r="P64" i="3" s="1"/>
  <c r="Q36" i="3"/>
  <c r="Q53" i="3" s="1"/>
  <c r="R36" i="3"/>
  <c r="R64" i="3" s="1"/>
  <c r="B36" i="3"/>
  <c r="B48" i="3" s="1"/>
  <c r="C3" i="3"/>
  <c r="E3" i="3"/>
  <c r="G3" i="3"/>
  <c r="I3" i="3"/>
  <c r="J3" i="3"/>
  <c r="J32" i="3" s="1"/>
  <c r="L3" i="3"/>
  <c r="M3" i="3"/>
  <c r="O3" i="3"/>
  <c r="O29" i="3" s="1"/>
  <c r="P3" i="3"/>
  <c r="P31" i="3" s="1"/>
  <c r="Q3" i="3"/>
  <c r="Q32" i="3" s="1"/>
  <c r="R3" i="3"/>
  <c r="R31" i="3" s="1"/>
  <c r="B3" i="3"/>
  <c r="D61" i="1"/>
  <c r="F61" i="1"/>
  <c r="H61" i="1"/>
  <c r="K61" i="1"/>
  <c r="L61" i="1"/>
  <c r="N61" i="1"/>
  <c r="O61" i="1"/>
  <c r="Q61" i="1"/>
  <c r="R61" i="1"/>
  <c r="S61" i="1"/>
  <c r="T61" i="1"/>
  <c r="C61" i="1"/>
  <c r="T35" i="1"/>
  <c r="D35" i="1"/>
  <c r="F35" i="1"/>
  <c r="H35" i="1"/>
  <c r="K35" i="1"/>
  <c r="L35" i="1"/>
  <c r="N35" i="1"/>
  <c r="O35" i="1"/>
  <c r="Q35" i="1"/>
  <c r="R35" i="1"/>
  <c r="S35" i="1"/>
  <c r="C35" i="1"/>
  <c r="D60" i="1"/>
  <c r="F60" i="1"/>
  <c r="H60" i="1"/>
  <c r="K60" i="1"/>
  <c r="K62" i="1" s="1"/>
  <c r="I36" i="2" s="1"/>
  <c r="L60" i="1"/>
  <c r="N60" i="1"/>
  <c r="O60" i="1"/>
  <c r="Q60" i="1"/>
  <c r="R60" i="1"/>
  <c r="S60" i="1"/>
  <c r="S62" i="1" s="1"/>
  <c r="Q36" i="2" s="1"/>
  <c r="T60" i="1"/>
  <c r="C60" i="1"/>
  <c r="D34" i="1"/>
  <c r="F34" i="1"/>
  <c r="E3" i="4" s="1"/>
  <c r="H34" i="1"/>
  <c r="K34" i="1"/>
  <c r="I3" i="4" s="1"/>
  <c r="L34" i="1"/>
  <c r="J3" i="4" s="1"/>
  <c r="N34" i="1"/>
  <c r="L3" i="4" s="1"/>
  <c r="O34" i="1"/>
  <c r="Q34" i="1"/>
  <c r="O3" i="4" s="1"/>
  <c r="R34" i="1"/>
  <c r="P3" i="4" s="1"/>
  <c r="S34" i="1"/>
  <c r="Q3" i="4" s="1"/>
  <c r="T34" i="1"/>
  <c r="R3" i="4" s="1"/>
  <c r="C34" i="1"/>
  <c r="D57" i="1"/>
  <c r="F57" i="1"/>
  <c r="H57" i="1"/>
  <c r="K57" i="1"/>
  <c r="L57" i="1"/>
  <c r="N57" i="1"/>
  <c r="O57" i="1"/>
  <c r="Q57" i="1"/>
  <c r="R57" i="1"/>
  <c r="S57" i="1"/>
  <c r="T57" i="1"/>
  <c r="C57" i="1"/>
  <c r="D31" i="1"/>
  <c r="D32" i="1" s="1"/>
  <c r="F31" i="1"/>
  <c r="F32" i="1" s="1"/>
  <c r="H31" i="1"/>
  <c r="H32" i="1" s="1"/>
  <c r="K31" i="1"/>
  <c r="K32" i="1" s="1"/>
  <c r="L31" i="1"/>
  <c r="L32" i="1" s="1"/>
  <c r="N31" i="1"/>
  <c r="N32" i="1" s="1"/>
  <c r="O31" i="1"/>
  <c r="O32" i="1" s="1"/>
  <c r="Q31" i="1"/>
  <c r="Q32" i="1" s="1"/>
  <c r="R31" i="1"/>
  <c r="R32" i="1" s="1"/>
  <c r="S31" i="1"/>
  <c r="S32" i="1" s="1"/>
  <c r="T31" i="1"/>
  <c r="T32" i="1" s="1"/>
  <c r="C31" i="1"/>
  <c r="C32" i="1" s="1"/>
  <c r="T55" i="1"/>
  <c r="S55" i="1"/>
  <c r="R55" i="1"/>
  <c r="Q55" i="1"/>
  <c r="O55" i="1"/>
  <c r="N55" i="1"/>
  <c r="L55" i="1"/>
  <c r="K55" i="1"/>
  <c r="C55" i="1"/>
  <c r="T53" i="1"/>
  <c r="S53" i="1"/>
  <c r="R53" i="1"/>
  <c r="Q53" i="1"/>
  <c r="O53" i="1"/>
  <c r="N53" i="1"/>
  <c r="L53" i="1"/>
  <c r="K53" i="1"/>
  <c r="F53" i="1"/>
  <c r="D53" i="1"/>
  <c r="D27" i="1"/>
  <c r="S29" i="1"/>
  <c r="R29" i="1"/>
  <c r="Q29" i="1"/>
  <c r="O29" i="1"/>
  <c r="N29" i="1"/>
  <c r="L29" i="1"/>
  <c r="K29" i="1"/>
  <c r="F29" i="1"/>
  <c r="D29" i="1"/>
  <c r="C29" i="1"/>
  <c r="T27" i="1"/>
  <c r="S27" i="1"/>
  <c r="R27" i="1"/>
  <c r="Q27" i="1"/>
  <c r="O27" i="1"/>
  <c r="N27" i="1"/>
  <c r="L27" i="1"/>
  <c r="K27" i="1"/>
  <c r="H27" i="1"/>
  <c r="F27" i="1"/>
  <c r="C27" i="1"/>
  <c r="D21" i="1"/>
  <c r="F21" i="1"/>
  <c r="H21" i="1"/>
  <c r="K21" i="1"/>
  <c r="L21" i="1"/>
  <c r="N21" i="1"/>
  <c r="O21" i="1"/>
  <c r="Q21" i="1"/>
  <c r="R21" i="1"/>
  <c r="S21" i="1"/>
  <c r="T21" i="1"/>
  <c r="D23" i="1"/>
  <c r="F23" i="1"/>
  <c r="L23" i="1"/>
  <c r="O23" i="1"/>
  <c r="Q23" i="1"/>
  <c r="R23" i="1"/>
  <c r="S23" i="1"/>
  <c r="T23" i="1"/>
  <c r="C21" i="1"/>
  <c r="O62" i="1" l="1"/>
  <c r="M36" i="2" s="1"/>
  <c r="M64" i="2" s="1"/>
  <c r="F62" i="1"/>
  <c r="E36" i="2" s="1"/>
  <c r="C36" i="1"/>
  <c r="B3" i="2" s="1"/>
  <c r="B10" i="2" s="1"/>
  <c r="L62" i="1"/>
  <c r="J36" i="2" s="1"/>
  <c r="J52" i="2" s="1"/>
  <c r="T62" i="1"/>
  <c r="R36" i="2" s="1"/>
  <c r="R63" i="2" s="1"/>
  <c r="Q62" i="1"/>
  <c r="O36" i="2" s="1"/>
  <c r="O54" i="2" s="1"/>
  <c r="L11" i="3"/>
  <c r="C64" i="5"/>
  <c r="M30" i="3"/>
  <c r="L64" i="5"/>
  <c r="I40" i="5"/>
  <c r="I31" i="5"/>
  <c r="I24" i="3"/>
  <c r="G59" i="5"/>
  <c r="G29" i="3"/>
  <c r="E4" i="5"/>
  <c r="E65" i="5"/>
  <c r="E10" i="3"/>
  <c r="R53" i="5"/>
  <c r="R37" i="5"/>
  <c r="R45" i="5"/>
  <c r="R47" i="5"/>
  <c r="R61" i="5"/>
  <c r="R39" i="5"/>
  <c r="R55" i="5"/>
  <c r="R41" i="5"/>
  <c r="R57" i="5"/>
  <c r="R43" i="5"/>
  <c r="R59" i="5"/>
  <c r="R49" i="5"/>
  <c r="R63" i="5"/>
  <c r="R64" i="5"/>
  <c r="R51" i="5"/>
  <c r="G63" i="5"/>
  <c r="G37" i="5"/>
  <c r="G45" i="5"/>
  <c r="G53" i="5"/>
  <c r="G61" i="5"/>
  <c r="G39" i="5"/>
  <c r="G47" i="5"/>
  <c r="G55" i="5"/>
  <c r="G41" i="5"/>
  <c r="G49" i="5"/>
  <c r="G57" i="5"/>
  <c r="G64" i="5"/>
  <c r="G65" i="5"/>
  <c r="G43" i="5"/>
  <c r="G51" i="5"/>
  <c r="C60" i="5"/>
  <c r="C62" i="1"/>
  <c r="B36" i="2" s="1"/>
  <c r="B44" i="2" s="1"/>
  <c r="Q37" i="3"/>
  <c r="D62" i="1"/>
  <c r="C36" i="2" s="1"/>
  <c r="C38" i="2" s="1"/>
  <c r="R58" i="1"/>
  <c r="D58" i="1"/>
  <c r="Q58" i="1"/>
  <c r="O58" i="1"/>
  <c r="R19" i="4"/>
  <c r="N58" i="1"/>
  <c r="Q4" i="4"/>
  <c r="E4" i="4"/>
  <c r="L58" i="1"/>
  <c r="C58" i="1"/>
  <c r="K58" i="1"/>
  <c r="O7" i="4"/>
  <c r="I62" i="2"/>
  <c r="T58" i="1"/>
  <c r="H58" i="1"/>
  <c r="S58" i="1"/>
  <c r="F58" i="1"/>
  <c r="E51" i="3"/>
  <c r="J4" i="3"/>
  <c r="J20" i="3"/>
  <c r="O31" i="5"/>
  <c r="J41" i="5"/>
  <c r="E55" i="3"/>
  <c r="J57" i="5"/>
  <c r="P4" i="5"/>
  <c r="O6" i="5"/>
  <c r="P15" i="5"/>
  <c r="P19" i="5"/>
  <c r="J37" i="5"/>
  <c r="J53" i="5"/>
  <c r="J63" i="5"/>
  <c r="J47" i="5"/>
  <c r="J43" i="5"/>
  <c r="J59" i="5"/>
  <c r="C29" i="5"/>
  <c r="P7" i="5"/>
  <c r="J49" i="5"/>
  <c r="P5" i="5"/>
  <c r="C9" i="5"/>
  <c r="J39" i="5"/>
  <c r="J55" i="5"/>
  <c r="C4" i="5"/>
  <c r="J64" i="5"/>
  <c r="J45" i="5"/>
  <c r="J61" i="5"/>
  <c r="C17" i="5"/>
  <c r="J51" i="5"/>
  <c r="O32" i="5"/>
  <c r="L5" i="5"/>
  <c r="O15" i="5"/>
  <c r="R62" i="1"/>
  <c r="P36" i="2" s="1"/>
  <c r="O7" i="5"/>
  <c r="I59" i="5"/>
  <c r="I56" i="5"/>
  <c r="O19" i="5"/>
  <c r="I39" i="5"/>
  <c r="I52" i="5"/>
  <c r="O4" i="5"/>
  <c r="I48" i="5"/>
  <c r="O11" i="5"/>
  <c r="O23" i="5"/>
  <c r="Q65" i="5"/>
  <c r="I44" i="5"/>
  <c r="M7" i="5"/>
  <c r="M4" i="5"/>
  <c r="M5" i="5"/>
  <c r="B13" i="5"/>
  <c r="B25" i="5"/>
  <c r="B9" i="5"/>
  <c r="B17" i="5"/>
  <c r="B29" i="5"/>
  <c r="B21" i="5"/>
  <c r="B30" i="5"/>
  <c r="I26" i="5"/>
  <c r="O37" i="5"/>
  <c r="B55" i="5"/>
  <c r="G31" i="5"/>
  <c r="G29" i="5"/>
  <c r="G27" i="5"/>
  <c r="G25" i="5"/>
  <c r="G23" i="5"/>
  <c r="G21" i="5"/>
  <c r="G19" i="5"/>
  <c r="G17" i="5"/>
  <c r="G15" i="5"/>
  <c r="G13" i="5"/>
  <c r="G11" i="5"/>
  <c r="G9" i="5"/>
  <c r="G7" i="5"/>
  <c r="R31" i="5"/>
  <c r="R29" i="5"/>
  <c r="R27" i="5"/>
  <c r="R25" i="5"/>
  <c r="R23" i="5"/>
  <c r="R21" i="5"/>
  <c r="R19" i="5"/>
  <c r="R17" i="5"/>
  <c r="R15" i="5"/>
  <c r="R13" i="5"/>
  <c r="R11" i="5"/>
  <c r="R9" i="5"/>
  <c r="R7" i="5"/>
  <c r="I5" i="5"/>
  <c r="G6" i="5"/>
  <c r="R8" i="5"/>
  <c r="G10" i="5"/>
  <c r="R12" i="5"/>
  <c r="G14" i="5"/>
  <c r="M15" i="5"/>
  <c r="R16" i="5"/>
  <c r="G18" i="5"/>
  <c r="M19" i="5"/>
  <c r="R20" i="5"/>
  <c r="G22" i="5"/>
  <c r="M23" i="5"/>
  <c r="R24" i="5"/>
  <c r="G26" i="5"/>
  <c r="M27" i="5"/>
  <c r="R28" i="5"/>
  <c r="G30" i="5"/>
  <c r="M31" i="5"/>
  <c r="R32" i="5"/>
  <c r="M64" i="5"/>
  <c r="M62" i="5"/>
  <c r="M65" i="5"/>
  <c r="M63" i="5"/>
  <c r="M61" i="5"/>
  <c r="M59" i="5"/>
  <c r="M57" i="5"/>
  <c r="M55" i="5"/>
  <c r="M53" i="5"/>
  <c r="M51" i="5"/>
  <c r="M49" i="5"/>
  <c r="M47" i="5"/>
  <c r="M45" i="5"/>
  <c r="M43" i="5"/>
  <c r="M41" i="5"/>
  <c r="M39" i="5"/>
  <c r="M37" i="5"/>
  <c r="P38" i="5"/>
  <c r="C40" i="5"/>
  <c r="P42" i="5"/>
  <c r="C44" i="5"/>
  <c r="P46" i="5"/>
  <c r="C48" i="5"/>
  <c r="P50" i="5"/>
  <c r="C52" i="5"/>
  <c r="P54" i="5"/>
  <c r="C56" i="5"/>
  <c r="B62" i="5"/>
  <c r="I22" i="5"/>
  <c r="B65" i="5"/>
  <c r="B63" i="5"/>
  <c r="B61" i="5"/>
  <c r="O41" i="5"/>
  <c r="B47" i="5"/>
  <c r="B51" i="5"/>
  <c r="O53" i="5"/>
  <c r="J31" i="5"/>
  <c r="J29" i="5"/>
  <c r="J27" i="5"/>
  <c r="J25" i="5"/>
  <c r="J23" i="5"/>
  <c r="J21" i="5"/>
  <c r="J19" i="5"/>
  <c r="J17" i="5"/>
  <c r="J15" i="5"/>
  <c r="J13" i="5"/>
  <c r="J11" i="5"/>
  <c r="J9" i="5"/>
  <c r="J7" i="5"/>
  <c r="J6" i="5"/>
  <c r="J10" i="5"/>
  <c r="J14" i="5"/>
  <c r="J18" i="5"/>
  <c r="C21" i="5"/>
  <c r="J22" i="5"/>
  <c r="P23" i="5"/>
  <c r="C25" i="5"/>
  <c r="J26" i="5"/>
  <c r="P27" i="5"/>
  <c r="J30" i="5"/>
  <c r="P31" i="5"/>
  <c r="C65" i="5"/>
  <c r="C63" i="5"/>
  <c r="C61" i="5"/>
  <c r="C59" i="5"/>
  <c r="C57" i="5"/>
  <c r="C55" i="5"/>
  <c r="C53" i="5"/>
  <c r="C51" i="5"/>
  <c r="C49" i="5"/>
  <c r="C47" i="5"/>
  <c r="C45" i="5"/>
  <c r="C43" i="5"/>
  <c r="C41" i="5"/>
  <c r="C39" i="5"/>
  <c r="C37" i="5"/>
  <c r="P65" i="5"/>
  <c r="P63" i="5"/>
  <c r="P61" i="5"/>
  <c r="P59" i="5"/>
  <c r="P57" i="5"/>
  <c r="P55" i="5"/>
  <c r="P53" i="5"/>
  <c r="P51" i="5"/>
  <c r="P49" i="5"/>
  <c r="P47" i="5"/>
  <c r="P45" i="5"/>
  <c r="P43" i="5"/>
  <c r="P41" i="5"/>
  <c r="P39" i="5"/>
  <c r="P37" i="5"/>
  <c r="M40" i="5"/>
  <c r="M44" i="5"/>
  <c r="M48" i="5"/>
  <c r="M52" i="5"/>
  <c r="M56" i="5"/>
  <c r="O60" i="5"/>
  <c r="O62" i="5"/>
  <c r="O64" i="5"/>
  <c r="B43" i="5"/>
  <c r="L31" i="5"/>
  <c r="L29" i="5"/>
  <c r="L27" i="5"/>
  <c r="L25" i="5"/>
  <c r="L23" i="5"/>
  <c r="L21" i="5"/>
  <c r="L19" i="5"/>
  <c r="L17" i="5"/>
  <c r="L15" i="5"/>
  <c r="L13" i="5"/>
  <c r="L11" i="5"/>
  <c r="L9" i="5"/>
  <c r="L7" i="5"/>
  <c r="L32" i="5"/>
  <c r="L30" i="5"/>
  <c r="L28" i="5"/>
  <c r="L26" i="5"/>
  <c r="L24" i="5"/>
  <c r="L22" i="5"/>
  <c r="L20" i="5"/>
  <c r="L18" i="5"/>
  <c r="L16" i="5"/>
  <c r="L14" i="5"/>
  <c r="L12" i="5"/>
  <c r="L10" i="5"/>
  <c r="L8" i="5"/>
  <c r="L6" i="5"/>
  <c r="B8" i="5"/>
  <c r="I9" i="5"/>
  <c r="O10" i="5"/>
  <c r="B12" i="5"/>
  <c r="I13" i="5"/>
  <c r="O14" i="5"/>
  <c r="B16" i="5"/>
  <c r="I17" i="5"/>
  <c r="O18" i="5"/>
  <c r="B20" i="5"/>
  <c r="I21" i="5"/>
  <c r="O22" i="5"/>
  <c r="B24" i="5"/>
  <c r="I25" i="5"/>
  <c r="O26" i="5"/>
  <c r="B28" i="5"/>
  <c r="I29" i="5"/>
  <c r="O30" i="5"/>
  <c r="B32" i="5"/>
  <c r="B38" i="5"/>
  <c r="O40" i="5"/>
  <c r="B42" i="5"/>
  <c r="I43" i="5"/>
  <c r="O44" i="5"/>
  <c r="B46" i="5"/>
  <c r="I47" i="5"/>
  <c r="O48" i="5"/>
  <c r="B50" i="5"/>
  <c r="I51" i="5"/>
  <c r="O52" i="5"/>
  <c r="B54" i="5"/>
  <c r="I55" i="5"/>
  <c r="B58" i="5"/>
  <c r="P60" i="5"/>
  <c r="P62" i="5"/>
  <c r="P64" i="5"/>
  <c r="O65" i="5"/>
  <c r="O63" i="5"/>
  <c r="O61" i="5"/>
  <c r="O45" i="5"/>
  <c r="M32" i="5"/>
  <c r="M30" i="5"/>
  <c r="M28" i="5"/>
  <c r="M26" i="5"/>
  <c r="M24" i="5"/>
  <c r="M22" i="5"/>
  <c r="M20" i="5"/>
  <c r="M18" i="5"/>
  <c r="M16" i="5"/>
  <c r="M14" i="5"/>
  <c r="M12" i="5"/>
  <c r="M10" i="5"/>
  <c r="M8" i="5"/>
  <c r="M6" i="5"/>
  <c r="G4" i="5"/>
  <c r="R4" i="5"/>
  <c r="O5" i="5"/>
  <c r="R6" i="5"/>
  <c r="G8" i="5"/>
  <c r="M9" i="5"/>
  <c r="R10" i="5"/>
  <c r="G12" i="5"/>
  <c r="M13" i="5"/>
  <c r="R14" i="5"/>
  <c r="G16" i="5"/>
  <c r="M17" i="5"/>
  <c r="R18" i="5"/>
  <c r="G20" i="5"/>
  <c r="M21" i="5"/>
  <c r="R22" i="5"/>
  <c r="G24" i="5"/>
  <c r="M25" i="5"/>
  <c r="R26" i="5"/>
  <c r="G28" i="5"/>
  <c r="M29" i="5"/>
  <c r="R30" i="5"/>
  <c r="G32" i="5"/>
  <c r="C38" i="5"/>
  <c r="P40" i="5"/>
  <c r="C42" i="5"/>
  <c r="P44" i="5"/>
  <c r="C46" i="5"/>
  <c r="P48" i="5"/>
  <c r="C50" i="5"/>
  <c r="P52" i="5"/>
  <c r="C54" i="5"/>
  <c r="P56" i="5"/>
  <c r="C58" i="5"/>
  <c r="I6" i="5"/>
  <c r="B59" i="5"/>
  <c r="I4" i="5"/>
  <c r="B5" i="5"/>
  <c r="B7" i="5"/>
  <c r="I8" i="5"/>
  <c r="O9" i="5"/>
  <c r="B11" i="5"/>
  <c r="I12" i="5"/>
  <c r="O13" i="5"/>
  <c r="B15" i="5"/>
  <c r="I16" i="5"/>
  <c r="O17" i="5"/>
  <c r="B19" i="5"/>
  <c r="I20" i="5"/>
  <c r="O21" i="5"/>
  <c r="B23" i="5"/>
  <c r="I24" i="5"/>
  <c r="O25" i="5"/>
  <c r="B27" i="5"/>
  <c r="I28" i="5"/>
  <c r="O29" i="5"/>
  <c r="B31" i="5"/>
  <c r="I32" i="5"/>
  <c r="I64" i="5"/>
  <c r="I62" i="5"/>
  <c r="I60" i="5"/>
  <c r="B37" i="5"/>
  <c r="I38" i="5"/>
  <c r="O39" i="5"/>
  <c r="B41" i="5"/>
  <c r="I42" i="5"/>
  <c r="O43" i="5"/>
  <c r="B45" i="5"/>
  <c r="I46" i="5"/>
  <c r="O47" i="5"/>
  <c r="B49" i="5"/>
  <c r="I50" i="5"/>
  <c r="O51" i="5"/>
  <c r="B53" i="5"/>
  <c r="I54" i="5"/>
  <c r="O55" i="5"/>
  <c r="B57" i="5"/>
  <c r="I58" i="5"/>
  <c r="O59" i="5"/>
  <c r="I61" i="5"/>
  <c r="I63" i="5"/>
  <c r="I65" i="5"/>
  <c r="I14" i="5"/>
  <c r="I18" i="5"/>
  <c r="O57" i="5"/>
  <c r="C32" i="5"/>
  <c r="C30" i="5"/>
  <c r="C28" i="5"/>
  <c r="C26" i="5"/>
  <c r="C24" i="5"/>
  <c r="C22" i="5"/>
  <c r="C20" i="5"/>
  <c r="C18" i="5"/>
  <c r="C16" i="5"/>
  <c r="C14" i="5"/>
  <c r="C12" i="5"/>
  <c r="C10" i="5"/>
  <c r="C8" i="5"/>
  <c r="C6" i="5"/>
  <c r="P32" i="5"/>
  <c r="P30" i="5"/>
  <c r="P28" i="5"/>
  <c r="P26" i="5"/>
  <c r="P24" i="5"/>
  <c r="P22" i="5"/>
  <c r="P20" i="5"/>
  <c r="P18" i="5"/>
  <c r="P16" i="5"/>
  <c r="P14" i="5"/>
  <c r="P12" i="5"/>
  <c r="P10" i="5"/>
  <c r="P8" i="5"/>
  <c r="P6" i="5"/>
  <c r="J4" i="5"/>
  <c r="C5" i="5"/>
  <c r="R5" i="5"/>
  <c r="C7" i="5"/>
  <c r="J8" i="5"/>
  <c r="P9" i="5"/>
  <c r="C11" i="5"/>
  <c r="J12" i="5"/>
  <c r="P13" i="5"/>
  <c r="C15" i="5"/>
  <c r="J16" i="5"/>
  <c r="P17" i="5"/>
  <c r="C19" i="5"/>
  <c r="J20" i="5"/>
  <c r="P21" i="5"/>
  <c r="C23" i="5"/>
  <c r="J24" i="5"/>
  <c r="P25" i="5"/>
  <c r="C27" i="5"/>
  <c r="J28" i="5"/>
  <c r="P29" i="5"/>
  <c r="C31" i="5"/>
  <c r="J32" i="5"/>
  <c r="M38" i="5"/>
  <c r="M42" i="5"/>
  <c r="M46" i="5"/>
  <c r="M50" i="5"/>
  <c r="M54" i="5"/>
  <c r="M58" i="5"/>
  <c r="I10" i="5"/>
  <c r="I30" i="5"/>
  <c r="B39" i="5"/>
  <c r="O49" i="5"/>
  <c r="E32" i="5"/>
  <c r="E30" i="5"/>
  <c r="E28" i="5"/>
  <c r="E26" i="5"/>
  <c r="E24" i="5"/>
  <c r="E22" i="5"/>
  <c r="E20" i="5"/>
  <c r="E18" i="5"/>
  <c r="E16" i="5"/>
  <c r="E14" i="5"/>
  <c r="E12" i="5"/>
  <c r="E10" i="5"/>
  <c r="E8" i="5"/>
  <c r="E6" i="5"/>
  <c r="E31" i="5"/>
  <c r="E29" i="5"/>
  <c r="E27" i="5"/>
  <c r="E25" i="5"/>
  <c r="E23" i="5"/>
  <c r="E21" i="5"/>
  <c r="E19" i="5"/>
  <c r="E17" i="5"/>
  <c r="E15" i="5"/>
  <c r="E13" i="5"/>
  <c r="E11" i="5"/>
  <c r="E9" i="5"/>
  <c r="E7" i="5"/>
  <c r="E5" i="5"/>
  <c r="Q32" i="5"/>
  <c r="Q30" i="5"/>
  <c r="Q28" i="5"/>
  <c r="Q26" i="5"/>
  <c r="Q24" i="5"/>
  <c r="Q22" i="5"/>
  <c r="Q20" i="5"/>
  <c r="Q18" i="5"/>
  <c r="Q16" i="5"/>
  <c r="Q14" i="5"/>
  <c r="Q12" i="5"/>
  <c r="Q10" i="5"/>
  <c r="Q8" i="5"/>
  <c r="Q6" i="5"/>
  <c r="Q31" i="5"/>
  <c r="Q29" i="5"/>
  <c r="Q27" i="5"/>
  <c r="Q25" i="5"/>
  <c r="Q23" i="5"/>
  <c r="Q21" i="5"/>
  <c r="Q19" i="5"/>
  <c r="Q17" i="5"/>
  <c r="Q15" i="5"/>
  <c r="Q13" i="5"/>
  <c r="Q11" i="5"/>
  <c r="Q9" i="5"/>
  <c r="Q7" i="5"/>
  <c r="Q5" i="5"/>
  <c r="L4" i="5"/>
  <c r="G5" i="5"/>
  <c r="B6" i="5"/>
  <c r="I7" i="5"/>
  <c r="O8" i="5"/>
  <c r="B10" i="5"/>
  <c r="I11" i="5"/>
  <c r="O12" i="5"/>
  <c r="B14" i="5"/>
  <c r="I15" i="5"/>
  <c r="O16" i="5"/>
  <c r="B18" i="5"/>
  <c r="I19" i="5"/>
  <c r="O20" i="5"/>
  <c r="B22" i="5"/>
  <c r="I23" i="5"/>
  <c r="O24" i="5"/>
  <c r="B26" i="5"/>
  <c r="I27" i="5"/>
  <c r="O28" i="5"/>
  <c r="I37" i="5"/>
  <c r="O38" i="5"/>
  <c r="B40" i="5"/>
  <c r="I41" i="5"/>
  <c r="O42" i="5"/>
  <c r="B44" i="5"/>
  <c r="I45" i="5"/>
  <c r="O46" i="5"/>
  <c r="B48" i="5"/>
  <c r="I49" i="5"/>
  <c r="O50" i="5"/>
  <c r="B52" i="5"/>
  <c r="I53" i="5"/>
  <c r="O54" i="5"/>
  <c r="B56" i="5"/>
  <c r="I57" i="5"/>
  <c r="O58" i="5"/>
  <c r="B60" i="5"/>
  <c r="L37" i="5"/>
  <c r="E38" i="5"/>
  <c r="Q38" i="5"/>
  <c r="L39" i="5"/>
  <c r="E40" i="5"/>
  <c r="Q40" i="5"/>
  <c r="L41" i="5"/>
  <c r="E42" i="5"/>
  <c r="Q42" i="5"/>
  <c r="L43" i="5"/>
  <c r="E44" i="5"/>
  <c r="Q44" i="5"/>
  <c r="L45" i="5"/>
  <c r="E46" i="5"/>
  <c r="Q46" i="5"/>
  <c r="L47" i="5"/>
  <c r="E48" i="5"/>
  <c r="Q48" i="5"/>
  <c r="L49" i="5"/>
  <c r="E50" i="5"/>
  <c r="Q50" i="5"/>
  <c r="L51" i="5"/>
  <c r="E52" i="5"/>
  <c r="Q52" i="5"/>
  <c r="L53" i="5"/>
  <c r="E54" i="5"/>
  <c r="Q54" i="5"/>
  <c r="L55" i="5"/>
  <c r="E56" i="5"/>
  <c r="Q56" i="5"/>
  <c r="L57" i="5"/>
  <c r="E58" i="5"/>
  <c r="Q58" i="5"/>
  <c r="L59" i="5"/>
  <c r="E60" i="5"/>
  <c r="Q60" i="5"/>
  <c r="L61" i="5"/>
  <c r="E62" i="5"/>
  <c r="Q62" i="5"/>
  <c r="L63" i="5"/>
  <c r="E64" i="5"/>
  <c r="Q64" i="5"/>
  <c r="L65" i="5"/>
  <c r="G38" i="5"/>
  <c r="R38" i="5"/>
  <c r="G40" i="5"/>
  <c r="R40" i="5"/>
  <c r="G42" i="5"/>
  <c r="R42" i="5"/>
  <c r="G44" i="5"/>
  <c r="R44" i="5"/>
  <c r="G46" i="5"/>
  <c r="R46" i="5"/>
  <c r="G48" i="5"/>
  <c r="R48" i="5"/>
  <c r="G50" i="5"/>
  <c r="R50" i="5"/>
  <c r="G52" i="5"/>
  <c r="R52" i="5"/>
  <c r="G54" i="5"/>
  <c r="R54" i="5"/>
  <c r="G56" i="5"/>
  <c r="R56" i="5"/>
  <c r="G58" i="5"/>
  <c r="R58" i="5"/>
  <c r="G60" i="5"/>
  <c r="R60" i="5"/>
  <c r="G62" i="5"/>
  <c r="R62" i="5"/>
  <c r="J38" i="5"/>
  <c r="J40" i="5"/>
  <c r="J42" i="5"/>
  <c r="J44" i="5"/>
  <c r="J46" i="5"/>
  <c r="J48" i="5"/>
  <c r="J50" i="5"/>
  <c r="J52" i="5"/>
  <c r="J54" i="5"/>
  <c r="J56" i="5"/>
  <c r="J58" i="5"/>
  <c r="J60" i="5"/>
  <c r="J62" i="5"/>
  <c r="E37" i="5"/>
  <c r="Q37" i="5"/>
  <c r="L38" i="5"/>
  <c r="E39" i="5"/>
  <c r="Q39" i="5"/>
  <c r="L40" i="5"/>
  <c r="E41" i="5"/>
  <c r="Q41" i="5"/>
  <c r="L42" i="5"/>
  <c r="E43" i="5"/>
  <c r="Q43" i="5"/>
  <c r="L44" i="5"/>
  <c r="E45" i="5"/>
  <c r="Q45" i="5"/>
  <c r="L46" i="5"/>
  <c r="E47" i="5"/>
  <c r="Q47" i="5"/>
  <c r="L48" i="5"/>
  <c r="E49" i="5"/>
  <c r="Q49" i="5"/>
  <c r="L50" i="5"/>
  <c r="E51" i="5"/>
  <c r="Q51" i="5"/>
  <c r="L52" i="5"/>
  <c r="E53" i="5"/>
  <c r="Q53" i="5"/>
  <c r="L54" i="5"/>
  <c r="E55" i="5"/>
  <c r="Q55" i="5"/>
  <c r="L56" i="5"/>
  <c r="E57" i="5"/>
  <c r="Q57" i="5"/>
  <c r="L58" i="5"/>
  <c r="E59" i="5"/>
  <c r="Q59" i="5"/>
  <c r="L60" i="5"/>
  <c r="E61" i="5"/>
  <c r="Q61" i="5"/>
  <c r="L62" i="5"/>
  <c r="E63" i="5"/>
  <c r="Q63" i="5"/>
  <c r="H62" i="1"/>
  <c r="G36" i="2" s="1"/>
  <c r="O36" i="1"/>
  <c r="M3" i="2" s="1"/>
  <c r="J28" i="3"/>
  <c r="H36" i="1"/>
  <c r="G3" i="2" s="1"/>
  <c r="J8" i="3"/>
  <c r="J12" i="3"/>
  <c r="J16" i="3"/>
  <c r="N62" i="1"/>
  <c r="L36" i="2" s="1"/>
  <c r="O36" i="4"/>
  <c r="M36" i="4"/>
  <c r="M4" i="3"/>
  <c r="J51" i="3"/>
  <c r="J53" i="3"/>
  <c r="J41" i="3"/>
  <c r="J64" i="3"/>
  <c r="E14" i="3"/>
  <c r="B3" i="4"/>
  <c r="E22" i="3"/>
  <c r="G3" i="4"/>
  <c r="E6" i="3"/>
  <c r="B44" i="3"/>
  <c r="B56" i="3"/>
  <c r="I37" i="3"/>
  <c r="I45" i="3"/>
  <c r="I61" i="3"/>
  <c r="I49" i="3"/>
  <c r="I63" i="3"/>
  <c r="I39" i="3"/>
  <c r="B40" i="3"/>
  <c r="R4" i="4"/>
  <c r="I43" i="3"/>
  <c r="I41" i="3"/>
  <c r="B52" i="3"/>
  <c r="I64" i="3"/>
  <c r="R11" i="4"/>
  <c r="P27" i="4"/>
  <c r="P19" i="4"/>
  <c r="P7" i="4"/>
  <c r="P15" i="4"/>
  <c r="P25" i="4"/>
  <c r="D36" i="1"/>
  <c r="C3" i="2" s="1"/>
  <c r="M6" i="3"/>
  <c r="R38" i="3"/>
  <c r="Q41" i="3"/>
  <c r="E47" i="3"/>
  <c r="G64" i="3"/>
  <c r="L36" i="4"/>
  <c r="R50" i="3"/>
  <c r="G58" i="3"/>
  <c r="E39" i="3"/>
  <c r="R42" i="3"/>
  <c r="Q47" i="3"/>
  <c r="Q51" i="3"/>
  <c r="G56" i="3"/>
  <c r="R27" i="4"/>
  <c r="C3" i="4"/>
  <c r="J36" i="4"/>
  <c r="R54" i="3"/>
  <c r="M10" i="3"/>
  <c r="G48" i="3"/>
  <c r="E57" i="3"/>
  <c r="B36" i="4"/>
  <c r="I36" i="4"/>
  <c r="R36" i="1"/>
  <c r="P3" i="2" s="1"/>
  <c r="E49" i="3"/>
  <c r="G52" i="3"/>
  <c r="R58" i="3"/>
  <c r="R29" i="4"/>
  <c r="M3" i="4"/>
  <c r="R36" i="4"/>
  <c r="G36" i="4"/>
  <c r="R62" i="3"/>
  <c r="Q65" i="3"/>
  <c r="G40" i="3"/>
  <c r="G44" i="3"/>
  <c r="E53" i="3"/>
  <c r="R7" i="4"/>
  <c r="Q36" i="4"/>
  <c r="E36" i="4"/>
  <c r="R46" i="3"/>
  <c r="E41" i="3"/>
  <c r="E45" i="3"/>
  <c r="Q49" i="3"/>
  <c r="P36" i="4"/>
  <c r="C36" i="4"/>
  <c r="P6" i="4"/>
  <c r="O4" i="4"/>
  <c r="P9" i="4"/>
  <c r="P31" i="4"/>
  <c r="P23" i="4"/>
  <c r="P4" i="4"/>
  <c r="P11" i="4"/>
  <c r="P17" i="4"/>
  <c r="I31" i="4"/>
  <c r="I29" i="4"/>
  <c r="I27" i="4"/>
  <c r="I25" i="4"/>
  <c r="I23" i="4"/>
  <c r="I21" i="4"/>
  <c r="I19" i="4"/>
  <c r="I17" i="4"/>
  <c r="I15" i="4"/>
  <c r="I13" i="4"/>
  <c r="I11" i="4"/>
  <c r="I9" i="4"/>
  <c r="I32" i="4"/>
  <c r="I30" i="4"/>
  <c r="I28" i="4"/>
  <c r="I26" i="4"/>
  <c r="I24" i="4"/>
  <c r="I22" i="4"/>
  <c r="I20" i="4"/>
  <c r="I18" i="4"/>
  <c r="I16" i="4"/>
  <c r="I14" i="4"/>
  <c r="I12" i="4"/>
  <c r="I10" i="4"/>
  <c r="J31" i="4"/>
  <c r="J29" i="4"/>
  <c r="J27" i="4"/>
  <c r="J25" i="4"/>
  <c r="J23" i="4"/>
  <c r="J21" i="4"/>
  <c r="J19" i="4"/>
  <c r="J17" i="4"/>
  <c r="J15" i="4"/>
  <c r="J13" i="4"/>
  <c r="J11" i="4"/>
  <c r="J9" i="4"/>
  <c r="J12" i="4"/>
  <c r="J28" i="4"/>
  <c r="L31" i="4"/>
  <c r="L29" i="4"/>
  <c r="L27" i="4"/>
  <c r="L25" i="4"/>
  <c r="L23" i="4"/>
  <c r="L21" i="4"/>
  <c r="L19" i="4"/>
  <c r="L17" i="4"/>
  <c r="L15" i="4"/>
  <c r="L13" i="4"/>
  <c r="L11" i="4"/>
  <c r="L9" i="4"/>
  <c r="L7" i="4"/>
  <c r="L32" i="4"/>
  <c r="L30" i="4"/>
  <c r="L28" i="4"/>
  <c r="L26" i="4"/>
  <c r="L24" i="4"/>
  <c r="L22" i="4"/>
  <c r="L20" i="4"/>
  <c r="L18" i="4"/>
  <c r="L16" i="4"/>
  <c r="L14" i="4"/>
  <c r="L12" i="4"/>
  <c r="L10" i="4"/>
  <c r="L8" i="4"/>
  <c r="L6" i="4"/>
  <c r="L5" i="4"/>
  <c r="I6" i="4"/>
  <c r="R9" i="4"/>
  <c r="R17" i="4"/>
  <c r="R25" i="4"/>
  <c r="J20" i="4"/>
  <c r="J18" i="4"/>
  <c r="J26" i="4"/>
  <c r="J10" i="4"/>
  <c r="O32" i="4"/>
  <c r="O30" i="4"/>
  <c r="O28" i="4"/>
  <c r="O26" i="4"/>
  <c r="O24" i="4"/>
  <c r="O22" i="4"/>
  <c r="O20" i="4"/>
  <c r="O18" i="4"/>
  <c r="O16" i="4"/>
  <c r="O14" i="4"/>
  <c r="O12" i="4"/>
  <c r="O10" i="4"/>
  <c r="O8" i="4"/>
  <c r="O31" i="4"/>
  <c r="O29" i="4"/>
  <c r="O27" i="4"/>
  <c r="O25" i="4"/>
  <c r="O23" i="4"/>
  <c r="O21" i="4"/>
  <c r="O19" i="4"/>
  <c r="O17" i="4"/>
  <c r="O15" i="4"/>
  <c r="O13" i="4"/>
  <c r="O11" i="4"/>
  <c r="O9" i="4"/>
  <c r="I4" i="4"/>
  <c r="O5" i="4"/>
  <c r="J7" i="4"/>
  <c r="I8" i="4"/>
  <c r="R15" i="4"/>
  <c r="R23" i="4"/>
  <c r="R31" i="4"/>
  <c r="I5" i="4"/>
  <c r="P32" i="4"/>
  <c r="P30" i="4"/>
  <c r="P28" i="4"/>
  <c r="P26" i="4"/>
  <c r="P24" i="4"/>
  <c r="P22" i="4"/>
  <c r="P20" i="4"/>
  <c r="P18" i="4"/>
  <c r="P16" i="4"/>
  <c r="P14" i="4"/>
  <c r="P12" i="4"/>
  <c r="P10" i="4"/>
  <c r="P8" i="4"/>
  <c r="J4" i="4"/>
  <c r="P5" i="4"/>
  <c r="O6" i="4"/>
  <c r="J8" i="4"/>
  <c r="P13" i="4"/>
  <c r="J16" i="4"/>
  <c r="P21" i="4"/>
  <c r="J24" i="4"/>
  <c r="P29" i="4"/>
  <c r="J32" i="4"/>
  <c r="J5" i="4"/>
  <c r="J6" i="4"/>
  <c r="E32" i="4"/>
  <c r="E30" i="4"/>
  <c r="E28" i="4"/>
  <c r="E26" i="4"/>
  <c r="E24" i="4"/>
  <c r="E22" i="4"/>
  <c r="E20" i="4"/>
  <c r="E18" i="4"/>
  <c r="E16" i="4"/>
  <c r="E14" i="4"/>
  <c r="E12" i="4"/>
  <c r="E10" i="4"/>
  <c r="E8" i="4"/>
  <c r="E6" i="4"/>
  <c r="E31" i="4"/>
  <c r="E29" i="4"/>
  <c r="E27" i="4"/>
  <c r="E25" i="4"/>
  <c r="E23" i="4"/>
  <c r="E21" i="4"/>
  <c r="E19" i="4"/>
  <c r="E17" i="4"/>
  <c r="E15" i="4"/>
  <c r="E13" i="4"/>
  <c r="E11" i="4"/>
  <c r="E9" i="4"/>
  <c r="E7" i="4"/>
  <c r="Q32" i="4"/>
  <c r="Q30" i="4"/>
  <c r="Q28" i="4"/>
  <c r="Q26" i="4"/>
  <c r="Q24" i="4"/>
  <c r="Q22" i="4"/>
  <c r="Q20" i="4"/>
  <c r="Q18" i="4"/>
  <c r="Q16" i="4"/>
  <c r="Q14" i="4"/>
  <c r="Q12" i="4"/>
  <c r="Q10" i="4"/>
  <c r="Q8" i="4"/>
  <c r="Q6" i="4"/>
  <c r="Q31" i="4"/>
  <c r="Q29" i="4"/>
  <c r="Q27" i="4"/>
  <c r="Q25" i="4"/>
  <c r="Q23" i="4"/>
  <c r="Q21" i="4"/>
  <c r="Q19" i="4"/>
  <c r="Q17" i="4"/>
  <c r="Q15" i="4"/>
  <c r="Q13" i="4"/>
  <c r="Q11" i="4"/>
  <c r="Q9" i="4"/>
  <c r="Q7" i="4"/>
  <c r="Q5" i="4"/>
  <c r="L4" i="4"/>
  <c r="E5" i="4"/>
  <c r="R5" i="4"/>
  <c r="R13" i="4"/>
  <c r="R21" i="4"/>
  <c r="I7" i="4"/>
  <c r="R32" i="4"/>
  <c r="R30" i="4"/>
  <c r="R28" i="4"/>
  <c r="R26" i="4"/>
  <c r="R24" i="4"/>
  <c r="R22" i="4"/>
  <c r="R20" i="4"/>
  <c r="R18" i="4"/>
  <c r="R16" i="4"/>
  <c r="R14" i="4"/>
  <c r="R12" i="4"/>
  <c r="R10" i="4"/>
  <c r="R8" i="4"/>
  <c r="R6" i="4"/>
  <c r="J14" i="4"/>
  <c r="J22" i="4"/>
  <c r="J30" i="4"/>
  <c r="L36" i="1"/>
  <c r="J3" i="2" s="1"/>
  <c r="Q24" i="3"/>
  <c r="J39" i="3"/>
  <c r="Q45" i="3"/>
  <c r="J55" i="3"/>
  <c r="E26" i="3"/>
  <c r="E37" i="3"/>
  <c r="Q39" i="3"/>
  <c r="E43" i="3"/>
  <c r="J49" i="3"/>
  <c r="Q55" i="3"/>
  <c r="N36" i="1"/>
  <c r="L3" i="2" s="1"/>
  <c r="Q12" i="3"/>
  <c r="J37" i="3"/>
  <c r="Q43" i="3"/>
  <c r="I47" i="3"/>
  <c r="I53" i="3"/>
  <c r="Q4" i="3"/>
  <c r="I51" i="3"/>
  <c r="I57" i="3"/>
  <c r="Q16" i="3"/>
  <c r="Q28" i="3"/>
  <c r="L46" i="3"/>
  <c r="E4" i="3"/>
  <c r="Q8" i="3"/>
  <c r="E18" i="3"/>
  <c r="E30" i="3"/>
  <c r="I4" i="3"/>
  <c r="Q20" i="3"/>
  <c r="Q36" i="1"/>
  <c r="O3" i="2" s="1"/>
  <c r="I28" i="3"/>
  <c r="O38" i="3"/>
  <c r="O46" i="3"/>
  <c r="O60" i="3"/>
  <c r="I12" i="3"/>
  <c r="I20" i="3"/>
  <c r="O50" i="3"/>
  <c r="T36" i="1"/>
  <c r="R3" i="2" s="1"/>
  <c r="I8" i="3"/>
  <c r="I32" i="3"/>
  <c r="L42" i="3"/>
  <c r="I16" i="3"/>
  <c r="O42" i="3"/>
  <c r="M41" i="3"/>
  <c r="K36" i="1"/>
  <c r="I3" i="2" s="1"/>
  <c r="M37" i="3"/>
  <c r="M51" i="3"/>
  <c r="M49" i="3"/>
  <c r="M39" i="3"/>
  <c r="M61" i="3"/>
  <c r="M64" i="3"/>
  <c r="M47" i="3"/>
  <c r="M57" i="3"/>
  <c r="M53" i="3"/>
  <c r="M45" i="3"/>
  <c r="M63" i="3"/>
  <c r="M55" i="3"/>
  <c r="M59" i="3"/>
  <c r="M43" i="3"/>
  <c r="P40" i="3"/>
  <c r="P44" i="3"/>
  <c r="I55" i="3"/>
  <c r="J57" i="3"/>
  <c r="P60" i="3"/>
  <c r="J63" i="3"/>
  <c r="P58" i="3"/>
  <c r="O64" i="3"/>
  <c r="J43" i="3"/>
  <c r="J45" i="3"/>
  <c r="J47" i="3"/>
  <c r="C38" i="3"/>
  <c r="L54" i="3"/>
  <c r="I59" i="3"/>
  <c r="J61" i="3"/>
  <c r="C64" i="3"/>
  <c r="C56" i="3"/>
  <c r="L38" i="3"/>
  <c r="O54" i="3"/>
  <c r="J59" i="3"/>
  <c r="L7" i="3"/>
  <c r="L19" i="3"/>
  <c r="L15" i="3"/>
  <c r="L31" i="3"/>
  <c r="J24" i="3"/>
  <c r="B32" i="3"/>
  <c r="B30" i="3"/>
  <c r="B28" i="3"/>
  <c r="B26" i="3"/>
  <c r="B24" i="3"/>
  <c r="B22" i="3"/>
  <c r="B20" i="3"/>
  <c r="B18" i="3"/>
  <c r="B16" i="3"/>
  <c r="B14" i="3"/>
  <c r="B12" i="3"/>
  <c r="B10" i="3"/>
  <c r="B8" i="3"/>
  <c r="B6" i="3"/>
  <c r="O25" i="3"/>
  <c r="C32" i="3"/>
  <c r="C30" i="3"/>
  <c r="C28" i="3"/>
  <c r="C26" i="3"/>
  <c r="C24" i="3"/>
  <c r="C22" i="3"/>
  <c r="C20" i="3"/>
  <c r="C18" i="3"/>
  <c r="C16" i="3"/>
  <c r="C14" i="3"/>
  <c r="C12" i="3"/>
  <c r="C10" i="3"/>
  <c r="C8" i="3"/>
  <c r="C6" i="3"/>
  <c r="P5" i="3"/>
  <c r="C11" i="3"/>
  <c r="C15" i="3"/>
  <c r="C23" i="3"/>
  <c r="C31" i="3"/>
  <c r="E31" i="3"/>
  <c r="E29" i="3"/>
  <c r="E27" i="3"/>
  <c r="E25" i="3"/>
  <c r="E23" i="3"/>
  <c r="E21" i="3"/>
  <c r="E19" i="3"/>
  <c r="E17" i="3"/>
  <c r="E15" i="3"/>
  <c r="E13" i="3"/>
  <c r="E11" i="3"/>
  <c r="E9" i="3"/>
  <c r="E7" i="3"/>
  <c r="Q31" i="3"/>
  <c r="Q29" i="3"/>
  <c r="Q27" i="3"/>
  <c r="Q25" i="3"/>
  <c r="Q23" i="3"/>
  <c r="Q21" i="3"/>
  <c r="Q19" i="3"/>
  <c r="Q17" i="3"/>
  <c r="Q15" i="3"/>
  <c r="Q13" i="3"/>
  <c r="Q11" i="3"/>
  <c r="Q9" i="3"/>
  <c r="Q7" i="3"/>
  <c r="Q5" i="3"/>
  <c r="L4" i="3"/>
  <c r="E5" i="3"/>
  <c r="R5" i="3"/>
  <c r="G7" i="3"/>
  <c r="M8" i="3"/>
  <c r="R9" i="3"/>
  <c r="G11" i="3"/>
  <c r="M12" i="3"/>
  <c r="R13" i="3"/>
  <c r="G15" i="3"/>
  <c r="M16" i="3"/>
  <c r="R17" i="3"/>
  <c r="G19" i="3"/>
  <c r="M20" i="3"/>
  <c r="R21" i="3"/>
  <c r="G23" i="3"/>
  <c r="M24" i="3"/>
  <c r="R25" i="3"/>
  <c r="G27" i="3"/>
  <c r="M28" i="3"/>
  <c r="R29" i="3"/>
  <c r="G31" i="3"/>
  <c r="M32" i="3"/>
  <c r="L64" i="3"/>
  <c r="L62" i="3"/>
  <c r="L60" i="3"/>
  <c r="L58" i="3"/>
  <c r="L65" i="3"/>
  <c r="L63" i="3"/>
  <c r="L61" i="3"/>
  <c r="L59" i="3"/>
  <c r="L57" i="3"/>
  <c r="L55" i="3"/>
  <c r="L53" i="3"/>
  <c r="L51" i="3"/>
  <c r="L49" i="3"/>
  <c r="L47" i="3"/>
  <c r="L45" i="3"/>
  <c r="L43" i="3"/>
  <c r="L41" i="3"/>
  <c r="L39" i="3"/>
  <c r="L37" i="3"/>
  <c r="P38" i="3"/>
  <c r="C40" i="3"/>
  <c r="P42" i="3"/>
  <c r="C44" i="3"/>
  <c r="P46" i="3"/>
  <c r="C48" i="3"/>
  <c r="P50" i="3"/>
  <c r="C52" i="3"/>
  <c r="P54" i="3"/>
  <c r="R60" i="3"/>
  <c r="P62" i="3"/>
  <c r="G5" i="3"/>
  <c r="L23" i="3"/>
  <c r="L27" i="3"/>
  <c r="O5" i="3"/>
  <c r="O17" i="3"/>
  <c r="B23" i="3"/>
  <c r="B31" i="3"/>
  <c r="P9" i="3"/>
  <c r="P17" i="3"/>
  <c r="P25" i="3"/>
  <c r="I31" i="3"/>
  <c r="I29" i="3"/>
  <c r="I27" i="3"/>
  <c r="I25" i="3"/>
  <c r="I23" i="3"/>
  <c r="I21" i="3"/>
  <c r="I19" i="3"/>
  <c r="I17" i="3"/>
  <c r="I15" i="3"/>
  <c r="I13" i="3"/>
  <c r="I11" i="3"/>
  <c r="I9" i="3"/>
  <c r="I7" i="3"/>
  <c r="B4" i="3"/>
  <c r="O4" i="3"/>
  <c r="I5" i="3"/>
  <c r="I6" i="3"/>
  <c r="O7" i="3"/>
  <c r="B9" i="3"/>
  <c r="I10" i="3"/>
  <c r="O11" i="3"/>
  <c r="B13" i="3"/>
  <c r="I14" i="3"/>
  <c r="O15" i="3"/>
  <c r="B17" i="3"/>
  <c r="I18" i="3"/>
  <c r="O19" i="3"/>
  <c r="B21" i="3"/>
  <c r="I22" i="3"/>
  <c r="O23" i="3"/>
  <c r="B25" i="3"/>
  <c r="I26" i="3"/>
  <c r="O27" i="3"/>
  <c r="B29" i="3"/>
  <c r="I30" i="3"/>
  <c r="O31" i="3"/>
  <c r="B65" i="3"/>
  <c r="B63" i="3"/>
  <c r="B61" i="3"/>
  <c r="B59" i="3"/>
  <c r="B57" i="3"/>
  <c r="B55" i="3"/>
  <c r="B53" i="3"/>
  <c r="B51" i="3"/>
  <c r="B49" i="3"/>
  <c r="B47" i="3"/>
  <c r="B45" i="3"/>
  <c r="B43" i="3"/>
  <c r="B41" i="3"/>
  <c r="B39" i="3"/>
  <c r="B37" i="3"/>
  <c r="O65" i="3"/>
  <c r="O63" i="3"/>
  <c r="O61" i="3"/>
  <c r="O59" i="3"/>
  <c r="O57" i="3"/>
  <c r="O55" i="3"/>
  <c r="O53" i="3"/>
  <c r="O51" i="3"/>
  <c r="O49" i="3"/>
  <c r="O47" i="3"/>
  <c r="O45" i="3"/>
  <c r="O43" i="3"/>
  <c r="O41" i="3"/>
  <c r="O39" i="3"/>
  <c r="O37" i="3"/>
  <c r="L40" i="3"/>
  <c r="L44" i="3"/>
  <c r="L48" i="3"/>
  <c r="L52" i="3"/>
  <c r="L56" i="3"/>
  <c r="B58" i="3"/>
  <c r="B5" i="3"/>
  <c r="O9" i="3"/>
  <c r="O13" i="3"/>
  <c r="B19" i="3"/>
  <c r="C5" i="3"/>
  <c r="C7" i="3"/>
  <c r="P13" i="3"/>
  <c r="C19" i="3"/>
  <c r="P29" i="3"/>
  <c r="J31" i="3"/>
  <c r="J29" i="3"/>
  <c r="J27" i="3"/>
  <c r="J25" i="3"/>
  <c r="J23" i="3"/>
  <c r="J21" i="3"/>
  <c r="J19" i="3"/>
  <c r="J17" i="3"/>
  <c r="J15" i="3"/>
  <c r="J13" i="3"/>
  <c r="J11" i="3"/>
  <c r="J9" i="3"/>
  <c r="J7" i="3"/>
  <c r="C4" i="3"/>
  <c r="P4" i="3"/>
  <c r="J5" i="3"/>
  <c r="J6" i="3"/>
  <c r="P7" i="3"/>
  <c r="C9" i="3"/>
  <c r="J10" i="3"/>
  <c r="P11" i="3"/>
  <c r="C13" i="3"/>
  <c r="J14" i="3"/>
  <c r="P15" i="3"/>
  <c r="C17" i="3"/>
  <c r="J18" i="3"/>
  <c r="P19" i="3"/>
  <c r="C21" i="3"/>
  <c r="J22" i="3"/>
  <c r="P23" i="3"/>
  <c r="C25" i="3"/>
  <c r="J26" i="3"/>
  <c r="P27" i="3"/>
  <c r="C29" i="3"/>
  <c r="J30" i="3"/>
  <c r="C65" i="3"/>
  <c r="C63" i="3"/>
  <c r="C61" i="3"/>
  <c r="C59" i="3"/>
  <c r="C57" i="3"/>
  <c r="C55" i="3"/>
  <c r="C53" i="3"/>
  <c r="C51" i="3"/>
  <c r="C49" i="3"/>
  <c r="C47" i="3"/>
  <c r="C45" i="3"/>
  <c r="C43" i="3"/>
  <c r="C41" i="3"/>
  <c r="C39" i="3"/>
  <c r="C37" i="3"/>
  <c r="P65" i="3"/>
  <c r="P63" i="3"/>
  <c r="P61" i="3"/>
  <c r="P59" i="3"/>
  <c r="P57" i="3"/>
  <c r="P55" i="3"/>
  <c r="P53" i="3"/>
  <c r="P51" i="3"/>
  <c r="P49" i="3"/>
  <c r="P47" i="3"/>
  <c r="P45" i="3"/>
  <c r="P43" i="3"/>
  <c r="P41" i="3"/>
  <c r="P39" i="3"/>
  <c r="P37" i="3"/>
  <c r="B38" i="3"/>
  <c r="O40" i="3"/>
  <c r="B42" i="3"/>
  <c r="O44" i="3"/>
  <c r="B46" i="3"/>
  <c r="O48" i="3"/>
  <c r="B50" i="3"/>
  <c r="O52" i="3"/>
  <c r="B54" i="3"/>
  <c r="O56" i="3"/>
  <c r="C58" i="3"/>
  <c r="B60" i="3"/>
  <c r="B15" i="3"/>
  <c r="B27" i="3"/>
  <c r="C27" i="3"/>
  <c r="L32" i="3"/>
  <c r="L30" i="3"/>
  <c r="L28" i="3"/>
  <c r="L26" i="3"/>
  <c r="L24" i="3"/>
  <c r="L22" i="3"/>
  <c r="L20" i="3"/>
  <c r="L18" i="3"/>
  <c r="L16" i="3"/>
  <c r="L14" i="3"/>
  <c r="L12" i="3"/>
  <c r="L10" i="3"/>
  <c r="L8" i="3"/>
  <c r="L6" i="3"/>
  <c r="L5" i="3"/>
  <c r="R7" i="3"/>
  <c r="G9" i="3"/>
  <c r="R11" i="3"/>
  <c r="G13" i="3"/>
  <c r="M14" i="3"/>
  <c r="R15" i="3"/>
  <c r="G17" i="3"/>
  <c r="M18" i="3"/>
  <c r="R19" i="3"/>
  <c r="G21" i="3"/>
  <c r="M22" i="3"/>
  <c r="R23" i="3"/>
  <c r="G25" i="3"/>
  <c r="M26" i="3"/>
  <c r="R27" i="3"/>
  <c r="C46" i="3"/>
  <c r="P48" i="3"/>
  <c r="C50" i="3"/>
  <c r="P52" i="3"/>
  <c r="C54" i="3"/>
  <c r="P56" i="3"/>
  <c r="C60" i="3"/>
  <c r="B62" i="3"/>
  <c r="O32" i="3"/>
  <c r="O30" i="3"/>
  <c r="O28" i="3"/>
  <c r="O26" i="3"/>
  <c r="O24" i="3"/>
  <c r="O22" i="3"/>
  <c r="O20" i="3"/>
  <c r="O18" i="3"/>
  <c r="O16" i="3"/>
  <c r="O14" i="3"/>
  <c r="O12" i="3"/>
  <c r="O10" i="3"/>
  <c r="O8" i="3"/>
  <c r="O6" i="3"/>
  <c r="B7" i="3"/>
  <c r="B11" i="3"/>
  <c r="O21" i="3"/>
  <c r="P32" i="3"/>
  <c r="P30" i="3"/>
  <c r="P28" i="3"/>
  <c r="P26" i="3"/>
  <c r="P24" i="3"/>
  <c r="P22" i="3"/>
  <c r="P20" i="3"/>
  <c r="P18" i="3"/>
  <c r="P16" i="3"/>
  <c r="P14" i="3"/>
  <c r="P12" i="3"/>
  <c r="P10" i="3"/>
  <c r="P8" i="3"/>
  <c r="P6" i="3"/>
  <c r="P21" i="3"/>
  <c r="G32" i="3"/>
  <c r="G30" i="3"/>
  <c r="G28" i="3"/>
  <c r="G26" i="3"/>
  <c r="G24" i="3"/>
  <c r="G22" i="3"/>
  <c r="G20" i="3"/>
  <c r="G18" i="3"/>
  <c r="G16" i="3"/>
  <c r="G14" i="3"/>
  <c r="G12" i="3"/>
  <c r="G10" i="3"/>
  <c r="G8" i="3"/>
  <c r="G6" i="3"/>
  <c r="R32" i="3"/>
  <c r="R30" i="3"/>
  <c r="R28" i="3"/>
  <c r="R26" i="3"/>
  <c r="R24" i="3"/>
  <c r="R22" i="3"/>
  <c r="R20" i="3"/>
  <c r="R18" i="3"/>
  <c r="R16" i="3"/>
  <c r="R14" i="3"/>
  <c r="R12" i="3"/>
  <c r="R10" i="3"/>
  <c r="R8" i="3"/>
  <c r="R6" i="3"/>
  <c r="M31" i="3"/>
  <c r="M29" i="3"/>
  <c r="M27" i="3"/>
  <c r="M25" i="3"/>
  <c r="M23" i="3"/>
  <c r="M21" i="3"/>
  <c r="M19" i="3"/>
  <c r="M17" i="3"/>
  <c r="M15" i="3"/>
  <c r="M13" i="3"/>
  <c r="M11" i="3"/>
  <c r="M9" i="3"/>
  <c r="M7" i="3"/>
  <c r="G4" i="3"/>
  <c r="R4" i="3"/>
  <c r="M5" i="3"/>
  <c r="Q6" i="3"/>
  <c r="E8" i="3"/>
  <c r="L9" i="3"/>
  <c r="Q10" i="3"/>
  <c r="E12" i="3"/>
  <c r="L13" i="3"/>
  <c r="Q14" i="3"/>
  <c r="E16" i="3"/>
  <c r="L17" i="3"/>
  <c r="Q18" i="3"/>
  <c r="E20" i="3"/>
  <c r="L21" i="3"/>
  <c r="Q22" i="3"/>
  <c r="E24" i="3"/>
  <c r="L25" i="3"/>
  <c r="Q26" i="3"/>
  <c r="E28" i="3"/>
  <c r="L29" i="3"/>
  <c r="Q30" i="3"/>
  <c r="E32" i="3"/>
  <c r="G65" i="3"/>
  <c r="G63" i="3"/>
  <c r="G61" i="3"/>
  <c r="G59" i="3"/>
  <c r="G57" i="3"/>
  <c r="G55" i="3"/>
  <c r="G53" i="3"/>
  <c r="G51" i="3"/>
  <c r="G49" i="3"/>
  <c r="G47" i="3"/>
  <c r="G45" i="3"/>
  <c r="G43" i="3"/>
  <c r="G41" i="3"/>
  <c r="G39" i="3"/>
  <c r="G37" i="3"/>
  <c r="R65" i="3"/>
  <c r="R63" i="3"/>
  <c r="R61" i="3"/>
  <c r="R59" i="3"/>
  <c r="R57" i="3"/>
  <c r="R55" i="3"/>
  <c r="R53" i="3"/>
  <c r="R51" i="3"/>
  <c r="R49" i="3"/>
  <c r="R47" i="3"/>
  <c r="R45" i="3"/>
  <c r="R43" i="3"/>
  <c r="R41" i="3"/>
  <c r="R39" i="3"/>
  <c r="R37" i="3"/>
  <c r="G38" i="3"/>
  <c r="R40" i="3"/>
  <c r="G42" i="3"/>
  <c r="R44" i="3"/>
  <c r="G46" i="3"/>
  <c r="R48" i="3"/>
  <c r="G50" i="3"/>
  <c r="R52" i="3"/>
  <c r="G54" i="3"/>
  <c r="R56" i="3"/>
  <c r="O58" i="3"/>
  <c r="G60" i="3"/>
  <c r="C62" i="3"/>
  <c r="B64" i="3"/>
  <c r="E38" i="3"/>
  <c r="Q38" i="3"/>
  <c r="E40" i="3"/>
  <c r="Q40" i="3"/>
  <c r="E42" i="3"/>
  <c r="Q42" i="3"/>
  <c r="E44" i="3"/>
  <c r="Q44" i="3"/>
  <c r="E46" i="3"/>
  <c r="Q46" i="3"/>
  <c r="E48" i="3"/>
  <c r="Q48" i="3"/>
  <c r="E50" i="3"/>
  <c r="Q50" i="3"/>
  <c r="E52" i="3"/>
  <c r="Q52" i="3"/>
  <c r="E54" i="3"/>
  <c r="Q54" i="3"/>
  <c r="E56" i="3"/>
  <c r="Q56" i="3"/>
  <c r="E58" i="3"/>
  <c r="Q58" i="3"/>
  <c r="E60" i="3"/>
  <c r="Q60" i="3"/>
  <c r="E62" i="3"/>
  <c r="Q62" i="3"/>
  <c r="E64" i="3"/>
  <c r="Q64" i="3"/>
  <c r="I38" i="3"/>
  <c r="I40" i="3"/>
  <c r="I42" i="3"/>
  <c r="I44" i="3"/>
  <c r="I46" i="3"/>
  <c r="I48" i="3"/>
  <c r="I50" i="3"/>
  <c r="I52" i="3"/>
  <c r="I54" i="3"/>
  <c r="I56" i="3"/>
  <c r="I58" i="3"/>
  <c r="I60" i="3"/>
  <c r="I62" i="3"/>
  <c r="J38" i="3"/>
  <c r="J40" i="3"/>
  <c r="J42" i="3"/>
  <c r="J44" i="3"/>
  <c r="J46" i="3"/>
  <c r="J48" i="3"/>
  <c r="J50" i="3"/>
  <c r="J52" i="3"/>
  <c r="J54" i="3"/>
  <c r="J56" i="3"/>
  <c r="J58" i="3"/>
  <c r="J60" i="3"/>
  <c r="J62" i="3"/>
  <c r="Q57" i="3"/>
  <c r="E59" i="3"/>
  <c r="Q59" i="3"/>
  <c r="E61" i="3"/>
  <c r="Q61" i="3"/>
  <c r="E63" i="3"/>
  <c r="Q63" i="3"/>
  <c r="M38" i="3"/>
  <c r="M40" i="3"/>
  <c r="M42" i="3"/>
  <c r="M44" i="3"/>
  <c r="M46" i="3"/>
  <c r="M48" i="3"/>
  <c r="M50" i="3"/>
  <c r="M52" i="3"/>
  <c r="M54" i="3"/>
  <c r="M56" i="3"/>
  <c r="M58" i="3"/>
  <c r="M60" i="3"/>
  <c r="M62" i="3"/>
  <c r="S36" i="1"/>
  <c r="Q3" i="2" s="1"/>
  <c r="F36" i="1"/>
  <c r="E3" i="2" s="1"/>
  <c r="Q37" i="2"/>
  <c r="Q38" i="2"/>
  <c r="Q41" i="2"/>
  <c r="Q54" i="2"/>
  <c r="Q57" i="2"/>
  <c r="Q48" i="2"/>
  <c r="Q51" i="2"/>
  <c r="Q64" i="2"/>
  <c r="Q42" i="2"/>
  <c r="Q45" i="2"/>
  <c r="Q58" i="2"/>
  <c r="Q61" i="2"/>
  <c r="Q39" i="2"/>
  <c r="Q52" i="2"/>
  <c r="Q55" i="2"/>
  <c r="Q46" i="2"/>
  <c r="Q49" i="2"/>
  <c r="Q62" i="2"/>
  <c r="Q65" i="2"/>
  <c r="Q40" i="2"/>
  <c r="Q43" i="2"/>
  <c r="Q56" i="2"/>
  <c r="Q59" i="2"/>
  <c r="Q50" i="2"/>
  <c r="Q53" i="2"/>
  <c r="Q44" i="2"/>
  <c r="Q63" i="2"/>
  <c r="Q60" i="2"/>
  <c r="Q47" i="2"/>
  <c r="E37" i="2"/>
  <c r="E44" i="2"/>
  <c r="E47" i="2"/>
  <c r="E60" i="2"/>
  <c r="E63" i="2"/>
  <c r="E38" i="2"/>
  <c r="E41" i="2"/>
  <c r="E54" i="2"/>
  <c r="E57" i="2"/>
  <c r="E48" i="2"/>
  <c r="E51" i="2"/>
  <c r="E64" i="2"/>
  <c r="E42" i="2"/>
  <c r="E45" i="2"/>
  <c r="E58" i="2"/>
  <c r="E61" i="2"/>
  <c r="E39" i="2"/>
  <c r="E52" i="2"/>
  <c r="E55" i="2"/>
  <c r="E46" i="2"/>
  <c r="E49" i="2"/>
  <c r="E62" i="2"/>
  <c r="E65" i="2"/>
  <c r="E40" i="2"/>
  <c r="E43" i="2"/>
  <c r="E56" i="2"/>
  <c r="E59" i="2"/>
  <c r="E50" i="2"/>
  <c r="E53" i="2"/>
  <c r="I65" i="2"/>
  <c r="R47" i="2"/>
  <c r="R60" i="2"/>
  <c r="R38" i="2"/>
  <c r="R54" i="2"/>
  <c r="R51" i="2"/>
  <c r="R64" i="2"/>
  <c r="R45" i="2"/>
  <c r="R61" i="2"/>
  <c r="R55" i="2"/>
  <c r="R46" i="2"/>
  <c r="R62" i="2"/>
  <c r="R40" i="2"/>
  <c r="R59" i="2"/>
  <c r="R37" i="2"/>
  <c r="B7" i="2"/>
  <c r="B20" i="2"/>
  <c r="B23" i="2"/>
  <c r="B14" i="2"/>
  <c r="B17" i="2"/>
  <c r="B4" i="2"/>
  <c r="B8" i="2"/>
  <c r="B11" i="2"/>
  <c r="B24" i="2"/>
  <c r="B27" i="2"/>
  <c r="B30" i="2"/>
  <c r="B32" i="2"/>
  <c r="B5" i="2"/>
  <c r="B18" i="2"/>
  <c r="B21" i="2"/>
  <c r="B12" i="2"/>
  <c r="B15" i="2"/>
  <c r="B28" i="2"/>
  <c r="B6" i="2"/>
  <c r="B9" i="2"/>
  <c r="B22" i="2"/>
  <c r="B25" i="2"/>
  <c r="B16" i="2"/>
  <c r="B19" i="2"/>
  <c r="B31" i="2"/>
  <c r="O45" i="2"/>
  <c r="O61" i="2"/>
  <c r="O63" i="2"/>
  <c r="O44" i="2"/>
  <c r="B26" i="2"/>
  <c r="I46" i="2"/>
  <c r="M42" i="2"/>
  <c r="M55" i="2"/>
  <c r="M49" i="2"/>
  <c r="M59" i="2"/>
  <c r="M62" i="2"/>
  <c r="M53" i="2"/>
  <c r="M63" i="2"/>
  <c r="M41" i="2"/>
  <c r="M57" i="2"/>
  <c r="B13" i="2"/>
  <c r="R50" i="2"/>
  <c r="J41" i="2"/>
  <c r="J43" i="2"/>
  <c r="J45" i="2"/>
  <c r="J51" i="2"/>
  <c r="J53" i="2"/>
  <c r="J57" i="2"/>
  <c r="J59" i="2"/>
  <c r="J61" i="2"/>
  <c r="J46" i="2"/>
  <c r="J62" i="2"/>
  <c r="J56" i="2"/>
  <c r="J37" i="2"/>
  <c r="J50" i="2"/>
  <c r="J38" i="2"/>
  <c r="J54" i="2"/>
  <c r="J64" i="2"/>
  <c r="J42" i="2"/>
  <c r="J58" i="2"/>
  <c r="I40" i="2"/>
  <c r="I43" i="2"/>
  <c r="I56" i="2"/>
  <c r="I59" i="2"/>
  <c r="I37" i="2"/>
  <c r="I50" i="2"/>
  <c r="I53" i="2"/>
  <c r="I44" i="2"/>
  <c r="I47" i="2"/>
  <c r="I60" i="2"/>
  <c r="I63" i="2"/>
  <c r="I38" i="2"/>
  <c r="I41" i="2"/>
  <c r="I54" i="2"/>
  <c r="I57" i="2"/>
  <c r="I48" i="2"/>
  <c r="I51" i="2"/>
  <c r="I64" i="2"/>
  <c r="I42" i="2"/>
  <c r="I45" i="2"/>
  <c r="I58" i="2"/>
  <c r="I61" i="2"/>
  <c r="I39" i="2"/>
  <c r="I52" i="2"/>
  <c r="I55" i="2"/>
  <c r="B29" i="2"/>
  <c r="I49" i="2"/>
  <c r="K23" i="1"/>
  <c r="J48" i="2" l="1"/>
  <c r="J40" i="2"/>
  <c r="J55" i="2"/>
  <c r="J39" i="2"/>
  <c r="O41" i="2"/>
  <c r="O59" i="2"/>
  <c r="O51" i="2"/>
  <c r="J49" i="2"/>
  <c r="L65" i="1" s="1"/>
  <c r="O43" i="2"/>
  <c r="J60" i="2"/>
  <c r="J65" i="2"/>
  <c r="J44" i="2"/>
  <c r="J63" i="2"/>
  <c r="J47" i="2"/>
  <c r="O65" i="2"/>
  <c r="O47" i="2"/>
  <c r="O49" i="2"/>
  <c r="O37" i="2"/>
  <c r="O58" i="2"/>
  <c r="O53" i="2"/>
  <c r="O55" i="2"/>
  <c r="O40" i="2"/>
  <c r="O42" i="2"/>
  <c r="O57" i="2"/>
  <c r="O62" i="2"/>
  <c r="O64" i="2"/>
  <c r="M61" i="2"/>
  <c r="M45" i="2"/>
  <c r="M44" i="2"/>
  <c r="M40" i="2"/>
  <c r="M58" i="2"/>
  <c r="M48" i="2"/>
  <c r="M39" i="2"/>
  <c r="M51" i="2"/>
  <c r="M47" i="2"/>
  <c r="M43" i="2"/>
  <c r="M46" i="2"/>
  <c r="M38" i="2"/>
  <c r="M37" i="2"/>
  <c r="M65" i="2"/>
  <c r="M54" i="2"/>
  <c r="M50" i="2"/>
  <c r="M60" i="2"/>
  <c r="M56" i="2"/>
  <c r="M52" i="2"/>
  <c r="J70" i="1"/>
  <c r="O50" i="2"/>
  <c r="O46" i="2"/>
  <c r="O39" i="2"/>
  <c r="B37" i="2"/>
  <c r="O38" i="2"/>
  <c r="O60" i="2"/>
  <c r="O56" i="2"/>
  <c r="O52" i="2"/>
  <c r="O48" i="2"/>
  <c r="J43" i="1"/>
  <c r="J44" i="1"/>
  <c r="J38" i="1"/>
  <c r="J67" i="1"/>
  <c r="J69" i="1"/>
  <c r="J40" i="1"/>
  <c r="J47" i="1" s="1"/>
  <c r="J65" i="1"/>
  <c r="N38" i="1"/>
  <c r="C53" i="2"/>
  <c r="C45" i="2"/>
  <c r="C56" i="2"/>
  <c r="C40" i="2"/>
  <c r="R56" i="2"/>
  <c r="R52" i="2"/>
  <c r="R48" i="2"/>
  <c r="R44" i="2"/>
  <c r="R43" i="2"/>
  <c r="R39" i="2"/>
  <c r="R57" i="2"/>
  <c r="R65" i="2"/>
  <c r="R58" i="2"/>
  <c r="R41" i="2"/>
  <c r="R53" i="2"/>
  <c r="R49" i="2"/>
  <c r="R42" i="2"/>
  <c r="F70" i="1"/>
  <c r="H70" i="1"/>
  <c r="K70" i="1"/>
  <c r="D70" i="1"/>
  <c r="K43" i="1"/>
  <c r="N43" i="1"/>
  <c r="K67" i="1"/>
  <c r="N69" i="1"/>
  <c r="N40" i="1"/>
  <c r="O43" i="1"/>
  <c r="K69" i="1"/>
  <c r="K65" i="1"/>
  <c r="N70" i="1"/>
  <c r="N44" i="1"/>
  <c r="L5" i="2"/>
  <c r="G69" i="1"/>
  <c r="G12" i="2"/>
  <c r="E44" i="1"/>
  <c r="E49" i="1" s="1"/>
  <c r="E75" i="1"/>
  <c r="E43" i="1"/>
  <c r="E65" i="1"/>
  <c r="E69" i="1"/>
  <c r="E67" i="1"/>
  <c r="B63" i="2"/>
  <c r="B62" i="2"/>
  <c r="B46" i="2"/>
  <c r="B55" i="2"/>
  <c r="B39" i="2"/>
  <c r="B57" i="2"/>
  <c r="B51" i="2"/>
  <c r="G24" i="2"/>
  <c r="R69" i="1"/>
  <c r="L40" i="1"/>
  <c r="B59" i="2"/>
  <c r="B42" i="2"/>
  <c r="B38" i="2"/>
  <c r="B50" i="2"/>
  <c r="B43" i="2"/>
  <c r="B64" i="2"/>
  <c r="B47" i="2"/>
  <c r="B65" i="2"/>
  <c r="B61" i="2"/>
  <c r="B60" i="2"/>
  <c r="B56" i="2"/>
  <c r="B52" i="2"/>
  <c r="B48" i="2"/>
  <c r="B53" i="2"/>
  <c r="B49" i="2"/>
  <c r="B45" i="2"/>
  <c r="B41" i="2"/>
  <c r="B40" i="2"/>
  <c r="B58" i="2"/>
  <c r="B54" i="2"/>
  <c r="G17" i="2"/>
  <c r="G13" i="2"/>
  <c r="L67" i="1"/>
  <c r="F67" i="1"/>
  <c r="C59" i="2"/>
  <c r="C51" i="2"/>
  <c r="C54" i="2"/>
  <c r="F69" i="1"/>
  <c r="H69" i="1"/>
  <c r="Q69" i="1"/>
  <c r="C43" i="2"/>
  <c r="C57" i="2"/>
  <c r="C52" i="2"/>
  <c r="S69" i="1"/>
  <c r="T40" i="1"/>
  <c r="C63" i="2"/>
  <c r="C39" i="1"/>
  <c r="C65" i="2"/>
  <c r="C41" i="2"/>
  <c r="C50" i="2"/>
  <c r="T69" i="1"/>
  <c r="R40" i="1"/>
  <c r="F40" i="1"/>
  <c r="O69" i="1"/>
  <c r="C49" i="2"/>
  <c r="C64" i="2"/>
  <c r="C48" i="2"/>
  <c r="S65" i="1"/>
  <c r="C69" i="1"/>
  <c r="L69" i="1"/>
  <c r="C47" i="2"/>
  <c r="C55" i="2"/>
  <c r="C62" i="2"/>
  <c r="C46" i="2"/>
  <c r="D69" i="1"/>
  <c r="K40" i="1"/>
  <c r="C39" i="2"/>
  <c r="C60" i="2"/>
  <c r="C44" i="2"/>
  <c r="S40" i="1"/>
  <c r="C37" i="2"/>
  <c r="C61" i="2"/>
  <c r="C58" i="2"/>
  <c r="C42" i="2"/>
  <c r="F65" i="1"/>
  <c r="Q40" i="1"/>
  <c r="S67" i="1"/>
  <c r="Q23" i="2"/>
  <c r="R19" i="2"/>
  <c r="O23" i="2"/>
  <c r="I15" i="2"/>
  <c r="G9" i="2"/>
  <c r="L18" i="2"/>
  <c r="G10" i="4"/>
  <c r="C41" i="1"/>
  <c r="M65" i="4"/>
  <c r="M30" i="2"/>
  <c r="J60" i="4"/>
  <c r="C31" i="2"/>
  <c r="G40" i="2"/>
  <c r="P48" i="2"/>
  <c r="J18" i="2"/>
  <c r="P31" i="2"/>
  <c r="L39" i="2"/>
  <c r="E53" i="4"/>
  <c r="E26" i="2"/>
  <c r="J46" i="4"/>
  <c r="G49" i="2"/>
  <c r="P46" i="2"/>
  <c r="G64" i="2"/>
  <c r="G46" i="2"/>
  <c r="J44" i="4"/>
  <c r="G42" i="2"/>
  <c r="G63" i="2"/>
  <c r="G37" i="2"/>
  <c r="G60" i="2"/>
  <c r="P41" i="2"/>
  <c r="P65" i="2"/>
  <c r="J62" i="4"/>
  <c r="C70" i="1"/>
  <c r="P62" i="2"/>
  <c r="G4" i="2"/>
  <c r="G22" i="2"/>
  <c r="T70" i="1"/>
  <c r="R70" i="1"/>
  <c r="T44" i="1"/>
  <c r="G8" i="2"/>
  <c r="G5" i="2"/>
  <c r="G10" i="2"/>
  <c r="G19" i="2"/>
  <c r="M29" i="2"/>
  <c r="K38" i="1"/>
  <c r="S70" i="1"/>
  <c r="G28" i="2"/>
  <c r="G18" i="2"/>
  <c r="G27" i="2"/>
  <c r="G7" i="2"/>
  <c r="G6" i="2"/>
  <c r="O70" i="1"/>
  <c r="D44" i="1"/>
  <c r="Q44" i="1"/>
  <c r="G26" i="2"/>
  <c r="L70" i="1"/>
  <c r="R44" i="1"/>
  <c r="G15" i="2"/>
  <c r="G14" i="2"/>
  <c r="G31" i="2"/>
  <c r="L43" i="1"/>
  <c r="L44" i="1"/>
  <c r="O44" i="1"/>
  <c r="F44" i="1"/>
  <c r="G32" i="2"/>
  <c r="G11" i="2"/>
  <c r="G29" i="2"/>
  <c r="H44" i="1"/>
  <c r="G21" i="2"/>
  <c r="G25" i="2"/>
  <c r="G23" i="2"/>
  <c r="G30" i="2"/>
  <c r="G20" i="2"/>
  <c r="G16" i="2"/>
  <c r="S43" i="1"/>
  <c r="P57" i="2"/>
  <c r="P44" i="2"/>
  <c r="M63" i="4"/>
  <c r="K44" i="1"/>
  <c r="P6" i="2"/>
  <c r="P63" i="2"/>
  <c r="P55" i="2"/>
  <c r="P58" i="2"/>
  <c r="P42" i="2"/>
  <c r="D43" i="1"/>
  <c r="F43" i="1"/>
  <c r="M52" i="4"/>
  <c r="Q38" i="1"/>
  <c r="J48" i="4"/>
  <c r="O65" i="4"/>
  <c r="Q70" i="1"/>
  <c r="P49" i="2"/>
  <c r="P39" i="2"/>
  <c r="C43" i="1"/>
  <c r="L38" i="1"/>
  <c r="M22" i="2"/>
  <c r="P37" i="2"/>
  <c r="P61" i="2"/>
  <c r="P54" i="2"/>
  <c r="P38" i="2"/>
  <c r="M47" i="4"/>
  <c r="E65" i="4"/>
  <c r="G53" i="4"/>
  <c r="I64" i="4"/>
  <c r="L64" i="4"/>
  <c r="S44" i="1"/>
  <c r="C44" i="1"/>
  <c r="P60" i="2"/>
  <c r="R43" i="1"/>
  <c r="M21" i="2"/>
  <c r="P53" i="2"/>
  <c r="P45" i="2"/>
  <c r="P52" i="2"/>
  <c r="S38" i="1"/>
  <c r="F38" i="1"/>
  <c r="M51" i="4"/>
  <c r="Q65" i="4"/>
  <c r="R38" i="4"/>
  <c r="B65" i="4"/>
  <c r="T38" i="1"/>
  <c r="P47" i="2"/>
  <c r="P40" i="2"/>
  <c r="P59" i="2"/>
  <c r="P51" i="2"/>
  <c r="P50" i="2"/>
  <c r="R38" i="1"/>
  <c r="C50" i="4"/>
  <c r="P56" i="2"/>
  <c r="M14" i="2"/>
  <c r="P43" i="2"/>
  <c r="P64" i="2"/>
  <c r="T43" i="1"/>
  <c r="H43" i="1"/>
  <c r="P62" i="4"/>
  <c r="M9" i="2"/>
  <c r="E47" i="4"/>
  <c r="G56" i="2"/>
  <c r="G55" i="2"/>
  <c r="G51" i="2"/>
  <c r="G47" i="2"/>
  <c r="M13" i="2"/>
  <c r="M6" i="2"/>
  <c r="M5" i="2"/>
  <c r="M48" i="4"/>
  <c r="E39" i="4"/>
  <c r="E42" i="4"/>
  <c r="M64" i="4"/>
  <c r="M49" i="4"/>
  <c r="M26" i="2"/>
  <c r="M17" i="2"/>
  <c r="G52" i="2"/>
  <c r="G48" i="2"/>
  <c r="G44" i="2"/>
  <c r="M10" i="2"/>
  <c r="M28" i="2"/>
  <c r="M27" i="2"/>
  <c r="Q43" i="1"/>
  <c r="M62" i="4"/>
  <c r="M46" i="4"/>
  <c r="O64" i="4"/>
  <c r="M61" i="4"/>
  <c r="M20" i="4"/>
  <c r="M41" i="4"/>
  <c r="G39" i="2"/>
  <c r="G57" i="2"/>
  <c r="G53" i="2"/>
  <c r="M23" i="2"/>
  <c r="M4" i="2"/>
  <c r="M15" i="2"/>
  <c r="M24" i="2"/>
  <c r="M60" i="4"/>
  <c r="M44" i="4"/>
  <c r="M53" i="4"/>
  <c r="C17" i="4"/>
  <c r="M39" i="4"/>
  <c r="G61" i="2"/>
  <c r="G54" i="2"/>
  <c r="G50" i="2"/>
  <c r="M20" i="2"/>
  <c r="M19" i="2"/>
  <c r="M12" i="2"/>
  <c r="M11" i="2"/>
  <c r="M58" i="4"/>
  <c r="M42" i="4"/>
  <c r="M45" i="4"/>
  <c r="B7" i="4"/>
  <c r="M50" i="4"/>
  <c r="M43" i="4"/>
  <c r="M57" i="4"/>
  <c r="G43" i="2"/>
  <c r="G65" i="2"/>
  <c r="G58" i="2"/>
  <c r="G41" i="2"/>
  <c r="G59" i="2"/>
  <c r="M7" i="2"/>
  <c r="M16" i="2"/>
  <c r="M32" i="2"/>
  <c r="M8" i="2"/>
  <c r="M56" i="4"/>
  <c r="M40" i="4"/>
  <c r="M37" i="4"/>
  <c r="G24" i="4"/>
  <c r="M18" i="2"/>
  <c r="E48" i="4"/>
  <c r="G62" i="2"/>
  <c r="G45" i="2"/>
  <c r="G38" i="2"/>
  <c r="M31" i="2"/>
  <c r="M25" i="2"/>
  <c r="M54" i="4"/>
  <c r="M38" i="4"/>
  <c r="O61" i="4"/>
  <c r="M55" i="4"/>
  <c r="M59" i="4"/>
  <c r="L55" i="2"/>
  <c r="L60" i="2"/>
  <c r="J6" i="2"/>
  <c r="L57" i="2"/>
  <c r="L56" i="2"/>
  <c r="L64" i="2"/>
  <c r="L53" i="2"/>
  <c r="J11" i="2"/>
  <c r="L52" i="2"/>
  <c r="L42" i="2"/>
  <c r="L49" i="2"/>
  <c r="L58" i="2"/>
  <c r="O57" i="4"/>
  <c r="L61" i="2"/>
  <c r="L44" i="2"/>
  <c r="L40" i="2"/>
  <c r="O47" i="4"/>
  <c r="O38" i="4"/>
  <c r="Q47" i="4"/>
  <c r="L48" i="2"/>
  <c r="L41" i="2"/>
  <c r="L62" i="2"/>
  <c r="L45" i="2"/>
  <c r="L63" i="2"/>
  <c r="L59" i="2"/>
  <c r="Q54" i="4"/>
  <c r="L54" i="2"/>
  <c r="L50" i="2"/>
  <c r="L46" i="2"/>
  <c r="O50" i="4"/>
  <c r="L51" i="2"/>
  <c r="L47" i="2"/>
  <c r="L43" i="2"/>
  <c r="Q44" i="4"/>
  <c r="L38" i="2"/>
  <c r="L37" i="2"/>
  <c r="L65" i="2"/>
  <c r="O59" i="4"/>
  <c r="O40" i="4"/>
  <c r="Q37" i="4"/>
  <c r="O49" i="4"/>
  <c r="E18" i="2"/>
  <c r="Q57" i="4"/>
  <c r="O62" i="4"/>
  <c r="E15" i="2"/>
  <c r="Q55" i="4"/>
  <c r="Q64" i="4"/>
  <c r="O60" i="4"/>
  <c r="Q56" i="4"/>
  <c r="O52" i="4"/>
  <c r="G12" i="4"/>
  <c r="L28" i="2"/>
  <c r="L14" i="2"/>
  <c r="L55" i="4"/>
  <c r="B52" i="4"/>
  <c r="C57" i="4"/>
  <c r="B40" i="4"/>
  <c r="Q12" i="2"/>
  <c r="Q53" i="4"/>
  <c r="Q45" i="4"/>
  <c r="O55" i="4"/>
  <c r="O45" i="4"/>
  <c r="Q62" i="4"/>
  <c r="Q52" i="4"/>
  <c r="Q42" i="4"/>
  <c r="O58" i="4"/>
  <c r="O48" i="4"/>
  <c r="Q11" i="2"/>
  <c r="Q43" i="4"/>
  <c r="O53" i="4"/>
  <c r="O43" i="4"/>
  <c r="L61" i="4"/>
  <c r="Q50" i="4"/>
  <c r="B58" i="4"/>
  <c r="O46" i="4"/>
  <c r="C54" i="4"/>
  <c r="B47" i="4"/>
  <c r="Q63" i="4"/>
  <c r="L52" i="4"/>
  <c r="Q41" i="4"/>
  <c r="B53" i="4"/>
  <c r="O41" i="4"/>
  <c r="Q60" i="4"/>
  <c r="Q48" i="4"/>
  <c r="Q40" i="4"/>
  <c r="O56" i="4"/>
  <c r="O44" i="4"/>
  <c r="Q61" i="4"/>
  <c r="Q51" i="4"/>
  <c r="Q39" i="4"/>
  <c r="O63" i="4"/>
  <c r="O51" i="4"/>
  <c r="O39" i="4"/>
  <c r="L59" i="4"/>
  <c r="L39" i="4"/>
  <c r="B56" i="4"/>
  <c r="O42" i="4"/>
  <c r="C38" i="4"/>
  <c r="C39" i="4"/>
  <c r="L43" i="4"/>
  <c r="Q59" i="4"/>
  <c r="Q49" i="4"/>
  <c r="B63" i="4"/>
  <c r="B51" i="4"/>
  <c r="O37" i="4"/>
  <c r="Q58" i="4"/>
  <c r="Q46" i="4"/>
  <c r="Q38" i="4"/>
  <c r="O54" i="4"/>
  <c r="B42" i="4"/>
  <c r="C41" i="4"/>
  <c r="G52" i="4"/>
  <c r="L54" i="4"/>
  <c r="L48" i="4"/>
  <c r="L38" i="4"/>
  <c r="B37" i="4"/>
  <c r="L45" i="4"/>
  <c r="C55" i="4"/>
  <c r="J27" i="2"/>
  <c r="J14" i="2"/>
  <c r="J7" i="2"/>
  <c r="G54" i="4"/>
  <c r="J4" i="2"/>
  <c r="G39" i="4"/>
  <c r="J19" i="2"/>
  <c r="G41" i="4"/>
  <c r="J15" i="2"/>
  <c r="G55" i="4"/>
  <c r="J22" i="2"/>
  <c r="G57" i="4"/>
  <c r="J21" i="2"/>
  <c r="J20" i="2"/>
  <c r="M12" i="4"/>
  <c r="O7" i="2"/>
  <c r="O10" i="2"/>
  <c r="O28" i="2"/>
  <c r="O27" i="2"/>
  <c r="R32" i="2"/>
  <c r="M17" i="4"/>
  <c r="R27" i="2"/>
  <c r="M27" i="4"/>
  <c r="R23" i="2"/>
  <c r="Q16" i="2"/>
  <c r="P14" i="2"/>
  <c r="Q30" i="2"/>
  <c r="Q20" i="2"/>
  <c r="E59" i="4"/>
  <c r="P15" i="2"/>
  <c r="Q18" i="2"/>
  <c r="Q17" i="2"/>
  <c r="E45" i="4"/>
  <c r="E60" i="4"/>
  <c r="E54" i="4"/>
  <c r="E46" i="4"/>
  <c r="E40" i="4"/>
  <c r="Q22" i="2"/>
  <c r="Q15" i="2"/>
  <c r="Q31" i="2"/>
  <c r="E57" i="4"/>
  <c r="E51" i="4"/>
  <c r="E37" i="4"/>
  <c r="B21" i="4"/>
  <c r="Q19" i="2"/>
  <c r="Q24" i="2"/>
  <c r="Q29" i="2"/>
  <c r="E43" i="4"/>
  <c r="E52" i="4"/>
  <c r="B14" i="4"/>
  <c r="C32" i="2"/>
  <c r="Q6" i="2"/>
  <c r="Q21" i="2"/>
  <c r="Q10" i="2"/>
  <c r="E63" i="4"/>
  <c r="E55" i="4"/>
  <c r="E49" i="4"/>
  <c r="E64" i="4"/>
  <c r="E58" i="4"/>
  <c r="E44" i="4"/>
  <c r="E38" i="4"/>
  <c r="B30" i="4"/>
  <c r="C29" i="2"/>
  <c r="Q28" i="2"/>
  <c r="Q8" i="2"/>
  <c r="Q7" i="2"/>
  <c r="E41" i="4"/>
  <c r="E50" i="4"/>
  <c r="C13" i="2"/>
  <c r="Q25" i="2"/>
  <c r="Q14" i="2"/>
  <c r="E61" i="4"/>
  <c r="E62" i="4"/>
  <c r="E56" i="4"/>
  <c r="J23" i="2"/>
  <c r="J9" i="2"/>
  <c r="J16" i="2"/>
  <c r="L17" i="2"/>
  <c r="G28" i="4"/>
  <c r="G23" i="4"/>
  <c r="J32" i="2"/>
  <c r="J31" i="2"/>
  <c r="J28" i="2"/>
  <c r="J12" i="2"/>
  <c r="L13" i="2"/>
  <c r="G29" i="4"/>
  <c r="J30" i="2"/>
  <c r="J29" i="2"/>
  <c r="J26" i="2"/>
  <c r="J10" i="2"/>
  <c r="L10" i="2"/>
  <c r="G19" i="4"/>
  <c r="J5" i="2"/>
  <c r="J13" i="2"/>
  <c r="J24" i="2"/>
  <c r="J8" i="2"/>
  <c r="L6" i="2"/>
  <c r="J17" i="2"/>
  <c r="J25" i="2"/>
  <c r="G26" i="4"/>
  <c r="C30" i="2"/>
  <c r="C27" i="2"/>
  <c r="C11" i="2"/>
  <c r="P28" i="2"/>
  <c r="P20" i="2"/>
  <c r="P13" i="2"/>
  <c r="C16" i="2"/>
  <c r="M29" i="4"/>
  <c r="B23" i="4"/>
  <c r="B16" i="4"/>
  <c r="B32" i="4"/>
  <c r="C4" i="2"/>
  <c r="C24" i="2"/>
  <c r="C25" i="2"/>
  <c r="C9" i="2"/>
  <c r="P12" i="2"/>
  <c r="P27" i="2"/>
  <c r="P11" i="2"/>
  <c r="P26" i="2"/>
  <c r="M24" i="4"/>
  <c r="M18" i="4"/>
  <c r="B9" i="4"/>
  <c r="B25" i="4"/>
  <c r="B18" i="4"/>
  <c r="C22" i="2"/>
  <c r="C8" i="2"/>
  <c r="C23" i="2"/>
  <c r="C7" i="2"/>
  <c r="P32" i="2"/>
  <c r="P25" i="2"/>
  <c r="P9" i="2"/>
  <c r="B11" i="4"/>
  <c r="B27" i="4"/>
  <c r="B20" i="4"/>
  <c r="B4" i="4"/>
  <c r="P10" i="2"/>
  <c r="C6" i="2"/>
  <c r="C14" i="2"/>
  <c r="C21" i="2"/>
  <c r="C5" i="2"/>
  <c r="P30" i="2"/>
  <c r="P23" i="2"/>
  <c r="P7" i="2"/>
  <c r="M7" i="4"/>
  <c r="B13" i="4"/>
  <c r="B29" i="4"/>
  <c r="B22" i="4"/>
  <c r="P29" i="2"/>
  <c r="C28" i="2"/>
  <c r="C20" i="2"/>
  <c r="C19" i="2"/>
  <c r="P4" i="2"/>
  <c r="P18" i="2"/>
  <c r="P21" i="2"/>
  <c r="P5" i="2"/>
  <c r="M11" i="4"/>
  <c r="B15" i="4"/>
  <c r="B31" i="4"/>
  <c r="B24" i="4"/>
  <c r="B8" i="4"/>
  <c r="C12" i="2"/>
  <c r="C26" i="2"/>
  <c r="C17" i="2"/>
  <c r="P16" i="2"/>
  <c r="P24" i="2"/>
  <c r="P19" i="2"/>
  <c r="M8" i="4"/>
  <c r="M13" i="4"/>
  <c r="B17" i="4"/>
  <c r="B10" i="4"/>
  <c r="B26" i="4"/>
  <c r="C18" i="2"/>
  <c r="C10" i="2"/>
  <c r="C15" i="2"/>
  <c r="P22" i="2"/>
  <c r="P8" i="2"/>
  <c r="P17" i="2"/>
  <c r="B5" i="4"/>
  <c r="B19" i="4"/>
  <c r="B12" i="4"/>
  <c r="B28" i="4"/>
  <c r="J58" i="4"/>
  <c r="J42" i="4"/>
  <c r="G5" i="4"/>
  <c r="G14" i="4"/>
  <c r="G30" i="4"/>
  <c r="C64" i="4"/>
  <c r="C43" i="4"/>
  <c r="C59" i="4"/>
  <c r="G56" i="4"/>
  <c r="G43" i="4"/>
  <c r="G59" i="4"/>
  <c r="J56" i="4"/>
  <c r="J40" i="4"/>
  <c r="G16" i="4"/>
  <c r="G32" i="4"/>
  <c r="G11" i="4"/>
  <c r="C60" i="4"/>
  <c r="C45" i="4"/>
  <c r="C61" i="4"/>
  <c r="G21" i="4"/>
  <c r="G42" i="4"/>
  <c r="G58" i="4"/>
  <c r="G45" i="4"/>
  <c r="G61" i="4"/>
  <c r="G15" i="4"/>
  <c r="G17" i="4"/>
  <c r="G6" i="4"/>
  <c r="J54" i="4"/>
  <c r="J38" i="4"/>
  <c r="G18" i="4"/>
  <c r="C56" i="4"/>
  <c r="C47" i="4"/>
  <c r="C63" i="4"/>
  <c r="G44" i="4"/>
  <c r="G60" i="4"/>
  <c r="G47" i="4"/>
  <c r="G63" i="4"/>
  <c r="C62" i="4"/>
  <c r="G27" i="4"/>
  <c r="J52" i="4"/>
  <c r="G20" i="4"/>
  <c r="C46" i="4"/>
  <c r="C52" i="4"/>
  <c r="C49" i="4"/>
  <c r="C65" i="4"/>
  <c r="G46" i="4"/>
  <c r="G62" i="4"/>
  <c r="G49" i="4"/>
  <c r="G65" i="4"/>
  <c r="J50" i="4"/>
  <c r="G22" i="4"/>
  <c r="G38" i="4"/>
  <c r="C48" i="4"/>
  <c r="C42" i="4"/>
  <c r="C51" i="4"/>
  <c r="G13" i="4"/>
  <c r="P59" i="4"/>
  <c r="G48" i="4"/>
  <c r="G64" i="4"/>
  <c r="G51" i="4"/>
  <c r="G31" i="4"/>
  <c r="G7" i="4"/>
  <c r="C44" i="4"/>
  <c r="C37" i="4"/>
  <c r="C53" i="4"/>
  <c r="G40" i="4"/>
  <c r="C40" i="4"/>
  <c r="G50" i="4"/>
  <c r="G37" i="4"/>
  <c r="C58" i="4"/>
  <c r="I63" i="4"/>
  <c r="R65" i="4"/>
  <c r="O13" i="2"/>
  <c r="O6" i="2"/>
  <c r="O5" i="2"/>
  <c r="R6" i="2"/>
  <c r="R9" i="2"/>
  <c r="R5" i="2"/>
  <c r="R26" i="2"/>
  <c r="R22" i="2"/>
  <c r="O4" i="2"/>
  <c r="O15" i="2"/>
  <c r="O24" i="2"/>
  <c r="R30" i="2"/>
  <c r="R14" i="2"/>
  <c r="R10" i="2"/>
  <c r="O19" i="2"/>
  <c r="O12" i="2"/>
  <c r="O11" i="2"/>
  <c r="R18" i="2"/>
  <c r="R11" i="2"/>
  <c r="R7" i="2"/>
  <c r="O16" i="2"/>
  <c r="O32" i="2"/>
  <c r="O8" i="2"/>
  <c r="R15" i="2"/>
  <c r="R20" i="2"/>
  <c r="R4" i="2"/>
  <c r="O31" i="2"/>
  <c r="O25" i="2"/>
  <c r="O30" i="2"/>
  <c r="O17" i="2"/>
  <c r="R28" i="2"/>
  <c r="R24" i="2"/>
  <c r="R17" i="2"/>
  <c r="R16" i="2"/>
  <c r="O29" i="2"/>
  <c r="O22" i="2"/>
  <c r="O21" i="2"/>
  <c r="O14" i="2"/>
  <c r="R25" i="2"/>
  <c r="R21" i="2"/>
  <c r="R31" i="2"/>
  <c r="R13" i="2"/>
  <c r="O20" i="2"/>
  <c r="O26" i="2"/>
  <c r="O9" i="2"/>
  <c r="O18" i="2"/>
  <c r="R12" i="2"/>
  <c r="R8" i="2"/>
  <c r="R29" i="2"/>
  <c r="B6" i="4"/>
  <c r="G8" i="4"/>
  <c r="G9" i="4"/>
  <c r="G4" i="4"/>
  <c r="G25" i="4"/>
  <c r="I42" i="4"/>
  <c r="P43" i="4"/>
  <c r="R49" i="4"/>
  <c r="C20" i="4"/>
  <c r="I58" i="4"/>
  <c r="I47" i="4"/>
  <c r="P38" i="4"/>
  <c r="R40" i="4"/>
  <c r="R46" i="4"/>
  <c r="R62" i="4"/>
  <c r="C21" i="4"/>
  <c r="C4" i="4"/>
  <c r="C29" i="4"/>
  <c r="C15" i="4"/>
  <c r="C6" i="4"/>
  <c r="I52" i="4"/>
  <c r="I57" i="4"/>
  <c r="I41" i="4"/>
  <c r="C27" i="4"/>
  <c r="C22" i="4"/>
  <c r="P45" i="4"/>
  <c r="P61" i="4"/>
  <c r="P58" i="4"/>
  <c r="R48" i="4"/>
  <c r="R64" i="4"/>
  <c r="R51" i="4"/>
  <c r="M22" i="4"/>
  <c r="M30" i="4"/>
  <c r="M26" i="4"/>
  <c r="M14" i="4"/>
  <c r="I27" i="2"/>
  <c r="L23" i="2"/>
  <c r="L4" i="2"/>
  <c r="L15" i="2"/>
  <c r="L58" i="4"/>
  <c r="L42" i="4"/>
  <c r="I62" i="4"/>
  <c r="B57" i="4"/>
  <c r="I46" i="4"/>
  <c r="B41" i="4"/>
  <c r="L65" i="4"/>
  <c r="L49" i="4"/>
  <c r="B62" i="4"/>
  <c r="I51" i="4"/>
  <c r="B46" i="4"/>
  <c r="P64" i="4"/>
  <c r="M32" i="4"/>
  <c r="C24" i="4"/>
  <c r="M15" i="4"/>
  <c r="M31" i="4"/>
  <c r="P47" i="4"/>
  <c r="P63" i="4"/>
  <c r="P54" i="4"/>
  <c r="R50" i="4"/>
  <c r="R37" i="4"/>
  <c r="R53" i="4"/>
  <c r="C23" i="4"/>
  <c r="I61" i="4"/>
  <c r="P49" i="4"/>
  <c r="R52" i="4"/>
  <c r="C25" i="4"/>
  <c r="I6" i="2"/>
  <c r="L27" i="2"/>
  <c r="L7" i="2"/>
  <c r="L16" i="2"/>
  <c r="L32" i="2"/>
  <c r="L62" i="4"/>
  <c r="L46" i="4"/>
  <c r="B61" i="4"/>
  <c r="I50" i="4"/>
  <c r="B45" i="4"/>
  <c r="L53" i="4"/>
  <c r="L37" i="4"/>
  <c r="I55" i="4"/>
  <c r="B50" i="4"/>
  <c r="I39" i="4"/>
  <c r="P56" i="4"/>
  <c r="C19" i="4"/>
  <c r="C5" i="4"/>
  <c r="C12" i="4"/>
  <c r="C28" i="4"/>
  <c r="M19" i="4"/>
  <c r="M10" i="4"/>
  <c r="P51" i="4"/>
  <c r="P46" i="4"/>
  <c r="R54" i="4"/>
  <c r="R41" i="4"/>
  <c r="R57" i="4"/>
  <c r="C8" i="4"/>
  <c r="I7" i="2"/>
  <c r="L12" i="2"/>
  <c r="I56" i="4"/>
  <c r="P65" i="4"/>
  <c r="R55" i="4"/>
  <c r="C9" i="4"/>
  <c r="L8" i="2"/>
  <c r="L31" i="2"/>
  <c r="L25" i="2"/>
  <c r="L30" i="2"/>
  <c r="L56" i="4"/>
  <c r="L40" i="4"/>
  <c r="I60" i="4"/>
  <c r="B55" i="4"/>
  <c r="I44" i="4"/>
  <c r="B39" i="4"/>
  <c r="L63" i="4"/>
  <c r="L47" i="4"/>
  <c r="I65" i="4"/>
  <c r="B60" i="4"/>
  <c r="I49" i="4"/>
  <c r="B44" i="4"/>
  <c r="P52" i="4"/>
  <c r="P40" i="4"/>
  <c r="C14" i="4"/>
  <c r="C30" i="4"/>
  <c r="M21" i="4"/>
  <c r="P37" i="4"/>
  <c r="P53" i="4"/>
  <c r="P42" i="4"/>
  <c r="R56" i="4"/>
  <c r="R43" i="4"/>
  <c r="R59" i="4"/>
  <c r="M28" i="4"/>
  <c r="C13" i="4"/>
  <c r="C7" i="4"/>
  <c r="I40" i="4"/>
  <c r="I45" i="4"/>
  <c r="P60" i="4"/>
  <c r="C10" i="4"/>
  <c r="R39" i="4"/>
  <c r="L24" i="2"/>
  <c r="L29" i="2"/>
  <c r="L22" i="2"/>
  <c r="L21" i="2"/>
  <c r="L50" i="4"/>
  <c r="I54" i="4"/>
  <c r="B49" i="4"/>
  <c r="I38" i="4"/>
  <c r="L57" i="4"/>
  <c r="L41" i="4"/>
  <c r="I59" i="4"/>
  <c r="B54" i="4"/>
  <c r="I43" i="4"/>
  <c r="B38" i="4"/>
  <c r="M4" i="4"/>
  <c r="P48" i="4"/>
  <c r="M16" i="4"/>
  <c r="C16" i="4"/>
  <c r="C32" i="4"/>
  <c r="M23" i="4"/>
  <c r="P39" i="4"/>
  <c r="P55" i="4"/>
  <c r="R42" i="4"/>
  <c r="R58" i="4"/>
  <c r="R45" i="4"/>
  <c r="R61" i="4"/>
  <c r="I18" i="2"/>
  <c r="L20" i="2"/>
  <c r="L19" i="2"/>
  <c r="C26" i="4"/>
  <c r="P50" i="4"/>
  <c r="L11" i="2"/>
  <c r="L26" i="2"/>
  <c r="L9" i="2"/>
  <c r="L60" i="4"/>
  <c r="L44" i="4"/>
  <c r="B59" i="4"/>
  <c r="I48" i="4"/>
  <c r="B43" i="4"/>
  <c r="L51" i="4"/>
  <c r="B64" i="4"/>
  <c r="I53" i="4"/>
  <c r="B48" i="4"/>
  <c r="I37" i="4"/>
  <c r="P44" i="4"/>
  <c r="C11" i="4"/>
  <c r="C18" i="4"/>
  <c r="M9" i="4"/>
  <c r="M25" i="4"/>
  <c r="M6" i="4"/>
  <c r="P41" i="4"/>
  <c r="P57" i="4"/>
  <c r="M5" i="4"/>
  <c r="R44" i="4"/>
  <c r="R60" i="4"/>
  <c r="R47" i="4"/>
  <c r="R63" i="4"/>
  <c r="C31" i="4"/>
  <c r="J65" i="4"/>
  <c r="J51" i="4"/>
  <c r="J39" i="4"/>
  <c r="J64" i="4"/>
  <c r="J63" i="4"/>
  <c r="J53" i="4"/>
  <c r="J61" i="4"/>
  <c r="J49" i="4"/>
  <c r="J37" i="4"/>
  <c r="J55" i="4"/>
  <c r="J59" i="4"/>
  <c r="J47" i="4"/>
  <c r="J41" i="4"/>
  <c r="J45" i="4"/>
  <c r="J57" i="4"/>
  <c r="J43" i="4"/>
  <c r="E23" i="2"/>
  <c r="Q9" i="2"/>
  <c r="Q5" i="2"/>
  <c r="Q26" i="2"/>
  <c r="E10" i="2"/>
  <c r="Q32" i="2"/>
  <c r="Q27" i="2"/>
  <c r="E9" i="2"/>
  <c r="E11" i="2"/>
  <c r="E6" i="2"/>
  <c r="E32" i="2"/>
  <c r="E7" i="2"/>
  <c r="E8" i="2"/>
  <c r="E31" i="2"/>
  <c r="E5" i="2"/>
  <c r="E29" i="2"/>
  <c r="E27" i="2"/>
  <c r="E12" i="2"/>
  <c r="E14" i="2"/>
  <c r="I28" i="2"/>
  <c r="I32" i="2"/>
  <c r="I11" i="2"/>
  <c r="I29" i="2"/>
  <c r="I25" i="2"/>
  <c r="I30" i="2"/>
  <c r="I20" i="2"/>
  <c r="I16" i="2"/>
  <c r="I12" i="2"/>
  <c r="I31" i="2"/>
  <c r="I24" i="2"/>
  <c r="I17" i="2"/>
  <c r="I13" i="2"/>
  <c r="I9" i="2"/>
  <c r="I21" i="2"/>
  <c r="I26" i="2"/>
  <c r="I4" i="2"/>
  <c r="I8" i="2"/>
  <c r="I23" i="2"/>
  <c r="I22" i="2"/>
  <c r="I14" i="2"/>
  <c r="I5" i="2"/>
  <c r="I10" i="2"/>
  <c r="I19" i="2"/>
  <c r="E30" i="2"/>
  <c r="E20" i="2"/>
  <c r="E16" i="2"/>
  <c r="E28" i="2"/>
  <c r="E24" i="2"/>
  <c r="E17" i="2"/>
  <c r="E13" i="2"/>
  <c r="E4" i="2"/>
  <c r="E25" i="2"/>
  <c r="E21" i="2"/>
  <c r="E19" i="2"/>
  <c r="E22" i="2"/>
  <c r="Q13" i="2"/>
  <c r="Q4" i="2"/>
  <c r="Q65" i="1" l="1"/>
  <c r="Q74" i="1" s="1"/>
  <c r="Q67" i="1"/>
  <c r="Q72" i="1" s="1"/>
  <c r="O67" i="1"/>
  <c r="O72" i="1" s="1"/>
  <c r="O65" i="1"/>
  <c r="O74" i="1" s="1"/>
  <c r="J66" i="1"/>
  <c r="J73" i="1" s="1"/>
  <c r="J72" i="1"/>
  <c r="J41" i="1"/>
  <c r="J46" i="1" s="1"/>
  <c r="J39" i="1"/>
  <c r="J64" i="1"/>
  <c r="T67" i="1"/>
  <c r="T72" i="1" s="1"/>
  <c r="T65" i="1"/>
  <c r="T74" i="1" s="1"/>
  <c r="H40" i="1"/>
  <c r="H47" i="1" s="1"/>
  <c r="H66" i="1"/>
  <c r="H73" i="1" s="1"/>
  <c r="H39" i="1"/>
  <c r="H48" i="1" s="1"/>
  <c r="H65" i="1"/>
  <c r="H74" i="1" s="1"/>
  <c r="O66" i="1"/>
  <c r="O73" i="1" s="1"/>
  <c r="N64" i="1"/>
  <c r="K64" i="1"/>
  <c r="K75" i="1" s="1"/>
  <c r="N66" i="1"/>
  <c r="N73" i="1" s="1"/>
  <c r="O64" i="1"/>
  <c r="K66" i="1"/>
  <c r="K73" i="1" s="1"/>
  <c r="N67" i="1"/>
  <c r="N72" i="1" s="1"/>
  <c r="N47" i="1"/>
  <c r="H38" i="1"/>
  <c r="H49" i="1" s="1"/>
  <c r="H64" i="1"/>
  <c r="O40" i="1"/>
  <c r="O47" i="1" s="1"/>
  <c r="H67" i="1"/>
  <c r="H72" i="1" s="1"/>
  <c r="O38" i="1"/>
  <c r="O49" i="1" s="1"/>
  <c r="N39" i="1"/>
  <c r="N48" i="1" s="1"/>
  <c r="N65" i="1"/>
  <c r="N74" i="1" s="1"/>
  <c r="O39" i="1"/>
  <c r="O48" i="1" s="1"/>
  <c r="O41" i="1"/>
  <c r="O46" i="1" s="1"/>
  <c r="N41" i="1"/>
  <c r="N46" i="1" s="1"/>
  <c r="I72" i="1"/>
  <c r="I46" i="1"/>
  <c r="G72" i="1"/>
  <c r="G47" i="1"/>
  <c r="G73" i="1"/>
  <c r="E47" i="1"/>
  <c r="G46" i="1"/>
  <c r="E74" i="1"/>
  <c r="E39" i="1"/>
  <c r="E48" i="1" s="1"/>
  <c r="E72" i="1"/>
  <c r="E41" i="1"/>
  <c r="E46" i="1" s="1"/>
  <c r="F74" i="1"/>
  <c r="C67" i="1"/>
  <c r="C72" i="1" s="1"/>
  <c r="K72" i="1"/>
  <c r="C65" i="1"/>
  <c r="C74" i="1" s="1"/>
  <c r="T49" i="1"/>
  <c r="T47" i="1"/>
  <c r="S47" i="1"/>
  <c r="S49" i="1"/>
  <c r="R47" i="1"/>
  <c r="R49" i="1"/>
  <c r="F49" i="1"/>
  <c r="F47" i="1"/>
  <c r="K47" i="1"/>
  <c r="K49" i="1"/>
  <c r="L47" i="1"/>
  <c r="L49" i="1"/>
  <c r="Q49" i="1"/>
  <c r="Q47" i="1"/>
  <c r="N49" i="1"/>
  <c r="C48" i="1"/>
  <c r="C46" i="1"/>
  <c r="L74" i="1"/>
  <c r="L72" i="1"/>
  <c r="S74" i="1"/>
  <c r="S72" i="1"/>
  <c r="T66" i="1"/>
  <c r="T73" i="1" s="1"/>
  <c r="F72" i="1"/>
  <c r="D65" i="1"/>
  <c r="D74" i="1" s="1"/>
  <c r="F66" i="1"/>
  <c r="F73" i="1" s="1"/>
  <c r="S66" i="1"/>
  <c r="S73" i="1" s="1"/>
  <c r="R67" i="1"/>
  <c r="R72" i="1" s="1"/>
  <c r="S41" i="1"/>
  <c r="S46" i="1" s="1"/>
  <c r="R64" i="1"/>
  <c r="R75" i="1" s="1"/>
  <c r="R41" i="1"/>
  <c r="R46" i="1" s="1"/>
  <c r="D41" i="1"/>
  <c r="D46" i="1" s="1"/>
  <c r="Q66" i="1"/>
  <c r="Q73" i="1" s="1"/>
  <c r="L66" i="1"/>
  <c r="L73" i="1" s="1"/>
  <c r="D67" i="1"/>
  <c r="D72" i="1" s="1"/>
  <c r="K74" i="1"/>
  <c r="D40" i="1"/>
  <c r="D47" i="1" s="1"/>
  <c r="T41" i="1"/>
  <c r="T46" i="1" s="1"/>
  <c r="C38" i="1"/>
  <c r="C49" i="1" s="1"/>
  <c r="H41" i="1"/>
  <c r="H46" i="1" s="1"/>
  <c r="Q41" i="1"/>
  <c r="Q46" i="1" s="1"/>
  <c r="C64" i="1"/>
  <c r="C75" i="1" s="1"/>
  <c r="D64" i="1"/>
  <c r="D75" i="1" s="1"/>
  <c r="L41" i="1"/>
  <c r="L46" i="1" s="1"/>
  <c r="D66" i="1"/>
  <c r="D73" i="1" s="1"/>
  <c r="C66" i="1"/>
  <c r="C73" i="1" s="1"/>
  <c r="Q64" i="1"/>
  <c r="Q75" i="1" s="1"/>
  <c r="R66" i="1"/>
  <c r="R73" i="1" s="1"/>
  <c r="K41" i="1"/>
  <c r="K46" i="1" s="1"/>
  <c r="F41" i="1"/>
  <c r="F46" i="1" s="1"/>
  <c r="T64" i="1"/>
  <c r="T75" i="1" s="1"/>
  <c r="N75" i="1"/>
  <c r="C40" i="1"/>
  <c r="C47" i="1" s="1"/>
  <c r="S64" i="1"/>
  <c r="S75" i="1" s="1"/>
  <c r="O75" i="1"/>
  <c r="H75" i="1"/>
  <c r="F64" i="1"/>
  <c r="F75" i="1" s="1"/>
  <c r="R65" i="1"/>
  <c r="R74" i="1" s="1"/>
  <c r="L64" i="1"/>
  <c r="L75" i="1" s="1"/>
  <c r="D38" i="1"/>
  <c r="D49" i="1" s="1"/>
  <c r="L39" i="1"/>
  <c r="L48" i="1" s="1"/>
  <c r="D39" i="1"/>
  <c r="D48" i="1" s="1"/>
  <c r="R39" i="1"/>
  <c r="R48" i="1" s="1"/>
  <c r="T39" i="1"/>
  <c r="T48" i="1" s="1"/>
  <c r="Q39" i="1"/>
  <c r="Q48" i="1" s="1"/>
  <c r="S39" i="1"/>
  <c r="S48" i="1" s="1"/>
  <c r="K39" i="1"/>
  <c r="K48" i="1" s="1"/>
  <c r="F39" i="1"/>
  <c r="F48" i="1" s="1"/>
</calcChain>
</file>

<file path=xl/sharedStrings.xml><?xml version="1.0" encoding="utf-8"?>
<sst xmlns="http://schemas.openxmlformats.org/spreadsheetml/2006/main" count="474" uniqueCount="79">
  <si>
    <t>15 MW</t>
  </si>
  <si>
    <t>10 MW</t>
  </si>
  <si>
    <t>8 MW</t>
  </si>
  <si>
    <t>5 MW</t>
  </si>
  <si>
    <t>Tower Height [m]</t>
  </si>
  <si>
    <t>Tower Base Diameter [m]</t>
  </si>
  <si>
    <t>Blade Length [m]</t>
  </si>
  <si>
    <t>Maximum Blade Thickness [m]</t>
  </si>
  <si>
    <t>Floater Diameter [m]</t>
  </si>
  <si>
    <t>Floater Length [m]</t>
  </si>
  <si>
    <t>Cut – in Wind Speed [m/s]</t>
  </si>
  <si>
    <t>Rated Wind Speed [m/s]</t>
  </si>
  <si>
    <t>Cut – out Wind Speed [m/s]</t>
  </si>
  <si>
    <t>Annual Expected Electricity Generation [MWh]</t>
  </si>
  <si>
    <t>Annual Expected Parasitic Consumption [MWh]</t>
  </si>
  <si>
    <t>Annual Expected Parasitic Consumption [%]</t>
  </si>
  <si>
    <t>V112-3.45</t>
  </si>
  <si>
    <t>GE2.5-120</t>
  </si>
  <si>
    <t>Rated Power [MW]</t>
  </si>
  <si>
    <t>Computed Capacity Factor [%] (check)</t>
  </si>
  <si>
    <t>V122-3.3</t>
  </si>
  <si>
    <t>GE3.4-137</t>
  </si>
  <si>
    <t>5 MW (1.3*Cd)</t>
  </si>
  <si>
    <t>Weibull: Shape = 2.3; Scale = 7.95 (corresponds to wind speed class 14)</t>
  </si>
  <si>
    <t>Weibull: Shape = 2.3; Scale = 10 (corresponds to Portuguese Profile from Capos and Soares)</t>
  </si>
  <si>
    <t>Weibull: Shape = 2.3; Scale = 10.82 (corresponds to wind speed class 8)</t>
  </si>
  <si>
    <t>Average CAPEX ($/kW below) [M USD]</t>
  </si>
  <si>
    <t>Average Annual OPEX ($/kW/yr below) [M USD/yr]</t>
  </si>
  <si>
    <t>Average Annual Value of Parasitic Losses ($/kWh below) [M USD/yr]</t>
  </si>
  <si>
    <t>Sum of Average OPEX and Parasitic Losses [MUSD/yr]</t>
  </si>
  <si>
    <t>Year</t>
  </si>
  <si>
    <t>Factor</t>
  </si>
  <si>
    <t>Estimate DP CAPEX [MUSD]</t>
  </si>
  <si>
    <t>Sum of CAPEX Costs [MUSD]</t>
  </si>
  <si>
    <t>Average CAPEX (Factor: $/kW) [M USD]</t>
  </si>
  <si>
    <t>Average Annual OPEX (Factor: $/kW/yr) [M USD/yr]</t>
  </si>
  <si>
    <t>Average Annual Value of Parasitic Losses (Factor: $/MWh) [M USD/yr]</t>
  </si>
  <si>
    <t>A: 30-Year NPV without Parasitic Value (No Thruster cost) [MUSD]</t>
  </si>
  <si>
    <t>B: 30-Year NPV with Parasitic Value (No Thruster Cost) [MUSD]</t>
  </si>
  <si>
    <t>C: 30-Year NPV without Parasitic Value [MUSD]</t>
  </si>
  <si>
    <t>D: 30-Year NPV with Parasitic Value [MUSD]</t>
  </si>
  <si>
    <t>E: 30-Year NPV of Gross Energy [MWh]</t>
  </si>
  <si>
    <t>F: 30-Year NPV of Net Energy [MWh]</t>
  </si>
  <si>
    <t>30-Year LCOE (A/F) [$/MWh] (No Thruster Cost)</t>
  </si>
  <si>
    <t>30-Year LCOE (B/E) [$/MWh] (No Thruster Cost)</t>
  </si>
  <si>
    <t>30-Year LCOE (C/F) [$/MWh]</t>
  </si>
  <si>
    <t>30-Year LCOE (D/E) [$/MWh]</t>
  </si>
  <si>
    <t>Thruster System Choice</t>
  </si>
  <si>
    <t>Diameter [m]</t>
  </si>
  <si>
    <t>Number of Thrusters</t>
  </si>
  <si>
    <t>Capital Cost, Thrusters only [MUSD]</t>
  </si>
  <si>
    <t>Rationale for Choice</t>
  </si>
  <si>
    <t>Min CAPEX</t>
  </si>
  <si>
    <t>Max Thrusters</t>
  </si>
  <si>
    <t>N Thrusters</t>
  </si>
  <si>
    <t>E.Parasitic Losses</t>
  </si>
  <si>
    <t>LCOE [$/MWh]</t>
  </si>
  <si>
    <t>15 MW Turbine</t>
  </si>
  <si>
    <t>8 MW Turbine</t>
  </si>
  <si>
    <t>5 MW Turbine</t>
  </si>
  <si>
    <t>2.5 MW Turbine</t>
  </si>
  <si>
    <t>2.18 m thruster</t>
  </si>
  <si>
    <t>3.00 m thruster</t>
  </si>
  <si>
    <t>3.91 m thruster</t>
  </si>
  <si>
    <t>3.35 m thruster</t>
  </si>
  <si>
    <t>3.45 MW Turbine</t>
  </si>
  <si>
    <t>1.98 m thruster</t>
  </si>
  <si>
    <t>3.3 MW Turbine</t>
  </si>
  <si>
    <t>3.4 MW Turbine</t>
  </si>
  <si>
    <t>10 MW Turbine</t>
  </si>
  <si>
    <t>3.8 m thruster</t>
  </si>
  <si>
    <t>Total Cost (MUSD)</t>
  </si>
  <si>
    <t>3.5 m thruster</t>
  </si>
  <si>
    <t>4.1 m thruster</t>
  </si>
  <si>
    <t>3.2 m thruster (smallest)</t>
  </si>
  <si>
    <t>4.5 m thruster (largest)</t>
  </si>
  <si>
    <t>3.2 m thruster</t>
  </si>
  <si>
    <t>Annual Expected Parasitic Consumption [%] (Power Ratio)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</si>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</sst>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%"/>
    <numFmt numFmtId="165" formatCode="_(* #,##0_);_(* \(#,##0\);_(* &quot;-&quot;??_);_(@_)"/>
    <numFmt numFmtId="166" formatCode="0.00,,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56">
    <xf numFmtId="0" fontId="0" fillId="0" borderId="0" xfId="0"/>
    <xf numFmtId="3" fontId="0" fillId="0" borderId="0" xfId="0" applyNumberFormat="1"/>
    <xf numFmtId="164" fontId="0" fillId="0" borderId="0" xfId="0" applyNumberFormat="1"/>
    <xf numFmtId="0" fontId="0" fillId="2" borderId="0" xfId="0" applyFill="1"/>
    <xf numFmtId="9" fontId="0" fillId="2" borderId="0" xfId="1" applyFont="1" applyFill="1"/>
    <xf numFmtId="3" fontId="0" fillId="0" borderId="0" xfId="0" applyNumberFormat="1" applyFill="1"/>
    <xf numFmtId="164" fontId="0" fillId="3" borderId="0" xfId="0" applyNumberFormat="1" applyFill="1"/>
    <xf numFmtId="0" fontId="0" fillId="0" borderId="1" xfId="0" applyBorder="1"/>
    <xf numFmtId="43" fontId="0" fillId="0" borderId="0" xfId="2" applyFont="1" applyAlignment="1">
      <alignment horizontal="center" vertical="center"/>
    </xf>
    <xf numFmtId="164" fontId="0" fillId="0" borderId="0" xfId="1" applyNumberFormat="1" applyFont="1"/>
    <xf numFmtId="43" fontId="0" fillId="0" borderId="0" xfId="0" applyNumberFormat="1"/>
    <xf numFmtId="164" fontId="0" fillId="0" borderId="0" xfId="1" applyNumberFormat="1" applyFont="1" applyBorder="1"/>
    <xf numFmtId="164" fontId="0" fillId="4" borderId="1" xfId="1" applyNumberFormat="1" applyFont="1" applyFill="1" applyBorder="1"/>
    <xf numFmtId="43" fontId="0" fillId="0" borderId="0" xfId="0" applyNumberFormat="1" applyAlignment="1">
      <alignment vertical="center"/>
    </xf>
    <xf numFmtId="2" fontId="0" fillId="0" borderId="0" xfId="0" applyNumberFormat="1" applyAlignment="1">
      <alignment vertical="center"/>
    </xf>
    <xf numFmtId="43" fontId="0" fillId="0" borderId="0" xfId="2" applyFont="1" applyAlignment="1">
      <alignment vertical="center"/>
    </xf>
    <xf numFmtId="0" fontId="2" fillId="0" borderId="0" xfId="0" applyFont="1"/>
    <xf numFmtId="0" fontId="0" fillId="0" borderId="2" xfId="0" applyBorder="1"/>
    <xf numFmtId="0" fontId="0" fillId="0" borderId="3" xfId="0" applyBorder="1"/>
    <xf numFmtId="165" fontId="0" fillId="4" borderId="3" xfId="2" applyNumberFormat="1" applyFont="1" applyFill="1" applyBorder="1"/>
    <xf numFmtId="0" fontId="0" fillId="4" borderId="3" xfId="0" applyFill="1" applyBorder="1"/>
    <xf numFmtId="164" fontId="0" fillId="0" borderId="3" xfId="1" applyNumberFormat="1" applyFont="1" applyBorder="1"/>
    <xf numFmtId="164" fontId="0" fillId="4" borderId="3" xfId="1" applyNumberFormat="1" applyFont="1" applyFill="1" applyBorder="1"/>
    <xf numFmtId="0" fontId="0" fillId="0" borderId="0" xfId="0" applyBorder="1"/>
    <xf numFmtId="0" fontId="2" fillId="0" borderId="3" xfId="0" applyFont="1" applyBorder="1" applyAlignment="1">
      <alignment horizontal="center"/>
    </xf>
    <xf numFmtId="43" fontId="1" fillId="0" borderId="0" xfId="2" applyFont="1" applyBorder="1" applyAlignment="1">
      <alignment vertical="center"/>
    </xf>
    <xf numFmtId="43" fontId="1" fillId="0" borderId="0" xfId="2" applyFont="1" applyBorder="1" applyAlignment="1">
      <alignment horizontal="center" vertical="center"/>
    </xf>
    <xf numFmtId="43" fontId="0" fillId="0" borderId="0" xfId="2" applyFont="1"/>
    <xf numFmtId="43" fontId="1" fillId="3" borderId="0" xfId="2" applyFont="1" applyFill="1" applyBorder="1" applyAlignment="1">
      <alignment vertical="center"/>
    </xf>
    <xf numFmtId="165" fontId="0" fillId="0" borderId="3" xfId="2" applyNumberFormat="1" applyFont="1" applyFill="1" applyBorder="1"/>
    <xf numFmtId="0" fontId="0" fillId="0" borderId="3" xfId="0" applyFill="1" applyBorder="1"/>
    <xf numFmtId="164" fontId="0" fillId="4" borderId="5" xfId="1" applyNumberFormat="1" applyFont="1" applyFill="1" applyBorder="1"/>
    <xf numFmtId="164" fontId="0" fillId="4" borderId="4" xfId="1" applyNumberFormat="1" applyFont="1" applyFill="1" applyBorder="1"/>
    <xf numFmtId="164" fontId="0" fillId="5" borderId="0" xfId="1" applyNumberFormat="1" applyFont="1" applyFill="1" applyBorder="1"/>
    <xf numFmtId="10" fontId="0" fillId="0" borderId="0" xfId="1" applyNumberFormat="1" applyFont="1"/>
    <xf numFmtId="0" fontId="0" fillId="0" borderId="6" xfId="0" applyBorder="1"/>
    <xf numFmtId="0" fontId="0" fillId="0" borderId="4" xfId="0" applyBorder="1"/>
    <xf numFmtId="0" fontId="2" fillId="0" borderId="2" xfId="0" applyFont="1" applyBorder="1"/>
    <xf numFmtId="0" fontId="0" fillId="0" borderId="0" xfId="0" applyAlignment="1">
      <alignment horizontal="center"/>
    </xf>
    <xf numFmtId="43" fontId="1" fillId="0" borderId="0" xfId="2" applyFont="1" applyFill="1" applyBorder="1" applyAlignment="1">
      <alignment vertical="center"/>
    </xf>
    <xf numFmtId="0" fontId="0" fillId="0" borderId="0" xfId="0" applyFill="1" applyBorder="1"/>
    <xf numFmtId="3" fontId="0" fillId="0" borderId="1" xfId="0" applyNumberFormat="1" applyBorder="1"/>
    <xf numFmtId="164" fontId="0" fillId="2" borderId="0" xfId="1" applyNumberFormat="1" applyFont="1" applyFill="1"/>
    <xf numFmtId="2" fontId="0" fillId="0" borderId="0" xfId="0" applyNumberFormat="1"/>
    <xf numFmtId="10" fontId="0" fillId="6" borderId="0" xfId="0" applyNumberFormat="1" applyFill="1"/>
    <xf numFmtId="43" fontId="1" fillId="6" borderId="0" xfId="2" applyFont="1" applyFill="1" applyBorder="1" applyAlignment="1">
      <alignment vertical="center"/>
    </xf>
    <xf numFmtId="3" fontId="0" fillId="0" borderId="1" xfId="0" applyNumberFormat="1" applyFill="1" applyBorder="1"/>
    <xf numFmtId="164" fontId="0" fillId="6" borderId="0" xfId="0" applyNumberFormat="1" applyFill="1"/>
    <xf numFmtId="166" fontId="0" fillId="0" borderId="0" xfId="0" applyNumberFormat="1"/>
    <xf numFmtId="0" fontId="0" fillId="7" borderId="0" xfId="0" applyFill="1"/>
    <xf numFmtId="43" fontId="1" fillId="7" borderId="0" xfId="2" applyFont="1" applyFill="1" applyBorder="1" applyAlignment="1">
      <alignment vertical="center"/>
    </xf>
    <xf numFmtId="164" fontId="0" fillId="7" borderId="0" xfId="0" applyNumberFormat="1" applyFill="1"/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/>
    <xf numFmtId="164" fontId="0" fillId="7" borderId="0" xfId="0" applyNumberFormat="1" applyFill="1" applyBorder="1"/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Portuguese Wind Profile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'Main Calculations'!$C$2:$T$2</c:f>
              <c:numCache>
                <c:formatCode>General</c:formatCode>
                <c:ptCount val="8"/>
                <c:pt idx="0">
                  <c:v>15</c:v>
                </c:pt>
                <c:pt idx="1">
                  <c:v>10</c:v>
                </c:pt>
                <c:pt idx="2">
                  <c:v>8</c:v>
                </c:pt>
                <c:pt idx="3">
                  <c:v>5</c:v>
                </c:pt>
                <c:pt idx="4">
                  <c:v>3.45</c:v>
                </c:pt>
                <c:pt idx="5">
                  <c:v>2.5</c:v>
                </c:pt>
                <c:pt idx="6">
                  <c:v>3.3</c:v>
                </c:pt>
                <c:pt idx="7">
                  <c:v>3.4</c:v>
                </c:pt>
              </c:numCache>
            </c:numRef>
          </c:xVal>
          <c:yVal>
            <c:numRef>
              <c:f>'Main Calculations'!$C$23:$T$23</c:f>
              <c:numCache>
                <c:formatCode>0.0%</c:formatCode>
                <c:ptCount val="8"/>
                <c:pt idx="0">
                  <c:v>0.7795452634411314</c:v>
                </c:pt>
                <c:pt idx="1">
                  <c:v>0.55619167230219302</c:v>
                </c:pt>
                <c:pt idx="2">
                  <c:v>0.49187652419608341</c:v>
                </c:pt>
                <c:pt idx="3">
                  <c:v>0.70289282148571686</c:v>
                </c:pt>
                <c:pt idx="4">
                  <c:v>0.97393183077822065</c:v>
                </c:pt>
                <c:pt idx="5">
                  <c:v>1.6628353879622915</c:v>
                </c:pt>
                <c:pt idx="6">
                  <c:v>0.97672348484848481</c:v>
                </c:pt>
                <c:pt idx="7">
                  <c:v>0.97991693535165858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CA-4679-B693-F2670B6B6C7A}"/>
            </c:ext>
          </c:extLst>
        </c:ser>
        <c:ser>
          <c:idx val="1"/>
          <c:order val="1"/>
          <c:tx>
            <c:v>Wind Speed Class 14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3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'Main Calculations'!$C$2:$T$2</c:f>
              <c:numCache>
                <c:formatCode>General</c:formatCode>
                <c:ptCount val="8"/>
                <c:pt idx="0">
                  <c:v>15</c:v>
                </c:pt>
                <c:pt idx="1">
                  <c:v>10</c:v>
                </c:pt>
                <c:pt idx="2">
                  <c:v>8</c:v>
                </c:pt>
                <c:pt idx="3">
                  <c:v>5</c:v>
                </c:pt>
                <c:pt idx="4">
                  <c:v>3.45</c:v>
                </c:pt>
                <c:pt idx="5">
                  <c:v>2.5</c:v>
                </c:pt>
                <c:pt idx="6">
                  <c:v>3.3</c:v>
                </c:pt>
                <c:pt idx="7">
                  <c:v>3.4</c:v>
                </c:pt>
              </c:numCache>
            </c:numRef>
          </c:xVal>
          <c:yVal>
            <c:numRef>
              <c:f>'Main Calculations'!$C$29:$T$29</c:f>
              <c:numCache>
                <c:formatCode>0.0%</c:formatCode>
                <c:ptCount val="8"/>
                <c:pt idx="0">
                  <c:v>0.42759093281790034</c:v>
                </c:pt>
                <c:pt idx="1">
                  <c:v>0.2973765734633943</c:v>
                </c:pt>
                <c:pt idx="2">
                  <c:v>0.23897544273396606</c:v>
                </c:pt>
                <c:pt idx="3">
                  <c:v>0.32339022566372877</c:v>
                </c:pt>
                <c:pt idx="4">
                  <c:v>0.40021345185672941</c:v>
                </c:pt>
                <c:pt idx="5">
                  <c:v>0.49702040703241518</c:v>
                </c:pt>
                <c:pt idx="6">
                  <c:v>0.39100430055523155</c:v>
                </c:pt>
                <c:pt idx="7">
                  <c:v>0.40966439127421728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9D-4F32-8CB9-0C7F471A54AA}"/>
            </c:ext>
          </c:extLst>
        </c:ser>
        <c:ser>
          <c:idx val="2"/>
          <c:order val="2"/>
          <c:tx>
            <c:v>Wind Speed Class 8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3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'Main Calculations'!$C$2:$T$2</c:f>
              <c:numCache>
                <c:formatCode>General</c:formatCode>
                <c:ptCount val="8"/>
                <c:pt idx="0">
                  <c:v>15</c:v>
                </c:pt>
                <c:pt idx="1">
                  <c:v>10</c:v>
                </c:pt>
                <c:pt idx="2">
                  <c:v>8</c:v>
                </c:pt>
                <c:pt idx="3">
                  <c:v>5</c:v>
                </c:pt>
                <c:pt idx="4">
                  <c:v>3.45</c:v>
                </c:pt>
                <c:pt idx="5">
                  <c:v>2.5</c:v>
                </c:pt>
                <c:pt idx="6">
                  <c:v>3.3</c:v>
                </c:pt>
                <c:pt idx="7">
                  <c:v>3.4</c:v>
                </c:pt>
              </c:numCache>
            </c:numRef>
          </c:xVal>
          <c:yVal>
            <c:numRef>
              <c:f>'Main Calculations'!$C$55:$T$55</c:f>
              <c:numCache>
                <c:formatCode>0.00%</c:formatCode>
                <c:ptCount val="8"/>
                <c:pt idx="0">
                  <c:v>0.41155532548402002</c:v>
                </c:pt>
                <c:pt idx="1">
                  <c:v>0.26112379271064373</c:v>
                </c:pt>
                <c:pt idx="2">
                  <c:v>0.17131122482148634</c:v>
                </c:pt>
                <c:pt idx="3" formatCode="0.0%">
                  <c:v>0.22845064848626576</c:v>
                </c:pt>
                <c:pt idx="4" formatCode="0.0%">
                  <c:v>0.34397710997820974</c:v>
                </c:pt>
                <c:pt idx="5" formatCode="0.0%">
                  <c:v>0.53316678606167678</c:v>
                </c:pt>
                <c:pt idx="6" formatCode="0.0%">
                  <c:v>0.34506369757524857</c:v>
                </c:pt>
                <c:pt idx="7" formatCode="0.0%">
                  <c:v>0.35024248597688257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59D-4F32-8CB9-0C7F471A54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0799248"/>
        <c:axId val="300799664"/>
      </c:scatterChart>
      <c:valAx>
        <c:axId val="300799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799664"/>
        <c:crosses val="autoZero"/>
        <c:crossBetween val="midCat"/>
      </c:valAx>
      <c:valAx>
        <c:axId val="30079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</a:t>
                </a:r>
                <a:r>
                  <a:rPr lang="en-US" baseline="0"/>
                  <a:t> Ratio (expected parasitic loss/expected annual production)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799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5128989775805353E-2"/>
          <c:y val="0.87472072672430412"/>
          <c:w val="0.87945362230847246"/>
          <c:h val="0.125279273275695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305098914551625"/>
          <c:y val="5.0996754751970332E-2"/>
          <c:w val="0.78420762917614284"/>
          <c:h val="0.6741843987165026"/>
        </c:manualLayout>
      </c:layout>
      <c:scatterChart>
        <c:scatterStyle val="lineMarker"/>
        <c:varyColors val="0"/>
        <c:ser>
          <c:idx val="0"/>
          <c:order val="0"/>
          <c:tx>
            <c:v>15 MW Turbine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'Sensitivity An-Kongsberg8'!$B$3:$N$3</c:f>
              <c:numCache>
                <c:formatCode>General</c:formatCode>
                <c:ptCount val="13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numCache>
            </c:numRef>
          </c:xVal>
          <c:yVal>
            <c:numRef>
              <c:f>'Sensitivity An-Kongsberg8'!$B$5:$N$5</c:f>
              <c:numCache>
                <c:formatCode>0.00%</c:formatCode>
                <c:ptCount val="13"/>
                <c:pt idx="0">
                  <c:v>0.80577996310961508</c:v>
                </c:pt>
                <c:pt idx="1">
                  <c:v>0.74600733645129647</c:v>
                </c:pt>
                <c:pt idx="2">
                  <c:v>0.69782590223312491</c:v>
                </c:pt>
                <c:pt idx="3">
                  <c:v>0.65791655862502496</c:v>
                </c:pt>
                <c:pt idx="4">
                  <c:v>0.62415451710041636</c:v>
                </c:pt>
                <c:pt idx="5">
                  <c:v>0.59510791619087922</c:v>
                </c:pt>
                <c:pt idx="6">
                  <c:v>0.56977257501741319</c:v>
                </c:pt>
                <c:pt idx="7">
                  <c:v>0.54741973086324969</c:v>
                </c:pt>
                <c:pt idx="8">
                  <c:v>0.52750684124631098</c:v>
                </c:pt>
                <c:pt idx="9">
                  <c:v>0.50961999648528866</c:v>
                </c:pt>
                <c:pt idx="10">
                  <c:v>0.49343745809066669</c:v>
                </c:pt>
                <c:pt idx="11">
                  <c:v>0.47870462074997305</c:v>
                </c:pt>
                <c:pt idx="12">
                  <c:v>0.46521726815541659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CB-489F-AE6C-D3C9F0A4D3B4}"/>
            </c:ext>
          </c:extLst>
        </c:ser>
        <c:ser>
          <c:idx val="1"/>
          <c:order val="1"/>
          <c:tx>
            <c:v>8 MW Turbine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'Sensitivity An-Kongsberg8'!$B$15:$N$15</c:f>
              <c:numCache>
                <c:formatCode>General</c:formatCode>
                <c:ptCount val="1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</c:numCache>
            </c:numRef>
          </c:xVal>
          <c:yVal>
            <c:numRef>
              <c:f>'Sensitivity An-Kongsberg8'!$B$17:$N$17</c:f>
              <c:numCache>
                <c:formatCode>0.00%</c:formatCode>
                <c:ptCount val="13"/>
                <c:pt idx="0">
                  <c:v>0.45324698623159004</c:v>
                </c:pt>
                <c:pt idx="1">
                  <c:v>0.37007446676316874</c:v>
                </c:pt>
                <c:pt idx="2">
                  <c:v>0.32049387206595276</c:v>
                </c:pt>
                <c:pt idx="3">
                  <c:v>0.28665856631113429</c:v>
                </c:pt>
                <c:pt idx="4">
                  <c:v>0.26168228721342557</c:v>
                </c:pt>
                <c:pt idx="5">
                  <c:v>0.24227064788305866</c:v>
                </c:pt>
                <c:pt idx="6">
                  <c:v>0.22662349311579502</c:v>
                </c:pt>
                <c:pt idx="7">
                  <c:v>0.21366258137730182</c:v>
                </c:pt>
                <c:pt idx="8">
                  <c:v>0.2026981754861242</c:v>
                </c:pt>
                <c:pt idx="9">
                  <c:v>0.19326511533748694</c:v>
                </c:pt>
                <c:pt idx="10">
                  <c:v>0.18503727452798904</c:v>
                </c:pt>
                <c:pt idx="11">
                  <c:v>0.17777806123078774</c:v>
                </c:pt>
                <c:pt idx="12">
                  <c:v>0.17131122482148634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CB-489F-AE6C-D3C9F0A4D3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2084751"/>
        <c:axId val="1662087663"/>
      </c:scatterChart>
      <c:valAx>
        <c:axId val="1662084751"/>
        <c:scaling>
          <c:orientation val="minMax"/>
          <c:max val="18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Thrusters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2087663"/>
        <c:crosses val="autoZero"/>
        <c:crossBetween val="midCat"/>
        <c:majorUnit val="1"/>
      </c:valAx>
      <c:valAx>
        <c:axId val="1662087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</a:t>
                </a:r>
                <a:r>
                  <a:rPr lang="en-US" baseline="0"/>
                  <a:t> Ratio (E.Parasitic/E.Gen)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20847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831659983022568"/>
          <c:y val="5.0996754751970332E-2"/>
          <c:w val="0.78883609189495674"/>
          <c:h val="0.68345653594413358"/>
        </c:manualLayout>
      </c:layout>
      <c:scatterChart>
        <c:scatterStyle val="lineMarker"/>
        <c:varyColors val="0"/>
        <c:ser>
          <c:idx val="0"/>
          <c:order val="0"/>
          <c:tx>
            <c:v>15 MW Turbine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'Sensitivity Analysis-Thrustmast'!$B$3:$N$3</c:f>
              <c:numCache>
                <c:formatCode>General</c:formatCode>
                <c:ptCount val="13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numCache>
            </c:numRef>
          </c:xVal>
          <c:yVal>
            <c:numRef>
              <c:f>'Sensitivity Analysis-Thrustmast'!$B$5:$N$5</c:f>
              <c:numCache>
                <c:formatCode>0.00</c:formatCode>
                <c:ptCount val="13"/>
                <c:pt idx="0">
                  <c:v>727.1001836259004</c:v>
                </c:pt>
                <c:pt idx="1">
                  <c:v>607.95604361503001</c:v>
                </c:pt>
                <c:pt idx="2">
                  <c:v>548.61492999196753</c:v>
                </c:pt>
                <c:pt idx="3">
                  <c:v>515.88254167555988</c:v>
                </c:pt>
                <c:pt idx="4">
                  <c:v>496.67685964754912</c:v>
                </c:pt>
                <c:pt idx="5">
                  <c:v>485.89719294905859</c:v>
                </c:pt>
                <c:pt idx="6">
                  <c:v>480.08797320432143</c:v>
                </c:pt>
                <c:pt idx="7">
                  <c:v>478.05035060164255</c:v>
                </c:pt>
                <c:pt idx="8">
                  <c:v>478.29688991829619</c:v>
                </c:pt>
                <c:pt idx="9">
                  <c:v>480.59780682353596</c:v>
                </c:pt>
                <c:pt idx="10">
                  <c:v>484.08171620214603</c:v>
                </c:pt>
                <c:pt idx="11">
                  <c:v>488.79717103655582</c:v>
                </c:pt>
                <c:pt idx="12">
                  <c:v>494.25005507746528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A9-4918-AA06-14594A96FEE8}"/>
            </c:ext>
          </c:extLst>
        </c:ser>
        <c:ser>
          <c:idx val="1"/>
          <c:order val="1"/>
          <c:tx>
            <c:v>8 MW Turbine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'Sensitivity Analysis-Thrustmast'!$B$13:$N$13</c:f>
              <c:numCache>
                <c:formatCode>General</c:formatCode>
                <c:ptCount val="13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</c:numCache>
            </c:numRef>
          </c:xVal>
          <c:yVal>
            <c:numRef>
              <c:f>'Sensitivity Analysis-Thrustmast'!$B$15:$N$15</c:f>
              <c:numCache>
                <c:formatCode>0.00</c:formatCode>
                <c:ptCount val="13"/>
                <c:pt idx="0">
                  <c:v>186.9546566762167</c:v>
                </c:pt>
                <c:pt idx="1">
                  <c:v>185.63278266441642</c:v>
                </c:pt>
                <c:pt idx="2">
                  <c:v>189.81832161247587</c:v>
                </c:pt>
                <c:pt idx="3">
                  <c:v>196.78985740501622</c:v>
                </c:pt>
                <c:pt idx="4">
                  <c:v>204.93363328185885</c:v>
                </c:pt>
                <c:pt idx="5">
                  <c:v>213.90035011847431</c:v>
                </c:pt>
                <c:pt idx="6">
                  <c:v>223.5796029299967</c:v>
                </c:pt>
                <c:pt idx="7">
                  <c:v>233.42641262356167</c:v>
                </c:pt>
                <c:pt idx="8">
                  <c:v>243.70352948057513</c:v>
                </c:pt>
                <c:pt idx="9">
                  <c:v>253.9812260060198</c:v>
                </c:pt>
                <c:pt idx="10">
                  <c:v>264.39481125268276</c:v>
                </c:pt>
                <c:pt idx="11">
                  <c:v>275.08463486659008</c:v>
                </c:pt>
                <c:pt idx="12">
                  <c:v>285.67923973215949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8A9-4918-AA06-14594A96FE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2084751"/>
        <c:axId val="1662087663"/>
      </c:scatterChart>
      <c:valAx>
        <c:axId val="1662084751"/>
        <c:scaling>
          <c:orientation val="minMax"/>
          <c:max val="18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Thrusters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2087663"/>
        <c:crosses val="autoZero"/>
        <c:crossBetween val="midCat"/>
        <c:majorUnit val="1"/>
      </c:valAx>
      <c:valAx>
        <c:axId val="1662087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LCOE [$/MWh]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20847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305098914551625"/>
          <c:y val="5.0996754751970332E-2"/>
          <c:w val="0.78420762917614284"/>
          <c:h val="0.6741843987165026"/>
        </c:manualLayout>
      </c:layout>
      <c:scatterChart>
        <c:scatterStyle val="lineMarker"/>
        <c:varyColors val="0"/>
        <c:ser>
          <c:idx val="0"/>
          <c:order val="0"/>
          <c:tx>
            <c:v>15 MW Turbine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'Sensitivity Analysis-Thrustmast'!$B$3:$N$3</c:f>
              <c:numCache>
                <c:formatCode>General</c:formatCode>
                <c:ptCount val="13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numCache>
            </c:numRef>
          </c:xVal>
          <c:yVal>
            <c:numRef>
              <c:f>'Sensitivity Analysis-Thrustmast'!$B$4:$N$4</c:f>
              <c:numCache>
                <c:formatCode>0.00%</c:formatCode>
                <c:ptCount val="13"/>
                <c:pt idx="0">
                  <c:v>0.78311101401925398</c:v>
                </c:pt>
                <c:pt idx="1">
                  <c:v>0.72501984653887785</c:v>
                </c:pt>
                <c:pt idx="2">
                  <c:v>0.67819406433173612</c:v>
                </c:pt>
                <c:pt idx="3">
                  <c:v>0.63940751919750649</c:v>
                </c:pt>
                <c:pt idx="4">
                  <c:v>0.60659520086982066</c:v>
                </c:pt>
                <c:pt idx="5">
                  <c:v>0.57836577816663204</c:v>
                </c:pt>
                <c:pt idx="6">
                  <c:v>0.55374308148794038</c:v>
                </c:pt>
                <c:pt idx="7">
                  <c:v>0.53201916096673652</c:v>
                </c:pt>
                <c:pt idx="8">
                  <c:v>0.51266649692979172</c:v>
                </c:pt>
                <c:pt idx="9">
                  <c:v>0.49528291626521076</c:v>
                </c:pt>
                <c:pt idx="10">
                  <c:v>0.4795556002762319</c:v>
                </c:pt>
                <c:pt idx="11">
                  <c:v>0.46519035228956213</c:v>
                </c:pt>
                <c:pt idx="12">
                  <c:v>0.45212927189609597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CF-4B7A-8DDC-5F851DD3C028}"/>
            </c:ext>
          </c:extLst>
        </c:ser>
        <c:ser>
          <c:idx val="1"/>
          <c:order val="1"/>
          <c:tx>
            <c:v>8 MW Turbine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'Sensitivity Analysis-Thrustmast'!$B$13:$N$13</c:f>
              <c:numCache>
                <c:formatCode>General</c:formatCode>
                <c:ptCount val="13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</c:numCache>
            </c:numRef>
          </c:xVal>
          <c:yVal>
            <c:numRef>
              <c:f>'Sensitivity Analysis-Thrustmast'!$B$14:$N$14</c:f>
              <c:numCache>
                <c:formatCode>0.00%</c:formatCode>
                <c:ptCount val="13"/>
                <c:pt idx="0">
                  <c:v>0.452927072935294</c:v>
                </c:pt>
                <c:pt idx="1">
                  <c:v>0.39224641265070898</c:v>
                </c:pt>
                <c:pt idx="2">
                  <c:v>0.35083584806443197</c:v>
                </c:pt>
                <c:pt idx="3">
                  <c:v>0.32026777257230038</c:v>
                </c:pt>
                <c:pt idx="4">
                  <c:v>0.29651045571289025</c:v>
                </c:pt>
                <c:pt idx="5">
                  <c:v>0.2773600960521671</c:v>
                </c:pt>
                <c:pt idx="6">
                  <c:v>0.2614975398564649</c:v>
                </c:pt>
                <c:pt idx="7">
                  <c:v>0.24807846290199009</c:v>
                </c:pt>
                <c:pt idx="8">
                  <c:v>0.23653339894813333</c:v>
                </c:pt>
                <c:pt idx="9">
                  <c:v>0.22646343360163534</c:v>
                </c:pt>
                <c:pt idx="10">
                  <c:v>0.2175791019056546</c:v>
                </c:pt>
                <c:pt idx="11">
                  <c:v>0.20966438523568248</c:v>
                </c:pt>
                <c:pt idx="12">
                  <c:v>0.20255513001029485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7CF-4B7A-8DDC-5F851DD3C0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2084751"/>
        <c:axId val="1662087663"/>
      </c:scatterChart>
      <c:valAx>
        <c:axId val="1662084751"/>
        <c:scaling>
          <c:orientation val="minMax"/>
          <c:max val="18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Thrusters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2087663"/>
        <c:crosses val="autoZero"/>
        <c:crossBetween val="midCat"/>
        <c:majorUnit val="1"/>
      </c:valAx>
      <c:valAx>
        <c:axId val="1662087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</a:t>
                </a:r>
                <a:r>
                  <a:rPr lang="en-US" baseline="0"/>
                  <a:t> Ratio (E.Parasitic/E.Gen)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20847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Portuguese Wind Profile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'Main Calculations'!$C$2:$T$2</c:f>
              <c:numCache>
                <c:formatCode>General</c:formatCode>
                <c:ptCount val="8"/>
                <c:pt idx="0">
                  <c:v>15</c:v>
                </c:pt>
                <c:pt idx="1">
                  <c:v>10</c:v>
                </c:pt>
                <c:pt idx="2">
                  <c:v>8</c:v>
                </c:pt>
                <c:pt idx="3">
                  <c:v>5</c:v>
                </c:pt>
                <c:pt idx="4">
                  <c:v>3.45</c:v>
                </c:pt>
                <c:pt idx="5">
                  <c:v>2.5</c:v>
                </c:pt>
                <c:pt idx="6">
                  <c:v>3.3</c:v>
                </c:pt>
                <c:pt idx="7">
                  <c:v>3.4</c:v>
                </c:pt>
              </c:numCache>
            </c:numRef>
          </c:xVal>
          <c:yVal>
            <c:numRef>
              <c:f>'Main Calculations'!$C$21:$T$21</c:f>
              <c:numCache>
                <c:formatCode>0%</c:formatCode>
                <c:ptCount val="8"/>
                <c:pt idx="0">
                  <c:v>0.45253424657534247</c:v>
                </c:pt>
                <c:pt idx="1">
                  <c:v>0.59081050228310505</c:v>
                </c:pt>
                <c:pt idx="2">
                  <c:v>0.61057291666666658</c:v>
                </c:pt>
                <c:pt idx="3">
                  <c:v>0.48570867579908678</c:v>
                </c:pt>
                <c:pt idx="4">
                  <c:v>0.52775196876447616</c:v>
                </c:pt>
                <c:pt idx="5">
                  <c:v>0.44077625570776258</c:v>
                </c:pt>
                <c:pt idx="6">
                  <c:v>0.52968036529680362</c:v>
                </c:pt>
                <c:pt idx="7">
                  <c:v>0.61439027665860868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77-40BD-A3B4-874D693386FB}"/>
            </c:ext>
          </c:extLst>
        </c:ser>
        <c:ser>
          <c:idx val="1"/>
          <c:order val="1"/>
          <c:tx>
            <c:v>Wind Speed Class 14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3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'Main Calculations'!$C$2:$T$2</c:f>
              <c:numCache>
                <c:formatCode>General</c:formatCode>
                <c:ptCount val="8"/>
                <c:pt idx="0">
                  <c:v>15</c:v>
                </c:pt>
                <c:pt idx="1">
                  <c:v>10</c:v>
                </c:pt>
                <c:pt idx="2">
                  <c:v>8</c:v>
                </c:pt>
                <c:pt idx="3">
                  <c:v>5</c:v>
                </c:pt>
                <c:pt idx="4">
                  <c:v>3.45</c:v>
                </c:pt>
                <c:pt idx="5">
                  <c:v>2.5</c:v>
                </c:pt>
                <c:pt idx="6">
                  <c:v>3.3</c:v>
                </c:pt>
                <c:pt idx="7">
                  <c:v>3.4</c:v>
                </c:pt>
              </c:numCache>
            </c:numRef>
          </c:xVal>
          <c:yVal>
            <c:numRef>
              <c:f>'Main Calculations'!$C$27:$T$27</c:f>
              <c:numCache>
                <c:formatCode>0%</c:formatCode>
                <c:ptCount val="8"/>
                <c:pt idx="0">
                  <c:v>0.33561750380517502</c:v>
                </c:pt>
                <c:pt idx="1">
                  <c:v>0.41517819634703196</c:v>
                </c:pt>
                <c:pt idx="2">
                  <c:v>0.37561886415525114</c:v>
                </c:pt>
                <c:pt idx="3">
                  <c:v>0.33706757990867581</c:v>
                </c:pt>
                <c:pt idx="4">
                  <c:v>0.36180762358546753</c:v>
                </c:pt>
                <c:pt idx="5">
                  <c:v>0.33786141552511417</c:v>
                </c:pt>
                <c:pt idx="6">
                  <c:v>0.36478310502283101</c:v>
                </c:pt>
                <c:pt idx="7">
                  <c:v>0.45590283373623425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977-40BD-A3B4-874D693386FB}"/>
            </c:ext>
          </c:extLst>
        </c:ser>
        <c:ser>
          <c:idx val="2"/>
          <c:order val="2"/>
          <c:tx>
            <c:v>Wind Speed Class 8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3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'Main Calculations'!$C$2:$T$2</c:f>
              <c:numCache>
                <c:formatCode>General</c:formatCode>
                <c:ptCount val="8"/>
                <c:pt idx="0">
                  <c:v>15</c:v>
                </c:pt>
                <c:pt idx="1">
                  <c:v>10</c:v>
                </c:pt>
                <c:pt idx="2">
                  <c:v>8</c:v>
                </c:pt>
                <c:pt idx="3">
                  <c:v>5</c:v>
                </c:pt>
                <c:pt idx="4">
                  <c:v>3.45</c:v>
                </c:pt>
                <c:pt idx="5">
                  <c:v>2.5</c:v>
                </c:pt>
                <c:pt idx="6">
                  <c:v>3.3</c:v>
                </c:pt>
                <c:pt idx="7">
                  <c:v>3.4</c:v>
                </c:pt>
              </c:numCache>
            </c:numRef>
          </c:xVal>
          <c:yVal>
            <c:numRef>
              <c:f>'Main Calculations'!$C$53:$T$53</c:f>
              <c:numCache>
                <c:formatCode>0%</c:formatCode>
                <c:ptCount val="8"/>
                <c:pt idx="0" formatCode="0.0%">
                  <c:v>0.48632290715372911</c:v>
                </c:pt>
                <c:pt idx="1">
                  <c:v>0.64546792237442918</c:v>
                </c:pt>
                <c:pt idx="2">
                  <c:v>0.69359189497716889</c:v>
                </c:pt>
                <c:pt idx="3">
                  <c:v>0.53306438356164387</c:v>
                </c:pt>
                <c:pt idx="4">
                  <c:v>0.58128118589107269</c:v>
                </c:pt>
                <c:pt idx="5">
                  <c:v>0.47741963470319632</c:v>
                </c:pt>
                <c:pt idx="6">
                  <c:v>0.5828542272035423</c:v>
                </c:pt>
                <c:pt idx="7">
                  <c:v>0.66219413107708835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977-40BD-A3B4-874D693386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0799248"/>
        <c:axId val="300799664"/>
      </c:scatterChart>
      <c:valAx>
        <c:axId val="300799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799664"/>
        <c:crosses val="autoZero"/>
        <c:crossBetween val="midCat"/>
      </c:valAx>
      <c:valAx>
        <c:axId val="30079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Caapacity</a:t>
                </a:r>
                <a:r>
                  <a:rPr lang="en-US" baseline="0"/>
                  <a:t> Factor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799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Wind Speed Class 14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'Main Calculations'!$C$2:$T$2</c:f>
              <c:numCache>
                <c:formatCode>General</c:formatCode>
                <c:ptCount val="8"/>
                <c:pt idx="0">
                  <c:v>15</c:v>
                </c:pt>
                <c:pt idx="1">
                  <c:v>10</c:v>
                </c:pt>
                <c:pt idx="2">
                  <c:v>8</c:v>
                </c:pt>
                <c:pt idx="3">
                  <c:v>5</c:v>
                </c:pt>
                <c:pt idx="4">
                  <c:v>3.45</c:v>
                </c:pt>
                <c:pt idx="5">
                  <c:v>2.5</c:v>
                </c:pt>
                <c:pt idx="6">
                  <c:v>3.3</c:v>
                </c:pt>
                <c:pt idx="7">
                  <c:v>3.4</c:v>
                </c:pt>
              </c:numCache>
            </c:numRef>
          </c:xVal>
          <c:yVal>
            <c:numRef>
              <c:f>'Main Calculations'!$C$46:$T$46</c:f>
              <c:numCache>
                <c:formatCode>_(* #,##0.00_);_(* \(#,##0.00\);_(* "-"??_);_(@_)</c:formatCode>
                <c:ptCount val="8"/>
                <c:pt idx="0">
                  <c:v>254.56941042514885</c:v>
                </c:pt>
                <c:pt idx="1">
                  <c:v>197.16400982788394</c:v>
                </c:pt>
                <c:pt idx="2">
                  <c:v>225.09633793110123</c:v>
                </c:pt>
                <c:pt idx="3">
                  <c:v>271.7634573635421</c:v>
                </c:pt>
                <c:pt idx="4">
                  <c:v>303.27492353115957</c:v>
                </c:pt>
                <c:pt idx="5">
                  <c:v>431.24451198742037</c:v>
                </c:pt>
                <c:pt idx="6">
                  <c:v>312.60852662960258</c:v>
                </c:pt>
                <c:pt idx="7">
                  <c:v>236.41093080671934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93-4204-B94C-7ED586EABB7A}"/>
            </c:ext>
          </c:extLst>
        </c:ser>
        <c:ser>
          <c:idx val="1"/>
          <c:order val="1"/>
          <c:tx>
            <c:v>Wind Speed Class 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'Main Calculations'!$C$2:$T$2</c:f>
              <c:numCache>
                <c:formatCode>General</c:formatCode>
                <c:ptCount val="8"/>
                <c:pt idx="0">
                  <c:v>15</c:v>
                </c:pt>
                <c:pt idx="1">
                  <c:v>10</c:v>
                </c:pt>
                <c:pt idx="2">
                  <c:v>8</c:v>
                </c:pt>
                <c:pt idx="3">
                  <c:v>5</c:v>
                </c:pt>
                <c:pt idx="4">
                  <c:v>3.45</c:v>
                </c:pt>
                <c:pt idx="5">
                  <c:v>2.5</c:v>
                </c:pt>
                <c:pt idx="6">
                  <c:v>3.3</c:v>
                </c:pt>
                <c:pt idx="7">
                  <c:v>3.4</c:v>
                </c:pt>
              </c:numCache>
            </c:numRef>
          </c:xVal>
          <c:yVal>
            <c:numRef>
              <c:f>'Main Calculations'!$C$72:$T$72</c:f>
              <c:numCache>
                <c:formatCode>_(* #,##0.00_);_(* \(#,##0.00\);_(* "-"??_);_(@_)</c:formatCode>
                <c:ptCount val="8"/>
                <c:pt idx="0">
                  <c:v>205.21398715941623</c:v>
                </c:pt>
                <c:pt idx="1">
                  <c:v>153.16112649980849</c:v>
                </c:pt>
                <c:pt idx="2">
                  <c:v>161.65871402502705</c:v>
                </c:pt>
                <c:pt idx="3">
                  <c:v>212.31953061503293</c:v>
                </c:pt>
                <c:pt idx="4">
                  <c:v>239.61079265744303</c:v>
                </c:pt>
                <c:pt idx="5">
                  <c:v>369.29103546129596</c:v>
                </c:pt>
                <c:pt idx="6">
                  <c:v>248.48595393300704</c:v>
                </c:pt>
                <c:pt idx="7">
                  <c:v>195.20960889588289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093-4204-B94C-7ED586EABB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5750719"/>
        <c:axId val="965750303"/>
      </c:scatterChart>
      <c:valAx>
        <c:axId val="965750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Turbine Size (MW)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5750303"/>
        <c:crosses val="autoZero"/>
        <c:crossBetween val="midCat"/>
      </c:valAx>
      <c:valAx>
        <c:axId val="965750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30-year</a:t>
                </a:r>
                <a:r>
                  <a:rPr lang="en-US" baseline="0"/>
                  <a:t> LCOE ($/MWh)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57507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331198683203776"/>
          <c:y val="4.966627251247345E-2"/>
          <c:w val="0.80139413085519595"/>
          <c:h val="0.72856929101763035"/>
        </c:manualLayout>
      </c:layout>
      <c:scatterChart>
        <c:scatterStyle val="lineMarker"/>
        <c:varyColors val="0"/>
        <c:ser>
          <c:idx val="0"/>
          <c:order val="0"/>
          <c:tx>
            <c:v>Wind Speed Class 14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'Main Calculations'!$C$2:$T$2</c:f>
              <c:numCache>
                <c:formatCode>General</c:formatCode>
                <c:ptCount val="8"/>
                <c:pt idx="0">
                  <c:v>15</c:v>
                </c:pt>
                <c:pt idx="1">
                  <c:v>10</c:v>
                </c:pt>
                <c:pt idx="2">
                  <c:v>8</c:v>
                </c:pt>
                <c:pt idx="3">
                  <c:v>5</c:v>
                </c:pt>
                <c:pt idx="4">
                  <c:v>3.45</c:v>
                </c:pt>
                <c:pt idx="5">
                  <c:v>2.5</c:v>
                </c:pt>
                <c:pt idx="6">
                  <c:v>3.3</c:v>
                </c:pt>
                <c:pt idx="7">
                  <c:v>3.4</c:v>
                </c:pt>
              </c:numCache>
            </c:numRef>
          </c:xVal>
          <c:yVal>
            <c:numRef>
              <c:f>'Main Calculations'!$C$47:$T$47</c:f>
              <c:numCache>
                <c:formatCode>_(* #,##0.00_);_(* \(#,##0.00\);_(* "-"??_);_(@_)</c:formatCode>
                <c:ptCount val="8"/>
                <c:pt idx="0">
                  <c:v>407.38324592274409</c:v>
                </c:pt>
                <c:pt idx="1">
                  <c:v>259.44933554705045</c:v>
                </c:pt>
                <c:pt idx="2">
                  <c:v>280.07974743959841</c:v>
                </c:pt>
                <c:pt idx="3">
                  <c:v>377.75680425409723</c:v>
                </c:pt>
                <c:pt idx="4">
                  <c:v>472.27509822487724</c:v>
                </c:pt>
                <c:pt idx="5">
                  <c:v>807.9721271355636</c:v>
                </c:pt>
                <c:pt idx="6">
                  <c:v>481.21573250685873</c:v>
                </c:pt>
                <c:pt idx="7">
                  <c:v>365.77111062143172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85-4D59-BA2D-A9376439F80B}"/>
            </c:ext>
          </c:extLst>
        </c:ser>
        <c:ser>
          <c:idx val="1"/>
          <c:order val="1"/>
          <c:tx>
            <c:v>Wind Speed Class 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'Main Calculations'!$C$2:$T$2</c:f>
              <c:numCache>
                <c:formatCode>General</c:formatCode>
                <c:ptCount val="8"/>
                <c:pt idx="0">
                  <c:v>15</c:v>
                </c:pt>
                <c:pt idx="1">
                  <c:v>10</c:v>
                </c:pt>
                <c:pt idx="2">
                  <c:v>8</c:v>
                </c:pt>
                <c:pt idx="3">
                  <c:v>5</c:v>
                </c:pt>
                <c:pt idx="4">
                  <c:v>3.45</c:v>
                </c:pt>
                <c:pt idx="5">
                  <c:v>2.5</c:v>
                </c:pt>
                <c:pt idx="6">
                  <c:v>3.3</c:v>
                </c:pt>
                <c:pt idx="7">
                  <c:v>3.4</c:v>
                </c:pt>
              </c:numCache>
            </c:numRef>
          </c:xVal>
          <c:yVal>
            <c:numRef>
              <c:f>'Main Calculations'!$C$73:$T$73</c:f>
              <c:numCache>
                <c:formatCode>_(* #,##0.00_);_(* \(#,##0.00\);_(* "-"??_);_(@_)</c:formatCode>
                <c:ptCount val="8"/>
                <c:pt idx="0">
                  <c:v>240.90238843783698</c:v>
                </c:pt>
                <c:pt idx="1">
                  <c:v>139.1476364921235</c:v>
                </c:pt>
                <c:pt idx="2">
                  <c:v>123.07436540066804</c:v>
                </c:pt>
                <c:pt idx="3">
                  <c:v>186.80421960631043</c:v>
                </c:pt>
                <c:pt idx="4">
                  <c:v>244.31247526437355</c:v>
                </c:pt>
                <c:pt idx="5">
                  <c:v>574.23180648063226</c:v>
                </c:pt>
                <c:pt idx="6">
                  <c:v>255.62449762456626</c:v>
                </c:pt>
                <c:pt idx="7">
                  <c:v>207.12667488963632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D85-4D59-BA2D-A9376439F8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5750719"/>
        <c:axId val="965750303"/>
      </c:scatterChart>
      <c:valAx>
        <c:axId val="965750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Turbine Size (MW)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5750303"/>
        <c:crosses val="autoZero"/>
        <c:crossBetween val="midCat"/>
      </c:valAx>
      <c:valAx>
        <c:axId val="96575030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LCOE ($/MWh)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57507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831659983022568"/>
          <c:y val="5.0996754751970332E-2"/>
          <c:w val="0.78883609189495674"/>
          <c:h val="0.68345653594413358"/>
        </c:manualLayout>
      </c:layout>
      <c:scatterChart>
        <c:scatterStyle val="lineMarker"/>
        <c:varyColors val="0"/>
        <c:ser>
          <c:idx val="0"/>
          <c:order val="0"/>
          <c:tx>
            <c:v>15 MW Turbine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'Sensitivity An-KongsbergPT'!$B$3:$N$3</c:f>
              <c:numCache>
                <c:formatCode>General</c:formatCode>
                <c:ptCount val="13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numCache>
            </c:numRef>
          </c:xVal>
          <c:yVal>
            <c:numRef>
              <c:f>'Sensitivity An-KongsbergPT'!#REF!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3B-4A5A-9394-F037FA8CA186}"/>
            </c:ext>
          </c:extLst>
        </c:ser>
        <c:ser>
          <c:idx val="1"/>
          <c:order val="1"/>
          <c:tx>
            <c:v>8 MW Turbine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'Sensitivity An-KongsbergPT'!$B$13:$N$13</c:f>
              <c:numCache>
                <c:formatCode>General</c:formatCode>
                <c:ptCount val="1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</c:numCache>
            </c:numRef>
          </c:xVal>
          <c:yVal>
            <c:numRef>
              <c:f>'Sensitivity An-KongsbergPT'!#REF!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F3B-4A5A-9394-F037FA8CA1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2084751"/>
        <c:axId val="1662087663"/>
      </c:scatterChart>
      <c:valAx>
        <c:axId val="1662084751"/>
        <c:scaling>
          <c:orientation val="minMax"/>
          <c:max val="18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Thrusters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2087663"/>
        <c:crosses val="autoZero"/>
        <c:crossBetween val="midCat"/>
        <c:majorUnit val="1"/>
      </c:valAx>
      <c:valAx>
        <c:axId val="1662087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LCOE [$/MWh]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20847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305098914551625"/>
          <c:y val="5.0996754751970332E-2"/>
          <c:w val="0.78420762917614284"/>
          <c:h val="0.6741843987165026"/>
        </c:manualLayout>
      </c:layout>
      <c:scatterChart>
        <c:scatterStyle val="lineMarker"/>
        <c:varyColors val="0"/>
        <c:ser>
          <c:idx val="0"/>
          <c:order val="0"/>
          <c:tx>
            <c:v>15 MW Turbine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'Sensitivity An-KongsbergPT'!$B$3:$N$3</c:f>
              <c:numCache>
                <c:formatCode>General</c:formatCode>
                <c:ptCount val="13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numCache>
            </c:numRef>
          </c:xVal>
          <c:yVal>
            <c:numRef>
              <c:f>'Sensitivity An-KongsbergPT'!$B$5:$N$5</c:f>
              <c:numCache>
                <c:formatCode>0.00%</c:formatCode>
                <c:ptCount val="13"/>
                <c:pt idx="0">
                  <c:v>0.84200511242285125</c:v>
                </c:pt>
                <c:pt idx="1">
                  <c:v>0.77954420000000002</c:v>
                </c:pt>
                <c:pt idx="2">
                  <c:v>0.72919690000000004</c:v>
                </c:pt>
                <c:pt idx="3">
                  <c:v>0.68749340000000003</c:v>
                </c:pt>
                <c:pt idx="4">
                  <c:v>0.6522135</c:v>
                </c:pt>
                <c:pt idx="5">
                  <c:v>0.6218612</c:v>
                </c:pt>
                <c:pt idx="6">
                  <c:v>0.59538679999999999</c:v>
                </c:pt>
                <c:pt idx="7">
                  <c:v>0.57202909999999996</c:v>
                </c:pt>
                <c:pt idx="8">
                  <c:v>0.55122099999999996</c:v>
                </c:pt>
                <c:pt idx="9">
                  <c:v>0.53253010000000001</c:v>
                </c:pt>
                <c:pt idx="10">
                  <c:v>0.51562010000000003</c:v>
                </c:pt>
                <c:pt idx="11">
                  <c:v>0.50022489999999997</c:v>
                </c:pt>
                <c:pt idx="12">
                  <c:v>0.48613119999999999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D9-4D7B-B750-70E4BBEF3F6A}"/>
            </c:ext>
          </c:extLst>
        </c:ser>
        <c:ser>
          <c:idx val="1"/>
          <c:order val="1"/>
          <c:tx>
            <c:v>8 MW Turbine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'Sensitivity An-KongsbergPT'!$B$13:$N$13</c:f>
              <c:numCache>
                <c:formatCode>General</c:formatCode>
                <c:ptCount val="1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</c:numCache>
            </c:numRef>
          </c:xVal>
          <c:yVal>
            <c:numRef>
              <c:f>'Sensitivity An-KongsbergPT'!$B$15:$N$15</c:f>
              <c:numCache>
                <c:formatCode>0.00%</c:formatCode>
                <c:ptCount val="13"/>
                <c:pt idx="0">
                  <c:v>0.49187652419608302</c:v>
                </c:pt>
                <c:pt idx="1">
                  <c:v>0.40161540000000001</c:v>
                </c:pt>
                <c:pt idx="2">
                  <c:v>0.34780909999999998</c:v>
                </c:pt>
                <c:pt idx="3">
                  <c:v>0.31108999999999998</c:v>
                </c:pt>
                <c:pt idx="4">
                  <c:v>0.28398499999999999</c:v>
                </c:pt>
                <c:pt idx="5">
                  <c:v>0.26291900000000001</c:v>
                </c:pt>
                <c:pt idx="6">
                  <c:v>0.2459382</c:v>
                </c:pt>
                <c:pt idx="7">
                  <c:v>0.23187279999999999</c:v>
                </c:pt>
                <c:pt idx="8">
                  <c:v>0.2199738</c:v>
                </c:pt>
                <c:pt idx="9">
                  <c:v>0.2097368</c:v>
                </c:pt>
                <c:pt idx="10">
                  <c:v>0.20080770000000001</c:v>
                </c:pt>
                <c:pt idx="11">
                  <c:v>0.19292980000000001</c:v>
                </c:pt>
                <c:pt idx="12">
                  <c:v>0.18591179999999999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D9-4D7B-B750-70E4BBEF3F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2084751"/>
        <c:axId val="1662087663"/>
      </c:scatterChart>
      <c:valAx>
        <c:axId val="1662084751"/>
        <c:scaling>
          <c:orientation val="minMax"/>
          <c:max val="18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Thrusters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2087663"/>
        <c:crosses val="autoZero"/>
        <c:crossBetween val="midCat"/>
        <c:majorUnit val="1"/>
      </c:valAx>
      <c:valAx>
        <c:axId val="1662087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</a:t>
                </a:r>
                <a:r>
                  <a:rPr lang="en-US" baseline="0"/>
                  <a:t> Ratio (E.Parasitic/E.Gen)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20847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831659983022568"/>
          <c:y val="5.0996754751970332E-2"/>
          <c:w val="0.78883609189495674"/>
          <c:h val="0.68345653594413358"/>
        </c:manualLayout>
      </c:layout>
      <c:scatterChart>
        <c:scatterStyle val="lineMarker"/>
        <c:varyColors val="0"/>
        <c:ser>
          <c:idx val="0"/>
          <c:order val="0"/>
          <c:tx>
            <c:v>15 MW Turbine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'Sensitivity An-Kongsberg14'!$B$3:$N$3</c:f>
              <c:numCache>
                <c:formatCode>General</c:formatCode>
                <c:ptCount val="13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numCache>
            </c:numRef>
          </c:xVal>
          <c:yVal>
            <c:numRef>
              <c:f>'Sensitivity An-Kongsberg14'!$B$6:$N$6</c:f>
              <c:numCache>
                <c:formatCode>0.00</c:formatCode>
                <c:ptCount val="13"/>
                <c:pt idx="0">
                  <c:v>4241.9516632687428</c:v>
                </c:pt>
                <c:pt idx="1">
                  <c:v>1638.3687115974803</c:v>
                </c:pt>
                <c:pt idx="2">
                  <c:v>1105.1151233363671</c:v>
                </c:pt>
                <c:pt idx="3">
                  <c:v>875.45205939681671</c:v>
                </c:pt>
                <c:pt idx="4">
                  <c:v>747.80531466635011</c:v>
                </c:pt>
                <c:pt idx="5">
                  <c:v>666.72058638384374</c:v>
                </c:pt>
                <c:pt idx="6">
                  <c:v>610.89845400500906</c:v>
                </c:pt>
                <c:pt idx="7">
                  <c:v>570.25994227004799</c:v>
                </c:pt>
                <c:pt idx="8">
                  <c:v>539.4831581314395</c:v>
                </c:pt>
                <c:pt idx="9">
                  <c:v>515.4794668712957</c:v>
                </c:pt>
                <c:pt idx="10">
                  <c:v>496.33202097570603</c:v>
                </c:pt>
                <c:pt idx="11">
                  <c:v>480.78674703139473</c:v>
                </c:pt>
                <c:pt idx="12">
                  <c:v>467.98967223117313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C4-4708-9563-ABAC4588C312}"/>
            </c:ext>
          </c:extLst>
        </c:ser>
        <c:ser>
          <c:idx val="1"/>
          <c:order val="1"/>
          <c:tx>
            <c:v>8 MW Turbine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'Sensitivity An-Kongsberg14'!$B$15:$N$15</c:f>
              <c:numCache>
                <c:formatCode>General</c:formatCode>
                <c:ptCount val="1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</c:numCache>
            </c:numRef>
          </c:xVal>
          <c:yVal>
            <c:numRef>
              <c:f>'Sensitivity An-Kongsberg14'!$B$18:$N$18</c:f>
              <c:numCache>
                <c:formatCode>0.00</c:formatCode>
                <c:ptCount val="13"/>
                <c:pt idx="0">
                  <c:v>445.92617104425875</c:v>
                </c:pt>
                <c:pt idx="1">
                  <c:v>347.44030562451564</c:v>
                </c:pt>
                <c:pt idx="2">
                  <c:v>311.38595857122692</c:v>
                </c:pt>
                <c:pt idx="3">
                  <c:v>293.71902993215099</c:v>
                </c:pt>
                <c:pt idx="4">
                  <c:v>284.05162827820487</c:v>
                </c:pt>
                <c:pt idx="5">
                  <c:v>278.61899476743486</c:v>
                </c:pt>
                <c:pt idx="6">
                  <c:v>275.71430204665523</c:v>
                </c:pt>
                <c:pt idx="7">
                  <c:v>274.44670266324221</c:v>
                </c:pt>
                <c:pt idx="8">
                  <c:v>274.3036956224488</c:v>
                </c:pt>
                <c:pt idx="9">
                  <c:v>274.96855914734596</c:v>
                </c:pt>
                <c:pt idx="10">
                  <c:v>276.2685379729744</c:v>
                </c:pt>
                <c:pt idx="11">
                  <c:v>277.99396636831705</c:v>
                </c:pt>
                <c:pt idx="12">
                  <c:v>280.07974743959841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C4-4708-9563-ABAC4588C3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2084751"/>
        <c:axId val="1662087663"/>
      </c:scatterChart>
      <c:valAx>
        <c:axId val="1662084751"/>
        <c:scaling>
          <c:orientation val="minMax"/>
          <c:max val="18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Thrusters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2087663"/>
        <c:crosses val="autoZero"/>
        <c:crossBetween val="midCat"/>
        <c:majorUnit val="1"/>
      </c:valAx>
      <c:valAx>
        <c:axId val="1662087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LCOE [$/MWh]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20847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305098914551625"/>
          <c:y val="5.0996754751970332E-2"/>
          <c:w val="0.78420762917614284"/>
          <c:h val="0.6741843987165026"/>
        </c:manualLayout>
      </c:layout>
      <c:scatterChart>
        <c:scatterStyle val="lineMarker"/>
        <c:varyColors val="0"/>
        <c:ser>
          <c:idx val="0"/>
          <c:order val="0"/>
          <c:tx>
            <c:v>15 MW Turbine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'Sensitivity An-Kongsberg14'!$B$3:$N$3</c:f>
              <c:numCache>
                <c:formatCode>General</c:formatCode>
                <c:ptCount val="13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numCache>
            </c:numRef>
          </c:xVal>
          <c:yVal>
            <c:numRef>
              <c:f>'Sensitivity An-Kongsberg14'!$B$5:$N$5</c:f>
              <c:numCache>
                <c:formatCode>0.00%</c:formatCode>
                <c:ptCount val="13"/>
                <c:pt idx="0">
                  <c:v>0.95612213475966301</c:v>
                </c:pt>
                <c:pt idx="1">
                  <c:v>0.88519718985019091</c:v>
                </c:pt>
                <c:pt idx="2">
                  <c:v>0.8280261695314346</c:v>
                </c:pt>
                <c:pt idx="3">
                  <c:v>0.78067053755384908</c:v>
                </c:pt>
                <c:pt idx="4">
                  <c:v>0.74060898672884035</c:v>
                </c:pt>
                <c:pt idx="5">
                  <c:v>0.70614310974976491</c:v>
                </c:pt>
                <c:pt idx="6">
                  <c:v>0.67608039339557657</c:v>
                </c:pt>
                <c:pt idx="7">
                  <c:v>0.64955712158736911</c:v>
                </c:pt>
                <c:pt idx="8">
                  <c:v>0.62592885192654713</c:v>
                </c:pt>
                <c:pt idx="9">
                  <c:v>0.60470465626639736</c:v>
                </c:pt>
                <c:pt idx="10">
                  <c:v>0.58550290316538678</c:v>
                </c:pt>
                <c:pt idx="11">
                  <c:v>0.56802109925274613</c:v>
                </c:pt>
                <c:pt idx="12">
                  <c:v>0.55201729518318987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03-4633-9F73-26C2EB53F395}"/>
            </c:ext>
          </c:extLst>
        </c:ser>
        <c:ser>
          <c:idx val="1"/>
          <c:order val="1"/>
          <c:tx>
            <c:v>8 MW Turbine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'Sensitivity An-Kongsberg14'!$B$15:$N$15</c:f>
              <c:numCache>
                <c:formatCode>General</c:formatCode>
                <c:ptCount val="1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</c:numCache>
            </c:numRef>
          </c:xVal>
          <c:yVal>
            <c:numRef>
              <c:f>'Sensitivity An-Kongsberg14'!$B$17:$N$17</c:f>
              <c:numCache>
                <c:formatCode>0.00%</c:formatCode>
                <c:ptCount val="13"/>
                <c:pt idx="0">
                  <c:v>0.63226972838204232</c:v>
                </c:pt>
                <c:pt idx="1">
                  <c:v>0.51624583022614512</c:v>
                </c:pt>
                <c:pt idx="2">
                  <c:v>0.44708219350333939</c:v>
                </c:pt>
                <c:pt idx="3">
                  <c:v>0.39988230990180967</c:v>
                </c:pt>
                <c:pt idx="4">
                  <c:v>0.36504102628196927</c:v>
                </c:pt>
                <c:pt idx="5">
                  <c:v>0.33796231257623932</c:v>
                </c:pt>
                <c:pt idx="6">
                  <c:v>0.31613478821290741</c:v>
                </c:pt>
                <c:pt idx="7">
                  <c:v>0.2980547323537982</c:v>
                </c:pt>
                <c:pt idx="8">
                  <c:v>0.28275954028682498</c:v>
                </c:pt>
                <c:pt idx="9">
                  <c:v>0.26960066283306433</c:v>
                </c:pt>
                <c:pt idx="10">
                  <c:v>0.2581229910911863</c:v>
                </c:pt>
                <c:pt idx="11">
                  <c:v>0.24799655211319827</c:v>
                </c:pt>
                <c:pt idx="12">
                  <c:v>0.23897544273396606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903-4633-9F73-26C2EB53F3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2084751"/>
        <c:axId val="1662087663"/>
      </c:scatterChart>
      <c:valAx>
        <c:axId val="1662084751"/>
        <c:scaling>
          <c:orientation val="minMax"/>
          <c:max val="18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Thrusters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2087663"/>
        <c:crosses val="autoZero"/>
        <c:crossBetween val="midCat"/>
        <c:majorUnit val="1"/>
      </c:valAx>
      <c:valAx>
        <c:axId val="1662087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</a:t>
                </a:r>
                <a:r>
                  <a:rPr lang="en-US" baseline="0"/>
                  <a:t> Ratio (E.Parasitic/E.Gen)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20847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831659983022568"/>
          <c:y val="5.0996754751970332E-2"/>
          <c:w val="0.78883609189495674"/>
          <c:h val="0.68345653594413358"/>
        </c:manualLayout>
      </c:layout>
      <c:scatterChart>
        <c:scatterStyle val="lineMarker"/>
        <c:varyColors val="0"/>
        <c:ser>
          <c:idx val="0"/>
          <c:order val="0"/>
          <c:tx>
            <c:v>15 MW Turbine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'Sensitivity An-Kongsberg8'!$B$3:$N$3</c:f>
              <c:numCache>
                <c:formatCode>General</c:formatCode>
                <c:ptCount val="13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numCache>
            </c:numRef>
          </c:xVal>
          <c:yVal>
            <c:numRef>
              <c:f>'Sensitivity An-Kongsberg8'!$B$6:$N$6</c:f>
              <c:numCache>
                <c:formatCode>0.00</c:formatCode>
                <c:ptCount val="13"/>
                <c:pt idx="0">
                  <c:v>562.65872812469479</c:v>
                </c:pt>
                <c:pt idx="1">
                  <c:v>435.57670769430928</c:v>
                </c:pt>
                <c:pt idx="2">
                  <c:v>370.60415908787519</c:v>
                </c:pt>
                <c:pt idx="3">
                  <c:v>331.32462120775091</c:v>
                </c:pt>
                <c:pt idx="4">
                  <c:v>305.16358739803781</c:v>
                </c:pt>
                <c:pt idx="5">
                  <c:v>286.61475426047366</c:v>
                </c:pt>
                <c:pt idx="6">
                  <c:v>272.88296263700846</c:v>
                </c:pt>
                <c:pt idx="7">
                  <c:v>262.39637843123523</c:v>
                </c:pt>
                <c:pt idx="8">
                  <c:v>254.20286109900567</c:v>
                </c:pt>
                <c:pt idx="9">
                  <c:v>247.69118065236918</c:v>
                </c:pt>
                <c:pt idx="10">
                  <c:v>242.45079553243289</c:v>
                </c:pt>
                <c:pt idx="11">
                  <c:v>238.19543669362034</c:v>
                </c:pt>
                <c:pt idx="12">
                  <c:v>234.71937717181794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94-4C11-B729-07E2605D14A3}"/>
            </c:ext>
          </c:extLst>
        </c:ser>
        <c:ser>
          <c:idx val="1"/>
          <c:order val="1"/>
          <c:tx>
            <c:v>8 MW Turbine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'Sensitivity An-Kongsberg8'!$B$15:$N$15</c:f>
              <c:numCache>
                <c:formatCode>General</c:formatCode>
                <c:ptCount val="1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</c:numCache>
            </c:numRef>
          </c:xVal>
          <c:yVal>
            <c:numRef>
              <c:f>'Sensitivity An-Kongsberg8'!$B$18:$N$18</c:f>
              <c:numCache>
                <c:formatCode>0.00</c:formatCode>
                <c:ptCount val="13"/>
                <c:pt idx="0">
                  <c:v>137.83856889168734</c:v>
                </c:pt>
                <c:pt idx="1">
                  <c:v>123.24657172720262</c:v>
                </c:pt>
                <c:pt idx="2">
                  <c:v>117.47728195071463</c:v>
                </c:pt>
                <c:pt idx="3">
                  <c:v>114.97566196049146</c:v>
                </c:pt>
                <c:pt idx="4">
                  <c:v>114.05289707608858</c:v>
                </c:pt>
                <c:pt idx="5">
                  <c:v>114.02177364279184</c:v>
                </c:pt>
                <c:pt idx="6">
                  <c:v>114.72408665598178</c:v>
                </c:pt>
                <c:pt idx="7">
                  <c:v>115.61866675046792</c:v>
                </c:pt>
                <c:pt idx="8">
                  <c:v>116.77592055882414</c:v>
                </c:pt>
                <c:pt idx="9">
                  <c:v>118.12557867059465</c:v>
                </c:pt>
                <c:pt idx="10">
                  <c:v>119.7886611953694</c:v>
                </c:pt>
                <c:pt idx="11">
                  <c:v>121.39503905905269</c:v>
                </c:pt>
                <c:pt idx="12">
                  <c:v>123.0908852527923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594-4C11-B729-07E2605D14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2084751"/>
        <c:axId val="1662087663"/>
      </c:scatterChart>
      <c:valAx>
        <c:axId val="1662084751"/>
        <c:scaling>
          <c:orientation val="minMax"/>
          <c:max val="18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Thrusters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2087663"/>
        <c:crosses val="autoZero"/>
        <c:crossBetween val="midCat"/>
        <c:majorUnit val="1"/>
      </c:valAx>
      <c:valAx>
        <c:axId val="1662087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LCOE [$/MWh]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20847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482379</xdr:colOff>
      <xdr:row>6</xdr:row>
      <xdr:rowOff>140803</xdr:rowOff>
    </xdr:from>
    <xdr:to>
      <xdr:col>28</xdr:col>
      <xdr:colOff>447261</xdr:colOff>
      <xdr:row>23</xdr:row>
      <xdr:rowOff>33130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D82849-79D9-4959-B333-F618A3905E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422413</xdr:colOff>
      <xdr:row>28</xdr:row>
      <xdr:rowOff>66261</xdr:rowOff>
    </xdr:from>
    <xdr:to>
      <xdr:col>28</xdr:col>
      <xdr:colOff>114300</xdr:colOff>
      <xdr:row>40</xdr:row>
      <xdr:rowOff>190499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6790C41-ACEB-4A9D-BAF8-64A8D2E30C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86136</xdr:colOff>
      <xdr:row>87</xdr:row>
      <xdr:rowOff>177248</xdr:rowOff>
    </xdr:from>
    <xdr:to>
      <xdr:col>13</xdr:col>
      <xdr:colOff>342898</xdr:colOff>
      <xdr:row>102</xdr:row>
      <xdr:rowOff>137491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4099254-A3EB-4134-9AE1-C5053A1866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298171</xdr:colOff>
      <xdr:row>44</xdr:row>
      <xdr:rowOff>16565</xdr:rowOff>
    </xdr:from>
    <xdr:to>
      <xdr:col>31</xdr:col>
      <xdr:colOff>24847</xdr:colOff>
      <xdr:row>66</xdr:row>
      <xdr:rowOff>8282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BA72DE6-D1EF-4B84-9151-54DFF81283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136207</xdr:colOff>
      <xdr:row>6</xdr:row>
      <xdr:rowOff>111442</xdr:rowOff>
    </xdr:from>
    <xdr:to>
      <xdr:col>25</xdr:col>
      <xdr:colOff>488632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B5826B-56F9-43B0-9A66-43A728BD4D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520065</xdr:colOff>
      <xdr:row>15</xdr:row>
      <xdr:rowOff>0</xdr:rowOff>
    </xdr:from>
    <xdr:to>
      <xdr:col>23</xdr:col>
      <xdr:colOff>266700</xdr:colOff>
      <xdr:row>20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8BFD385-BEFA-4BF2-A1DF-4A826D1AFC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136207</xdr:colOff>
      <xdr:row>7</xdr:row>
      <xdr:rowOff>111442</xdr:rowOff>
    </xdr:from>
    <xdr:to>
      <xdr:col>25</xdr:col>
      <xdr:colOff>488632</xdr:colOff>
      <xdr:row>31</xdr:row>
      <xdr:rowOff>136207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CAA915-7F61-4240-827E-1568AED8E0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520065</xdr:colOff>
      <xdr:row>17</xdr:row>
      <xdr:rowOff>177165</xdr:rowOff>
    </xdr:from>
    <xdr:to>
      <xdr:col>23</xdr:col>
      <xdr:colOff>266700</xdr:colOff>
      <xdr:row>36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FBE2600-1458-4707-BABE-410504BF49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79057</xdr:colOff>
      <xdr:row>7</xdr:row>
      <xdr:rowOff>130492</xdr:rowOff>
    </xdr:from>
    <xdr:to>
      <xdr:col>23</xdr:col>
      <xdr:colOff>431482</xdr:colOff>
      <xdr:row>31</xdr:row>
      <xdr:rowOff>155257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7A7D69-3CE2-40D2-BB23-CF4953A23B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520065</xdr:colOff>
      <xdr:row>17</xdr:row>
      <xdr:rowOff>177165</xdr:rowOff>
    </xdr:from>
    <xdr:to>
      <xdr:col>23</xdr:col>
      <xdr:colOff>266700</xdr:colOff>
      <xdr:row>36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850CBE3-61B6-4DF4-936A-F58FD5FF68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469582</xdr:colOff>
      <xdr:row>0</xdr:row>
      <xdr:rowOff>178117</xdr:rowOff>
    </xdr:from>
    <xdr:to>
      <xdr:col>23</xdr:col>
      <xdr:colOff>212407</xdr:colOff>
      <xdr:row>21</xdr:row>
      <xdr:rowOff>21907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D16DFA-32DA-417F-A1C2-2D9012E234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520065</xdr:colOff>
      <xdr:row>14</xdr:row>
      <xdr:rowOff>177165</xdr:rowOff>
    </xdr:from>
    <xdr:to>
      <xdr:col>23</xdr:col>
      <xdr:colOff>266700</xdr:colOff>
      <xdr:row>30</xdr:row>
      <xdr:rowOff>20955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7FC7F5C-9D6C-4EE0-A21D-52FC996735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577636-A705-4E36-95A9-9AA239D09947}">
  <dimension ref="A1:T83"/>
  <sheetViews>
    <sheetView tabSelected="1" zoomScale="80" zoomScaleNormal="80" workbookViewId="0">
      <pane xSplit="1" ySplit="2" topLeftCell="L12" activePane="bottomRight" state="frozen"/>
      <selection activeCell="C75" sqref="C75"/>
      <selection pane="topRight" activeCell="C75" sqref="C75"/>
      <selection pane="bottomLeft" activeCell="C75" sqref="C75"/>
      <selection pane="bottomRight" activeCell="O16" sqref="O16"/>
    </sheetView>
  </sheetViews>
  <sheetFormatPr defaultRowHeight="14.4" x14ac:dyDescent="0.3"/>
  <cols>
    <col min="1" max="1" width="59.5546875" customWidth="1"/>
    <col min="2" max="2" width="9" customWidth="1"/>
    <col min="3" max="3" width="14" customWidth="1"/>
    <col min="4" max="4" width="12.44140625" customWidth="1"/>
    <col min="5" max="5" width="12.44140625" hidden="1" customWidth="1"/>
    <col min="6" max="6" width="12.44140625" bestFit="1" customWidth="1"/>
    <col min="7" max="7" width="12.44140625" hidden="1" customWidth="1"/>
    <col min="8" max="8" width="12.44140625" bestFit="1" customWidth="1"/>
    <col min="9" max="10" width="12.44140625" hidden="1" customWidth="1"/>
    <col min="11" max="11" width="14.33203125" hidden="1" customWidth="1"/>
    <col min="12" max="12" width="12.44140625" customWidth="1"/>
    <col min="13" max="13" width="13.5546875" hidden="1" customWidth="1"/>
    <col min="14" max="14" width="13" hidden="1" customWidth="1"/>
    <col min="15" max="15" width="12.44140625" bestFit="1" customWidth="1"/>
    <col min="16" max="16" width="12.44140625" hidden="1" customWidth="1"/>
    <col min="17" max="17" width="12.44140625" customWidth="1"/>
    <col min="18" max="19" width="12.44140625" hidden="1" customWidth="1"/>
    <col min="20" max="20" width="12.44140625" customWidth="1"/>
  </cols>
  <sheetData>
    <row r="1" spans="1:20" x14ac:dyDescent="0.3">
      <c r="B1" s="24" t="s">
        <v>31</v>
      </c>
      <c r="C1" s="16" t="s">
        <v>0</v>
      </c>
      <c r="D1" s="16" t="s">
        <v>1</v>
      </c>
      <c r="E1" s="16" t="s">
        <v>1</v>
      </c>
      <c r="F1" s="16" t="s">
        <v>2</v>
      </c>
      <c r="G1" s="16" t="s">
        <v>2</v>
      </c>
      <c r="H1" s="16" t="s">
        <v>3</v>
      </c>
      <c r="I1" s="16" t="s">
        <v>3</v>
      </c>
      <c r="J1" s="16" t="s">
        <v>3</v>
      </c>
      <c r="K1" s="16" t="s">
        <v>22</v>
      </c>
      <c r="L1" s="16" t="s">
        <v>16</v>
      </c>
      <c r="M1" s="16" t="s">
        <v>16</v>
      </c>
      <c r="N1" s="16" t="s">
        <v>17</v>
      </c>
      <c r="O1" s="16" t="s">
        <v>17</v>
      </c>
      <c r="P1" s="16" t="s">
        <v>17</v>
      </c>
      <c r="Q1" s="16" t="s">
        <v>20</v>
      </c>
      <c r="R1" s="16" t="s">
        <v>20</v>
      </c>
      <c r="S1" s="16" t="s">
        <v>21</v>
      </c>
      <c r="T1" s="16" t="s">
        <v>21</v>
      </c>
    </row>
    <row r="2" spans="1:20" x14ac:dyDescent="0.3">
      <c r="A2" t="s">
        <v>18</v>
      </c>
      <c r="B2" s="18"/>
      <c r="C2">
        <v>15</v>
      </c>
      <c r="D2">
        <v>10</v>
      </c>
      <c r="E2">
        <v>10</v>
      </c>
      <c r="F2">
        <v>8</v>
      </c>
      <c r="G2">
        <v>8</v>
      </c>
      <c r="H2">
        <v>5</v>
      </c>
      <c r="I2">
        <v>5</v>
      </c>
      <c r="J2">
        <v>5</v>
      </c>
      <c r="K2">
        <v>5</v>
      </c>
      <c r="L2">
        <v>3.45</v>
      </c>
      <c r="M2">
        <v>3.45</v>
      </c>
      <c r="N2">
        <v>2.5</v>
      </c>
      <c r="O2">
        <v>2.5</v>
      </c>
      <c r="P2">
        <v>2.5</v>
      </c>
      <c r="Q2">
        <v>3.3</v>
      </c>
      <c r="R2">
        <v>3.3</v>
      </c>
      <c r="S2">
        <v>3.4</v>
      </c>
      <c r="T2">
        <v>3.4</v>
      </c>
    </row>
    <row r="3" spans="1:20" x14ac:dyDescent="0.3">
      <c r="A3" t="s">
        <v>4</v>
      </c>
      <c r="B3" s="18"/>
      <c r="C3">
        <v>150</v>
      </c>
      <c r="D3">
        <v>119</v>
      </c>
      <c r="E3">
        <v>119</v>
      </c>
      <c r="F3">
        <v>110</v>
      </c>
      <c r="G3">
        <v>110</v>
      </c>
      <c r="H3">
        <v>90</v>
      </c>
      <c r="I3">
        <v>90</v>
      </c>
      <c r="J3">
        <v>90</v>
      </c>
      <c r="K3">
        <v>90</v>
      </c>
      <c r="L3">
        <v>84</v>
      </c>
      <c r="M3">
        <v>84</v>
      </c>
      <c r="N3">
        <v>139</v>
      </c>
      <c r="O3">
        <v>110</v>
      </c>
      <c r="P3">
        <v>110</v>
      </c>
      <c r="Q3">
        <v>84</v>
      </c>
      <c r="R3">
        <v>140</v>
      </c>
      <c r="S3">
        <v>155</v>
      </c>
      <c r="T3">
        <v>85</v>
      </c>
    </row>
    <row r="4" spans="1:20" x14ac:dyDescent="0.3">
      <c r="A4" t="s">
        <v>5</v>
      </c>
      <c r="B4" s="18"/>
      <c r="C4">
        <v>10</v>
      </c>
      <c r="D4">
        <v>8.3000000000000007</v>
      </c>
      <c r="E4">
        <v>8.3000000000000007</v>
      </c>
      <c r="F4">
        <v>7.7</v>
      </c>
      <c r="G4">
        <v>7.7</v>
      </c>
      <c r="H4">
        <v>6</v>
      </c>
      <c r="I4">
        <v>6</v>
      </c>
      <c r="J4">
        <v>6</v>
      </c>
      <c r="K4">
        <v>6</v>
      </c>
      <c r="L4" s="3">
        <v>5.8</v>
      </c>
      <c r="M4" s="3">
        <v>5.8</v>
      </c>
      <c r="N4" s="3">
        <v>9.43</v>
      </c>
      <c r="O4" s="3">
        <v>7.52</v>
      </c>
      <c r="P4" s="3">
        <v>7.52</v>
      </c>
      <c r="Q4" s="3">
        <v>5.82</v>
      </c>
      <c r="R4" s="3">
        <v>9.49</v>
      </c>
      <c r="S4" s="3">
        <v>10.5</v>
      </c>
      <c r="T4" s="3">
        <v>5.9</v>
      </c>
    </row>
    <row r="5" spans="1:20" x14ac:dyDescent="0.3">
      <c r="A5" t="s">
        <v>6</v>
      </c>
      <c r="B5" s="18"/>
      <c r="C5">
        <v>117</v>
      </c>
      <c r="D5">
        <v>97</v>
      </c>
      <c r="E5">
        <v>97</v>
      </c>
      <c r="F5">
        <v>82</v>
      </c>
      <c r="G5">
        <v>82</v>
      </c>
      <c r="H5">
        <v>61.5</v>
      </c>
      <c r="I5">
        <v>61.5</v>
      </c>
      <c r="J5">
        <v>61.5</v>
      </c>
      <c r="K5">
        <v>61.5</v>
      </c>
      <c r="L5" s="3">
        <v>56</v>
      </c>
      <c r="M5" s="3">
        <v>56</v>
      </c>
      <c r="N5" s="3">
        <v>60</v>
      </c>
      <c r="O5" s="3">
        <v>60</v>
      </c>
      <c r="P5" s="3">
        <v>60</v>
      </c>
      <c r="Q5" s="3">
        <v>56</v>
      </c>
      <c r="R5" s="3">
        <v>56</v>
      </c>
      <c r="S5" s="3">
        <v>68.5</v>
      </c>
      <c r="T5" s="3">
        <v>68.5</v>
      </c>
    </row>
    <row r="6" spans="1:20" x14ac:dyDescent="0.3">
      <c r="A6" t="s">
        <v>7</v>
      </c>
      <c r="B6" s="18"/>
      <c r="C6">
        <v>5.8</v>
      </c>
      <c r="D6">
        <v>4.5999999999999996</v>
      </c>
      <c r="E6">
        <v>4.5999999999999996</v>
      </c>
      <c r="F6">
        <v>4.5999999999999996</v>
      </c>
      <c r="G6">
        <v>4.5999999999999996</v>
      </c>
      <c r="H6">
        <v>3.5</v>
      </c>
      <c r="I6">
        <v>3.5</v>
      </c>
      <c r="J6">
        <v>3.5</v>
      </c>
      <c r="K6">
        <v>3.5</v>
      </c>
    </row>
    <row r="7" spans="1:20" x14ac:dyDescent="0.3">
      <c r="A7" t="s">
        <v>8</v>
      </c>
      <c r="B7" s="18"/>
      <c r="C7">
        <v>12.5</v>
      </c>
      <c r="D7">
        <v>12.5</v>
      </c>
      <c r="E7">
        <v>12.5</v>
      </c>
      <c r="F7">
        <v>12.5</v>
      </c>
      <c r="G7">
        <v>12.5</v>
      </c>
      <c r="H7">
        <v>12.5</v>
      </c>
      <c r="I7">
        <v>12.5</v>
      </c>
      <c r="J7">
        <v>12.5</v>
      </c>
      <c r="K7">
        <v>12.5</v>
      </c>
      <c r="L7">
        <v>12.5</v>
      </c>
      <c r="M7">
        <v>12.5</v>
      </c>
      <c r="N7">
        <v>12.5</v>
      </c>
      <c r="O7">
        <v>12.5</v>
      </c>
      <c r="P7">
        <v>12.5</v>
      </c>
      <c r="Q7">
        <v>12.5</v>
      </c>
      <c r="R7">
        <v>12.5</v>
      </c>
      <c r="S7">
        <v>12.5</v>
      </c>
      <c r="T7">
        <v>12.5</v>
      </c>
    </row>
    <row r="8" spans="1:20" x14ac:dyDescent="0.3">
      <c r="A8" t="s">
        <v>9</v>
      </c>
      <c r="B8" s="18"/>
      <c r="C8">
        <v>35</v>
      </c>
      <c r="D8">
        <v>35</v>
      </c>
      <c r="E8">
        <v>35</v>
      </c>
      <c r="F8">
        <v>35</v>
      </c>
      <c r="G8">
        <v>35</v>
      </c>
      <c r="H8">
        <v>35</v>
      </c>
      <c r="I8">
        <v>35</v>
      </c>
      <c r="J8">
        <v>35</v>
      </c>
      <c r="K8">
        <v>35</v>
      </c>
      <c r="L8">
        <v>35</v>
      </c>
      <c r="M8">
        <v>35</v>
      </c>
      <c r="N8">
        <v>35</v>
      </c>
      <c r="O8">
        <v>35</v>
      </c>
      <c r="P8">
        <v>35</v>
      </c>
      <c r="Q8">
        <v>35</v>
      </c>
      <c r="R8">
        <v>35</v>
      </c>
      <c r="S8">
        <v>35</v>
      </c>
      <c r="T8">
        <v>35</v>
      </c>
    </row>
    <row r="9" spans="1:20" x14ac:dyDescent="0.3">
      <c r="A9" t="s">
        <v>10</v>
      </c>
      <c r="B9" s="18"/>
      <c r="C9">
        <v>3</v>
      </c>
      <c r="D9">
        <v>4</v>
      </c>
      <c r="E9">
        <v>4</v>
      </c>
      <c r="F9">
        <v>4</v>
      </c>
      <c r="G9">
        <v>4</v>
      </c>
      <c r="H9">
        <v>3</v>
      </c>
      <c r="I9">
        <v>3</v>
      </c>
      <c r="J9">
        <v>3</v>
      </c>
      <c r="K9">
        <v>3</v>
      </c>
      <c r="L9">
        <v>3</v>
      </c>
      <c r="M9">
        <v>3</v>
      </c>
      <c r="N9">
        <v>3</v>
      </c>
      <c r="O9">
        <v>3</v>
      </c>
      <c r="P9">
        <v>3</v>
      </c>
      <c r="Q9">
        <v>3</v>
      </c>
      <c r="R9">
        <v>3</v>
      </c>
      <c r="S9">
        <v>3</v>
      </c>
      <c r="T9">
        <v>3</v>
      </c>
    </row>
    <row r="10" spans="1:20" x14ac:dyDescent="0.3">
      <c r="A10" t="s">
        <v>11</v>
      </c>
      <c r="B10" s="18"/>
      <c r="C10">
        <v>10.59</v>
      </c>
      <c r="D10">
        <v>10.5</v>
      </c>
      <c r="E10">
        <v>10.5</v>
      </c>
      <c r="F10">
        <v>12.5</v>
      </c>
      <c r="G10">
        <v>12.5</v>
      </c>
      <c r="H10">
        <v>11.4</v>
      </c>
      <c r="I10">
        <v>11.4</v>
      </c>
      <c r="J10">
        <v>11.4</v>
      </c>
      <c r="K10">
        <v>11.4</v>
      </c>
      <c r="L10">
        <v>13</v>
      </c>
      <c r="M10">
        <v>13</v>
      </c>
      <c r="N10">
        <v>12</v>
      </c>
      <c r="O10">
        <v>12</v>
      </c>
      <c r="P10">
        <v>12</v>
      </c>
      <c r="Q10">
        <v>13</v>
      </c>
      <c r="R10">
        <v>13</v>
      </c>
      <c r="S10">
        <v>12</v>
      </c>
      <c r="T10">
        <v>12</v>
      </c>
    </row>
    <row r="11" spans="1:20" x14ac:dyDescent="0.3">
      <c r="A11" t="s">
        <v>12</v>
      </c>
      <c r="B11" s="18"/>
      <c r="C11">
        <v>25</v>
      </c>
      <c r="D11">
        <v>25</v>
      </c>
      <c r="E11">
        <v>25</v>
      </c>
      <c r="F11">
        <v>25</v>
      </c>
      <c r="G11">
        <v>25</v>
      </c>
      <c r="H11">
        <v>25</v>
      </c>
      <c r="I11">
        <v>25</v>
      </c>
      <c r="J11">
        <v>25</v>
      </c>
      <c r="K11">
        <v>25</v>
      </c>
      <c r="L11">
        <v>25</v>
      </c>
      <c r="M11">
        <v>25</v>
      </c>
      <c r="N11">
        <v>20</v>
      </c>
      <c r="O11">
        <v>20</v>
      </c>
      <c r="P11">
        <v>20</v>
      </c>
      <c r="Q11">
        <v>25</v>
      </c>
      <c r="R11">
        <v>25</v>
      </c>
      <c r="S11">
        <v>25</v>
      </c>
      <c r="T11">
        <v>25</v>
      </c>
    </row>
    <row r="12" spans="1:20" x14ac:dyDescent="0.3">
      <c r="B12" s="18"/>
    </row>
    <row r="13" spans="1:20" x14ac:dyDescent="0.3">
      <c r="A13" s="37" t="s">
        <v>47</v>
      </c>
      <c r="B13" s="7"/>
      <c r="C13" s="35"/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6"/>
    </row>
    <row r="14" spans="1:20" x14ac:dyDescent="0.3">
      <c r="A14" t="s">
        <v>51</v>
      </c>
      <c r="B14" s="18"/>
      <c r="C14" s="38" t="s">
        <v>52</v>
      </c>
      <c r="D14" s="38" t="s">
        <v>52</v>
      </c>
      <c r="E14" s="38" t="s">
        <v>53</v>
      </c>
      <c r="F14" s="38" t="s">
        <v>52</v>
      </c>
      <c r="G14" s="38" t="s">
        <v>53</v>
      </c>
      <c r="H14" s="38" t="s">
        <v>52</v>
      </c>
      <c r="I14" s="38"/>
      <c r="J14" s="38"/>
      <c r="K14" s="38"/>
      <c r="L14" s="38" t="s">
        <v>52</v>
      </c>
      <c r="M14" s="38" t="s">
        <v>53</v>
      </c>
      <c r="N14" s="38"/>
      <c r="O14" s="38" t="s">
        <v>52</v>
      </c>
      <c r="P14" s="38"/>
      <c r="Q14" s="38" t="s">
        <v>52</v>
      </c>
      <c r="R14" s="38"/>
      <c r="S14" s="38" t="s">
        <v>52</v>
      </c>
      <c r="T14" s="38" t="s">
        <v>52</v>
      </c>
    </row>
    <row r="15" spans="1:20" x14ac:dyDescent="0.3">
      <c r="A15" t="s">
        <v>48</v>
      </c>
      <c r="B15" s="18"/>
      <c r="C15">
        <v>3.8</v>
      </c>
      <c r="D15">
        <v>3.5</v>
      </c>
      <c r="E15">
        <v>2.66</v>
      </c>
      <c r="F15">
        <v>4.0999999999999996</v>
      </c>
      <c r="G15">
        <v>2.36</v>
      </c>
      <c r="H15">
        <v>3.8</v>
      </c>
      <c r="I15">
        <v>3.2</v>
      </c>
      <c r="J15">
        <v>4.5</v>
      </c>
      <c r="L15">
        <v>3.2</v>
      </c>
      <c r="M15">
        <v>1.98</v>
      </c>
      <c r="O15">
        <v>4.0999999999999996</v>
      </c>
      <c r="P15">
        <v>3.2</v>
      </c>
      <c r="Q15">
        <v>3.2</v>
      </c>
      <c r="S15">
        <v>3.35</v>
      </c>
      <c r="T15">
        <v>3.2</v>
      </c>
    </row>
    <row r="16" spans="1:20" x14ac:dyDescent="0.3">
      <c r="A16" t="s">
        <v>49</v>
      </c>
      <c r="B16" s="18"/>
      <c r="C16">
        <v>6</v>
      </c>
      <c r="D16">
        <v>4</v>
      </c>
      <c r="E16">
        <v>6</v>
      </c>
      <c r="F16">
        <v>2</v>
      </c>
      <c r="G16">
        <v>6</v>
      </c>
      <c r="H16">
        <v>2</v>
      </c>
      <c r="I16">
        <v>3</v>
      </c>
      <c r="J16">
        <v>2</v>
      </c>
      <c r="L16">
        <v>2</v>
      </c>
      <c r="M16">
        <v>4</v>
      </c>
      <c r="O16">
        <v>1</v>
      </c>
      <c r="P16">
        <v>2</v>
      </c>
      <c r="Q16">
        <v>2</v>
      </c>
      <c r="S16">
        <v>2</v>
      </c>
      <c r="T16">
        <v>2</v>
      </c>
    </row>
    <row r="17" spans="1:20" x14ac:dyDescent="0.3">
      <c r="A17" t="s">
        <v>50</v>
      </c>
      <c r="B17" s="18"/>
      <c r="C17" s="7">
        <v>38.99</v>
      </c>
      <c r="D17" s="7">
        <v>22.6</v>
      </c>
      <c r="E17" s="7">
        <v>32.6</v>
      </c>
      <c r="F17" s="7">
        <v>22.69</v>
      </c>
      <c r="G17">
        <v>24.1</v>
      </c>
      <c r="H17" s="7">
        <v>18.190000000000001</v>
      </c>
      <c r="I17">
        <v>3.15</v>
      </c>
      <c r="J17">
        <v>4.67</v>
      </c>
      <c r="L17" s="7">
        <v>19.97</v>
      </c>
      <c r="M17">
        <v>10</v>
      </c>
      <c r="O17" s="7">
        <v>25.93</v>
      </c>
      <c r="P17">
        <v>2.1</v>
      </c>
      <c r="Q17" s="7">
        <v>21.02</v>
      </c>
      <c r="S17">
        <v>14.1</v>
      </c>
      <c r="T17" s="7">
        <v>17.87</v>
      </c>
    </row>
    <row r="18" spans="1:20" x14ac:dyDescent="0.3">
      <c r="B18" s="18"/>
    </row>
    <row r="19" spans="1:20" x14ac:dyDescent="0.3">
      <c r="A19" s="17"/>
      <c r="B19" s="7"/>
      <c r="C19" s="52" t="s">
        <v>24</v>
      </c>
      <c r="D19" s="53"/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</row>
    <row r="20" spans="1:20" x14ac:dyDescent="0.3">
      <c r="A20" t="s">
        <v>13</v>
      </c>
      <c r="B20" s="18"/>
      <c r="C20" s="46">
        <v>59463</v>
      </c>
      <c r="D20" s="46">
        <v>51755</v>
      </c>
      <c r="E20" s="46">
        <v>51754.58</v>
      </c>
      <c r="F20" s="46">
        <v>42788.95</v>
      </c>
      <c r="G20" s="46">
        <v>42788.95</v>
      </c>
      <c r="H20" s="46">
        <v>21274.04</v>
      </c>
      <c r="I20" s="46">
        <v>21274.04</v>
      </c>
      <c r="J20" s="46">
        <v>21274.04</v>
      </c>
      <c r="K20" s="46">
        <v>21274.04</v>
      </c>
      <c r="L20" s="46">
        <v>15949.72</v>
      </c>
      <c r="M20" s="46">
        <v>15949.72</v>
      </c>
      <c r="N20" s="46">
        <v>9653</v>
      </c>
      <c r="O20" s="46">
        <v>9653</v>
      </c>
      <c r="P20" s="46">
        <v>9652.58</v>
      </c>
      <c r="Q20" s="46">
        <v>15312</v>
      </c>
      <c r="R20" s="46">
        <v>15312</v>
      </c>
      <c r="S20" s="46">
        <v>18299</v>
      </c>
      <c r="T20" s="46">
        <v>18299</v>
      </c>
    </row>
    <row r="21" spans="1:20" x14ac:dyDescent="0.3">
      <c r="A21" t="s">
        <v>19</v>
      </c>
      <c r="B21" s="18"/>
      <c r="C21" s="4">
        <f>C20/(C$2*8760)</f>
        <v>0.45253424657534247</v>
      </c>
      <c r="D21" s="4">
        <f t="shared" ref="D21:T21" si="0">D20/(D$2*8760)</f>
        <v>0.59081050228310505</v>
      </c>
      <c r="E21" s="4">
        <f>E20/(E$2*8760)</f>
        <v>0.59080570776255714</v>
      </c>
      <c r="F21" s="4">
        <f t="shared" si="0"/>
        <v>0.61057291666666658</v>
      </c>
      <c r="G21" s="4">
        <f>G20/(G$2*8760)</f>
        <v>0.61057291666666658</v>
      </c>
      <c r="H21" s="4">
        <f>H20/(H$2*8760)</f>
        <v>0.48570867579908678</v>
      </c>
      <c r="I21" s="4">
        <f>I20/(I$2*8760)</f>
        <v>0.48570867579908678</v>
      </c>
      <c r="J21" s="4">
        <f>J20/(J$2*8760)</f>
        <v>0.48570867579908678</v>
      </c>
      <c r="K21" s="4">
        <f>K20/(K$2*8760)</f>
        <v>0.48570867579908678</v>
      </c>
      <c r="L21" s="4">
        <f t="shared" si="0"/>
        <v>0.52775196876447616</v>
      </c>
      <c r="M21" s="4">
        <f>M20/(M$2*8760)</f>
        <v>0.52775196876447616</v>
      </c>
      <c r="N21" s="4">
        <f t="shared" si="0"/>
        <v>0.44077625570776258</v>
      </c>
      <c r="O21" s="4">
        <f t="shared" si="0"/>
        <v>0.44077625570776258</v>
      </c>
      <c r="P21" s="4">
        <f>P20/(P$2*8760)</f>
        <v>0.44075707762557076</v>
      </c>
      <c r="Q21" s="4">
        <f t="shared" si="0"/>
        <v>0.52968036529680362</v>
      </c>
      <c r="R21" s="4">
        <f t="shared" si="0"/>
        <v>0.52968036529680362</v>
      </c>
      <c r="S21" s="4">
        <f t="shared" si="0"/>
        <v>0.61439027665860868</v>
      </c>
      <c r="T21" s="4">
        <f t="shared" si="0"/>
        <v>0.61439027665860868</v>
      </c>
    </row>
    <row r="22" spans="1:20" x14ac:dyDescent="0.3">
      <c r="A22" t="s">
        <v>14</v>
      </c>
      <c r="B22" s="18"/>
      <c r="C22" s="41">
        <v>46354.1</v>
      </c>
      <c r="D22" s="41">
        <v>28785.7</v>
      </c>
      <c r="E22" s="41">
        <v>30925.56</v>
      </c>
      <c r="F22" s="41">
        <v>21046.880000000001</v>
      </c>
      <c r="G22" s="41">
        <v>21110.52</v>
      </c>
      <c r="H22" s="46">
        <v>14953.37</v>
      </c>
      <c r="I22" s="46">
        <v>14498.63</v>
      </c>
      <c r="J22" s="46">
        <v>12627.29</v>
      </c>
      <c r="K22" s="46">
        <v>14641.68</v>
      </c>
      <c r="L22" s="41">
        <v>15533.94</v>
      </c>
      <c r="M22" s="41">
        <v>17752.169999999998</v>
      </c>
      <c r="N22" s="41">
        <v>16077.01</v>
      </c>
      <c r="O22" s="41">
        <v>16051.35</v>
      </c>
      <c r="P22" s="41">
        <v>14542.22</v>
      </c>
      <c r="Q22" s="41">
        <v>14955.59</v>
      </c>
      <c r="R22" s="41">
        <v>17059.27</v>
      </c>
      <c r="S22" s="41">
        <v>19440.89</v>
      </c>
      <c r="T22" s="41">
        <v>17931.5</v>
      </c>
    </row>
    <row r="23" spans="1:20" x14ac:dyDescent="0.3">
      <c r="A23" t="s">
        <v>77</v>
      </c>
      <c r="B23" s="54"/>
      <c r="C23" s="55">
        <f t="shared" ref="C23:K23" si="1">C22/C20</f>
        <v>0.7795452634411314</v>
      </c>
      <c r="D23" s="55">
        <f t="shared" si="1"/>
        <v>0.55619167230219302</v>
      </c>
      <c r="E23" s="55">
        <f t="shared" si="1"/>
        <v>0.59754247836616581</v>
      </c>
      <c r="F23" s="55">
        <f t="shared" si="1"/>
        <v>0.49187652419608341</v>
      </c>
      <c r="G23" s="55">
        <f t="shared" si="1"/>
        <v>0.49336382407140167</v>
      </c>
      <c r="H23" s="55">
        <f t="shared" si="1"/>
        <v>0.70289282148571686</v>
      </c>
      <c r="I23" s="55">
        <f t="shared" si="1"/>
        <v>0.68151747387896222</v>
      </c>
      <c r="J23" s="55">
        <f t="shared" ref="J23" si="2">J22/J20</f>
        <v>0.59355392769779503</v>
      </c>
      <c r="K23" s="55">
        <f t="shared" si="1"/>
        <v>0.68824163158478591</v>
      </c>
      <c r="L23" s="55">
        <f t="shared" ref="L23:T23" si="3">L22/L20</f>
        <v>0.97393183077822065</v>
      </c>
      <c r="M23" s="55">
        <f>M22/M20</f>
        <v>1.1130082534364238</v>
      </c>
      <c r="N23" s="55">
        <f>N22/N20</f>
        <v>1.6654936289236506</v>
      </c>
      <c r="O23" s="55">
        <f t="shared" si="3"/>
        <v>1.6628353879622915</v>
      </c>
      <c r="P23" s="55">
        <f>P22/P20</f>
        <v>1.5065630121687672</v>
      </c>
      <c r="Q23" s="55">
        <f t="shared" si="3"/>
        <v>0.97672348484848481</v>
      </c>
      <c r="R23" s="55">
        <f t="shared" si="3"/>
        <v>1.1141111546499478</v>
      </c>
      <c r="S23" s="55">
        <f t="shared" si="3"/>
        <v>1.0624017705885567</v>
      </c>
      <c r="T23" s="55">
        <f t="shared" si="3"/>
        <v>0.97991693535165858</v>
      </c>
    </row>
    <row r="24" spans="1:20" x14ac:dyDescent="0.3">
      <c r="B24" s="18"/>
      <c r="K24" s="34"/>
    </row>
    <row r="25" spans="1:20" x14ac:dyDescent="0.3">
      <c r="A25" s="17"/>
      <c r="B25" s="7"/>
      <c r="C25" s="52" t="s">
        <v>23</v>
      </c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</row>
    <row r="26" spans="1:20" x14ac:dyDescent="0.3">
      <c r="A26" t="s">
        <v>13</v>
      </c>
      <c r="B26" s="18"/>
      <c r="C26" s="1">
        <v>44100.14</v>
      </c>
      <c r="D26" s="1">
        <v>36369.61</v>
      </c>
      <c r="E26" s="1">
        <v>36369.61</v>
      </c>
      <c r="F26" s="1">
        <v>26323.37</v>
      </c>
      <c r="G26" s="1">
        <v>26323.37</v>
      </c>
      <c r="H26" s="1">
        <v>14763.56</v>
      </c>
      <c r="I26" s="1">
        <v>14763.56</v>
      </c>
      <c r="J26" s="1">
        <v>14763.56</v>
      </c>
      <c r="K26" s="1">
        <v>14763.56</v>
      </c>
      <c r="L26" s="1">
        <v>10934.55</v>
      </c>
      <c r="M26" s="1">
        <v>10934.55</v>
      </c>
      <c r="N26" s="1">
        <v>7399.165</v>
      </c>
      <c r="O26" s="1">
        <v>7399.165</v>
      </c>
      <c r="P26" s="1">
        <v>7399.165</v>
      </c>
      <c r="Q26" s="1">
        <v>10545.15</v>
      </c>
      <c r="R26" s="1">
        <v>10545.15</v>
      </c>
      <c r="S26" s="1">
        <v>13578.61</v>
      </c>
      <c r="T26" s="1">
        <v>13578.61</v>
      </c>
    </row>
    <row r="27" spans="1:20" x14ac:dyDescent="0.3">
      <c r="A27" t="s">
        <v>19</v>
      </c>
      <c r="B27" s="18"/>
      <c r="C27" s="4">
        <f t="shared" ref="C27:T27" si="4">C26/(C$2*8760)</f>
        <v>0.33561750380517502</v>
      </c>
      <c r="D27" s="4">
        <f t="shared" si="4"/>
        <v>0.41517819634703196</v>
      </c>
      <c r="E27" s="4">
        <f t="shared" si="4"/>
        <v>0.41517819634703196</v>
      </c>
      <c r="F27" s="4">
        <f t="shared" si="4"/>
        <v>0.37561886415525114</v>
      </c>
      <c r="G27" s="4">
        <f t="shared" si="4"/>
        <v>0.37561886415525114</v>
      </c>
      <c r="H27" s="4">
        <f t="shared" si="4"/>
        <v>0.33706757990867581</v>
      </c>
      <c r="I27" s="4">
        <f t="shared" si="4"/>
        <v>0.33706757990867581</v>
      </c>
      <c r="J27" s="4">
        <f t="shared" ref="J27" si="5">J26/(J$2*8760)</f>
        <v>0.33706757990867581</v>
      </c>
      <c r="K27" s="4">
        <f t="shared" si="4"/>
        <v>0.33706757990867581</v>
      </c>
      <c r="L27" s="4">
        <f t="shared" si="4"/>
        <v>0.36180762358546753</v>
      </c>
      <c r="M27" s="4">
        <f t="shared" si="4"/>
        <v>0.36180762358546753</v>
      </c>
      <c r="N27" s="4">
        <f t="shared" si="4"/>
        <v>0.33786141552511417</v>
      </c>
      <c r="O27" s="4">
        <f t="shared" si="4"/>
        <v>0.33786141552511417</v>
      </c>
      <c r="P27" s="4">
        <f t="shared" si="4"/>
        <v>0.33786141552511417</v>
      </c>
      <c r="Q27" s="4">
        <f t="shared" si="4"/>
        <v>0.36478310502283101</v>
      </c>
      <c r="R27" s="4">
        <f t="shared" si="4"/>
        <v>0.36478310502283101</v>
      </c>
      <c r="S27" s="4">
        <f t="shared" si="4"/>
        <v>0.45590283373623425</v>
      </c>
      <c r="T27" s="4">
        <f t="shared" si="4"/>
        <v>0.45590283373623425</v>
      </c>
    </row>
    <row r="28" spans="1:20" x14ac:dyDescent="0.3">
      <c r="A28" t="s">
        <v>14</v>
      </c>
      <c r="B28" s="18"/>
      <c r="C28" s="41">
        <v>18856.82</v>
      </c>
      <c r="D28" s="41">
        <v>10815.47</v>
      </c>
      <c r="E28" s="41">
        <v>25981.919999999998</v>
      </c>
      <c r="F28" s="41">
        <v>6290.6390000000001</v>
      </c>
      <c r="G28" s="41">
        <v>16693.79</v>
      </c>
      <c r="H28" s="46">
        <v>4774.3909999999996</v>
      </c>
      <c r="I28" s="46">
        <v>12247.71</v>
      </c>
      <c r="J28" s="46">
        <v>10666.9</v>
      </c>
      <c r="K28" s="46">
        <v>12302.9</v>
      </c>
      <c r="L28" s="41">
        <v>4376.1540000000005</v>
      </c>
      <c r="M28" s="41">
        <v>15414.31</v>
      </c>
      <c r="N28" s="41">
        <v>14564.85</v>
      </c>
      <c r="O28" s="41">
        <v>3677.5360000000001</v>
      </c>
      <c r="P28" s="41">
        <v>13327.1</v>
      </c>
      <c r="Q28" s="41">
        <v>4123.1989999999996</v>
      </c>
      <c r="R28" s="41">
        <v>14637.08</v>
      </c>
      <c r="S28" s="41">
        <v>17199.78</v>
      </c>
      <c r="T28" s="41">
        <v>5562.6729999999998</v>
      </c>
    </row>
    <row r="29" spans="1:20" x14ac:dyDescent="0.3">
      <c r="A29" s="49" t="s">
        <v>77</v>
      </c>
      <c r="B29" s="18"/>
      <c r="C29" s="51">
        <f t="shared" ref="C29:T29" si="6">C28/C26</f>
        <v>0.42759093281790034</v>
      </c>
      <c r="D29" s="51">
        <f t="shared" si="6"/>
        <v>0.2973765734633943</v>
      </c>
      <c r="E29" s="51">
        <f t="shared" si="6"/>
        <v>0.71438544433113249</v>
      </c>
      <c r="F29" s="51">
        <f t="shared" si="6"/>
        <v>0.23897544273396606</v>
      </c>
      <c r="G29" s="51">
        <f t="shared" si="6"/>
        <v>0.63418133772385532</v>
      </c>
      <c r="H29" s="51">
        <f t="shared" si="6"/>
        <v>0.32339022566372877</v>
      </c>
      <c r="I29" s="51">
        <f t="shared" si="6"/>
        <v>0.82959055945855875</v>
      </c>
      <c r="J29" s="51">
        <f t="shared" ref="J29" si="7">J28/J26</f>
        <v>0.72251543665619944</v>
      </c>
      <c r="K29" s="51">
        <f t="shared" si="6"/>
        <v>0.8333288177106335</v>
      </c>
      <c r="L29" s="51">
        <f t="shared" si="6"/>
        <v>0.40021345185672941</v>
      </c>
      <c r="M29" s="51">
        <f t="shared" si="6"/>
        <v>1.4096885559991037</v>
      </c>
      <c r="N29" s="51">
        <f t="shared" si="6"/>
        <v>1.9684450880606124</v>
      </c>
      <c r="O29" s="51">
        <f t="shared" si="6"/>
        <v>0.49702040703241518</v>
      </c>
      <c r="P29" s="51">
        <f t="shared" si="6"/>
        <v>1.8011626987639822</v>
      </c>
      <c r="Q29" s="51">
        <f t="shared" si="6"/>
        <v>0.39100430055523155</v>
      </c>
      <c r="R29" s="51">
        <f t="shared" si="6"/>
        <v>1.3880390511277696</v>
      </c>
      <c r="S29" s="51">
        <f t="shared" si="6"/>
        <v>1.2666819357798771</v>
      </c>
      <c r="T29" s="51">
        <f t="shared" si="6"/>
        <v>0.40966439127421728</v>
      </c>
    </row>
    <row r="30" spans="1:20" x14ac:dyDescent="0.3">
      <c r="A30" t="s">
        <v>32</v>
      </c>
      <c r="B30" s="30"/>
      <c r="C30" s="27">
        <f>C17</f>
        <v>38.99</v>
      </c>
      <c r="D30" s="27">
        <f t="shared" ref="D30:T30" si="8">D17</f>
        <v>22.6</v>
      </c>
      <c r="E30" s="27">
        <f>E17</f>
        <v>32.6</v>
      </c>
      <c r="F30" s="27">
        <f t="shared" si="8"/>
        <v>22.69</v>
      </c>
      <c r="G30" s="27">
        <f>G17</f>
        <v>24.1</v>
      </c>
      <c r="H30" s="27">
        <f t="shared" si="8"/>
        <v>18.190000000000001</v>
      </c>
      <c r="I30" s="27">
        <f>I17</f>
        <v>3.15</v>
      </c>
      <c r="J30" s="27">
        <f>J17</f>
        <v>4.67</v>
      </c>
      <c r="K30" s="27">
        <f t="shared" si="8"/>
        <v>0</v>
      </c>
      <c r="L30" s="27">
        <f t="shared" si="8"/>
        <v>19.97</v>
      </c>
      <c r="M30" s="27">
        <f>M17</f>
        <v>10</v>
      </c>
      <c r="N30" s="27">
        <f t="shared" si="8"/>
        <v>0</v>
      </c>
      <c r="O30" s="27">
        <f t="shared" si="8"/>
        <v>25.93</v>
      </c>
      <c r="P30" s="27">
        <f>P17</f>
        <v>2.1</v>
      </c>
      <c r="Q30" s="27">
        <f t="shared" si="8"/>
        <v>21.02</v>
      </c>
      <c r="R30" s="27">
        <f t="shared" si="8"/>
        <v>0</v>
      </c>
      <c r="S30" s="27">
        <f t="shared" si="8"/>
        <v>14.1</v>
      </c>
      <c r="T30" s="27">
        <f t="shared" si="8"/>
        <v>17.87</v>
      </c>
    </row>
    <row r="31" spans="1:20" x14ac:dyDescent="0.3">
      <c r="A31" t="s">
        <v>34</v>
      </c>
      <c r="B31" s="19">
        <v>6291</v>
      </c>
      <c r="C31" s="13">
        <f t="shared" ref="C31:T31" si="9">$B$31*C$2/1000</f>
        <v>94.364999999999995</v>
      </c>
      <c r="D31" s="13">
        <f t="shared" si="9"/>
        <v>62.91</v>
      </c>
      <c r="E31" s="13">
        <f t="shared" si="9"/>
        <v>62.91</v>
      </c>
      <c r="F31" s="13">
        <f t="shared" si="9"/>
        <v>50.328000000000003</v>
      </c>
      <c r="G31" s="13">
        <f t="shared" si="9"/>
        <v>50.328000000000003</v>
      </c>
      <c r="H31" s="13">
        <f t="shared" si="9"/>
        <v>31.454999999999998</v>
      </c>
      <c r="I31" s="13">
        <f t="shared" si="9"/>
        <v>31.454999999999998</v>
      </c>
      <c r="J31" s="13">
        <f t="shared" si="9"/>
        <v>31.454999999999998</v>
      </c>
      <c r="K31" s="13">
        <f t="shared" si="9"/>
        <v>31.454999999999998</v>
      </c>
      <c r="L31" s="13">
        <f t="shared" si="9"/>
        <v>21.703949999999999</v>
      </c>
      <c r="M31" s="13">
        <f t="shared" si="9"/>
        <v>21.703949999999999</v>
      </c>
      <c r="N31" s="13">
        <f t="shared" si="9"/>
        <v>15.727499999999999</v>
      </c>
      <c r="O31" s="13">
        <f t="shared" si="9"/>
        <v>15.727499999999999</v>
      </c>
      <c r="P31" s="13">
        <f t="shared" si="9"/>
        <v>15.727499999999999</v>
      </c>
      <c r="Q31" s="13">
        <f t="shared" si="9"/>
        <v>20.760300000000001</v>
      </c>
      <c r="R31" s="13">
        <f t="shared" si="9"/>
        <v>20.760300000000001</v>
      </c>
      <c r="S31" s="13">
        <f t="shared" si="9"/>
        <v>21.389399999999998</v>
      </c>
      <c r="T31" s="13">
        <f t="shared" si="9"/>
        <v>21.389399999999998</v>
      </c>
    </row>
    <row r="32" spans="1:20" x14ac:dyDescent="0.3">
      <c r="A32" t="s">
        <v>33</v>
      </c>
      <c r="B32" s="29"/>
      <c r="C32" s="13">
        <f>SUM(C30:C31)</f>
        <v>133.35499999999999</v>
      </c>
      <c r="D32" s="13">
        <f t="shared" ref="D32:T32" si="10">SUM(D30:D31)</f>
        <v>85.509999999999991</v>
      </c>
      <c r="E32" s="13">
        <f>SUM(E30:E31)</f>
        <v>95.509999999999991</v>
      </c>
      <c r="F32" s="13">
        <f t="shared" si="10"/>
        <v>73.018000000000001</v>
      </c>
      <c r="G32" s="13">
        <f>SUM(G30:G31)</f>
        <v>74.427999999999997</v>
      </c>
      <c r="H32" s="13">
        <f t="shared" si="10"/>
        <v>49.644999999999996</v>
      </c>
      <c r="I32" s="13">
        <f>SUM(I30:I31)</f>
        <v>34.604999999999997</v>
      </c>
      <c r="J32" s="13">
        <f>SUM(J30:J31)</f>
        <v>36.125</v>
      </c>
      <c r="K32" s="13">
        <f t="shared" si="10"/>
        <v>31.454999999999998</v>
      </c>
      <c r="L32" s="13">
        <f t="shared" si="10"/>
        <v>41.673949999999998</v>
      </c>
      <c r="M32" s="13">
        <f>SUM(M30:M31)</f>
        <v>31.703949999999999</v>
      </c>
      <c r="N32" s="13">
        <f t="shared" si="10"/>
        <v>15.727499999999999</v>
      </c>
      <c r="O32" s="13">
        <f t="shared" si="10"/>
        <v>41.657499999999999</v>
      </c>
      <c r="P32" s="13">
        <f>SUM(P30:P31)</f>
        <v>17.827500000000001</v>
      </c>
      <c r="Q32" s="13">
        <f t="shared" si="10"/>
        <v>41.780299999999997</v>
      </c>
      <c r="R32" s="13">
        <f t="shared" si="10"/>
        <v>20.760300000000001</v>
      </c>
      <c r="S32" s="13">
        <f t="shared" si="10"/>
        <v>35.489399999999996</v>
      </c>
      <c r="T32" s="13">
        <f t="shared" si="10"/>
        <v>39.259399999999999</v>
      </c>
    </row>
    <row r="33" spans="1:20" x14ac:dyDescent="0.3">
      <c r="B33" s="29"/>
      <c r="C33" s="13"/>
      <c r="D33" s="13"/>
      <c r="E33" s="13"/>
      <c r="F33" s="13"/>
      <c r="G33" s="13"/>
      <c r="H33" s="13"/>
      <c r="I33" s="13"/>
      <c r="J33" s="13"/>
      <c r="K33" s="34"/>
      <c r="L33" s="13"/>
      <c r="M33" s="13"/>
      <c r="N33" s="13"/>
      <c r="O33" s="13"/>
      <c r="P33" s="13"/>
      <c r="Q33" s="13"/>
      <c r="R33" s="13"/>
      <c r="S33" s="13"/>
      <c r="T33" s="13"/>
    </row>
    <row r="34" spans="1:20" x14ac:dyDescent="0.3">
      <c r="A34" t="s">
        <v>35</v>
      </c>
      <c r="B34" s="20">
        <v>94</v>
      </c>
      <c r="C34" s="14">
        <f t="shared" ref="C34:T34" si="11">$B$34*C$2/1000</f>
        <v>1.41</v>
      </c>
      <c r="D34" s="14">
        <f t="shared" si="11"/>
        <v>0.94</v>
      </c>
      <c r="E34" s="14">
        <f t="shared" si="11"/>
        <v>0.94</v>
      </c>
      <c r="F34" s="14">
        <f t="shared" si="11"/>
        <v>0.752</v>
      </c>
      <c r="G34" s="14">
        <f t="shared" si="11"/>
        <v>0.752</v>
      </c>
      <c r="H34" s="14">
        <f t="shared" si="11"/>
        <v>0.47</v>
      </c>
      <c r="I34" s="14">
        <f t="shared" si="11"/>
        <v>0.47</v>
      </c>
      <c r="J34" s="14">
        <f t="shared" si="11"/>
        <v>0.47</v>
      </c>
      <c r="K34" s="14">
        <f t="shared" si="11"/>
        <v>0.47</v>
      </c>
      <c r="L34" s="14">
        <f t="shared" si="11"/>
        <v>0.32430000000000003</v>
      </c>
      <c r="M34" s="14">
        <f t="shared" si="11"/>
        <v>0.32430000000000003</v>
      </c>
      <c r="N34" s="14">
        <f t="shared" si="11"/>
        <v>0.23499999999999999</v>
      </c>
      <c r="O34" s="14">
        <f t="shared" si="11"/>
        <v>0.23499999999999999</v>
      </c>
      <c r="P34" s="14">
        <f t="shared" si="11"/>
        <v>0.23499999999999999</v>
      </c>
      <c r="Q34" s="14">
        <f t="shared" si="11"/>
        <v>0.31019999999999998</v>
      </c>
      <c r="R34" s="14">
        <f t="shared" si="11"/>
        <v>0.31019999999999998</v>
      </c>
      <c r="S34" s="14">
        <f t="shared" si="11"/>
        <v>0.31959999999999994</v>
      </c>
      <c r="T34" s="14">
        <f t="shared" si="11"/>
        <v>0.31959999999999994</v>
      </c>
    </row>
    <row r="35" spans="1:20" x14ac:dyDescent="0.3">
      <c r="A35" t="s">
        <v>36</v>
      </c>
      <c r="B35" s="20">
        <v>50</v>
      </c>
      <c r="C35" s="15">
        <f t="shared" ref="C35:T35" si="12">$B$35*C$28/1000000</f>
        <v>0.94284100000000004</v>
      </c>
      <c r="D35" s="15">
        <f t="shared" si="12"/>
        <v>0.54077350000000002</v>
      </c>
      <c r="E35" s="15">
        <f t="shared" si="12"/>
        <v>1.299096</v>
      </c>
      <c r="F35" s="15">
        <f t="shared" si="12"/>
        <v>0.31453195</v>
      </c>
      <c r="G35" s="15">
        <f t="shared" si="12"/>
        <v>0.83468949999999997</v>
      </c>
      <c r="H35" s="15">
        <f t="shared" si="12"/>
        <v>0.23871954999999997</v>
      </c>
      <c r="I35" s="15">
        <f t="shared" si="12"/>
        <v>0.61238550000000003</v>
      </c>
      <c r="J35" s="15">
        <f t="shared" si="12"/>
        <v>0.53334499999999996</v>
      </c>
      <c r="K35" s="15">
        <f t="shared" si="12"/>
        <v>0.61514500000000005</v>
      </c>
      <c r="L35" s="15">
        <f t="shared" si="12"/>
        <v>0.21880770000000002</v>
      </c>
      <c r="M35" s="15">
        <f t="shared" si="12"/>
        <v>0.7707155</v>
      </c>
      <c r="N35" s="15">
        <f t="shared" si="12"/>
        <v>0.72824250000000001</v>
      </c>
      <c r="O35" s="15">
        <f t="shared" si="12"/>
        <v>0.18387679999999998</v>
      </c>
      <c r="P35" s="15">
        <f t="shared" si="12"/>
        <v>0.66635500000000003</v>
      </c>
      <c r="Q35" s="15">
        <f t="shared" si="12"/>
        <v>0.20615994999999998</v>
      </c>
      <c r="R35" s="15">
        <f t="shared" si="12"/>
        <v>0.731854</v>
      </c>
      <c r="S35" s="15">
        <f t="shared" si="12"/>
        <v>0.859989</v>
      </c>
      <c r="T35" s="15">
        <f t="shared" si="12"/>
        <v>0.27813364999999995</v>
      </c>
    </row>
    <row r="36" spans="1:20" x14ac:dyDescent="0.3">
      <c r="A36" t="s">
        <v>29</v>
      </c>
      <c r="B36" s="18"/>
      <c r="C36" s="8">
        <f t="shared" ref="C36:T36" si="13">SUM(C34:C35)</f>
        <v>2.3528409999999997</v>
      </c>
      <c r="D36" s="8">
        <f t="shared" si="13"/>
        <v>1.4807735</v>
      </c>
      <c r="E36" s="8">
        <f t="shared" si="13"/>
        <v>2.239096</v>
      </c>
      <c r="F36" s="8">
        <f t="shared" si="13"/>
        <v>1.0665319499999999</v>
      </c>
      <c r="G36" s="8">
        <f t="shared" si="13"/>
        <v>1.5866894999999999</v>
      </c>
      <c r="H36" s="8">
        <f t="shared" si="13"/>
        <v>0.70871954999999998</v>
      </c>
      <c r="I36" s="8">
        <f t="shared" si="13"/>
        <v>1.0823855</v>
      </c>
      <c r="J36" s="8">
        <f t="shared" ref="J36" si="14">SUM(J34:J35)</f>
        <v>1.0033449999999999</v>
      </c>
      <c r="K36" s="8">
        <f t="shared" si="13"/>
        <v>1.085145</v>
      </c>
      <c r="L36" s="8">
        <f t="shared" si="13"/>
        <v>0.54310770000000008</v>
      </c>
      <c r="M36" s="8">
        <f t="shared" si="13"/>
        <v>1.0950155000000001</v>
      </c>
      <c r="N36" s="8">
        <f t="shared" si="13"/>
        <v>0.9632425</v>
      </c>
      <c r="O36" s="8">
        <f t="shared" si="13"/>
        <v>0.41887679999999994</v>
      </c>
      <c r="P36" s="8">
        <f t="shared" si="13"/>
        <v>0.90135500000000002</v>
      </c>
      <c r="Q36" s="8">
        <f t="shared" si="13"/>
        <v>0.51635995000000001</v>
      </c>
      <c r="R36" s="8">
        <f t="shared" si="13"/>
        <v>1.042054</v>
      </c>
      <c r="S36" s="8">
        <f t="shared" si="13"/>
        <v>1.179589</v>
      </c>
      <c r="T36" s="8">
        <f t="shared" si="13"/>
        <v>0.59773364999999989</v>
      </c>
    </row>
    <row r="37" spans="1:20" x14ac:dyDescent="0.3">
      <c r="B37" s="1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</row>
    <row r="38" spans="1:20" x14ac:dyDescent="0.3">
      <c r="A38" s="23" t="s">
        <v>37</v>
      </c>
      <c r="B38" s="32">
        <v>5.1999999999999998E-2</v>
      </c>
      <c r="C38" s="26">
        <f>NPV($B$38,'Cash Flows Base'!B$3:B$32)+'Main Calculations'!C$31</f>
        <v>115.55463121378725</v>
      </c>
      <c r="D38" s="26">
        <f>NPV($B$38,'Cash Flows Base'!C3:C32)+'Main Calculations'!D31</f>
        <v>77.036420809191512</v>
      </c>
      <c r="E38" s="26">
        <f>NPV($B$38,'Cash Flows Base'!D3:D32)+'Main Calculations'!E31</f>
        <v>77.036420809191512</v>
      </c>
      <c r="F38" s="26">
        <f>NPV($B$38,'Cash Flows Base'!E3:E32)+'Main Calculations'!F31</f>
        <v>61.629136647353207</v>
      </c>
      <c r="G38" s="26">
        <f>NPV($B$38,'Cash Flows Base'!F3:F32)+'Main Calculations'!G31</f>
        <v>61.629136647353207</v>
      </c>
      <c r="H38" s="26">
        <f>NPV($B$38,'Cash Flows Base'!G3:G32)+'Main Calculations'!H31</f>
        <v>38.518210404595756</v>
      </c>
      <c r="I38" s="26">
        <f>NPV($B$38,'Cash Flows Base'!H3:H32)+'Main Calculations'!I31</f>
        <v>38.518210404595756</v>
      </c>
      <c r="J38" s="26">
        <f>NPV($B$38,'Cash Flows Base'!I3:I32)+'Main Calculations'!J31</f>
        <v>38.518210404595756</v>
      </c>
      <c r="K38" s="26">
        <f>NPV($B$38,'Cash Flows Base'!I3:I32)+'Main Calculations'!K31</f>
        <v>38.518210404595756</v>
      </c>
      <c r="L38" s="26">
        <f>NPV($B$38,'Cash Flows Base'!J3:J32)+'Main Calculations'!L31</f>
        <v>26.577565179171071</v>
      </c>
      <c r="M38" s="26">
        <f>NPV($B$38,'Cash Flows Base'!K3:K32)+'Main Calculations'!M31</f>
        <v>26.577565179171071</v>
      </c>
      <c r="N38" s="26">
        <f>NPV($B$38,'Cash Flows Base'!L3:L32)+'Main Calculations'!N31</f>
        <v>19.259105202297878</v>
      </c>
      <c r="O38" s="26">
        <f>NPV($B$38,'Cash Flows Base'!M3:M32)+'Main Calculations'!O31</f>
        <v>19.259105202297878</v>
      </c>
      <c r="P38" s="26">
        <f>NPV($B$38,'Cash Flows Base'!N3:N32)+'Main Calculations'!P31</f>
        <v>19.259105202297878</v>
      </c>
      <c r="Q38" s="26">
        <f>NPV($B$38,'Cash Flows Base'!O3:O32)+'Main Calculations'!Q31</f>
        <v>25.422018867033195</v>
      </c>
      <c r="R38" s="26">
        <f>NPV($B$38,'Cash Flows Base'!P3:P32)+'Main Calculations'!R31</f>
        <v>25.422018867033195</v>
      </c>
      <c r="S38" s="26">
        <f>NPV($B$38,'Cash Flows Base'!Q3:Q32)+'Main Calculations'!S31</f>
        <v>26.192383075125111</v>
      </c>
      <c r="T38" s="26">
        <f>NPV($B$38,'Cash Flows Base'!R3:R32)+'Main Calculations'!T31</f>
        <v>26.192383075125111</v>
      </c>
    </row>
    <row r="39" spans="1:20" x14ac:dyDescent="0.3">
      <c r="A39" s="23" t="s">
        <v>38</v>
      </c>
      <c r="B39" s="32">
        <v>5.1999999999999998E-2</v>
      </c>
      <c r="C39" s="25">
        <f>NPV($B$39,'Cash Flows w Parasitic'!B$3:B$32)+C$31</f>
        <v>129.72374687565846</v>
      </c>
      <c r="D39" s="25">
        <f>NPV($B$39,'Cash Flows w Parasitic'!C3:C32)+D31</f>
        <v>85.163222961807804</v>
      </c>
      <c r="E39" s="25">
        <f>NPV($B$39,'Cash Flows w Parasitic'!E3:E32)+E31</f>
        <v>78.937956523561269</v>
      </c>
      <c r="F39" s="25">
        <f>NPV($B$39,'Cash Flows w Parasitic'!E3:E32)+F31</f>
        <v>66.355956523561275</v>
      </c>
      <c r="G39" s="25">
        <f>NPV($B$39,'Cash Flows w Parasitic'!F3:F32)+G31</f>
        <v>74.172939968644329</v>
      </c>
      <c r="H39" s="25">
        <f>NPV($B$39,'Cash Flows w Parasitic'!G3:G32)+H31</f>
        <v>42.105713403192382</v>
      </c>
      <c r="I39" s="25">
        <f>NPV($B$39,'Cash Flows w Parasitic'!H3:H32)+I31</f>
        <v>47.72120537315655</v>
      </c>
      <c r="J39" s="25">
        <f>NPV($B$39,'Cash Flows w Parasitic'!I3:I32)+J31</f>
        <v>47.762675435095872</v>
      </c>
      <c r="K39" s="25">
        <f>NPV($B$39,'Cash Flows w Parasitic'!I3:I32)+K31</f>
        <v>47.762675435095872</v>
      </c>
      <c r="L39" s="25">
        <f>NPV($B$39,'Cash Flows w Parasitic'!J3:J32)+L31</f>
        <v>29.865830760544831</v>
      </c>
      <c r="M39" s="25">
        <f>NPV($B$39,'Cash Flows w Parasitic'!K3:K32)+M31</f>
        <v>38.159960367646008</v>
      </c>
      <c r="N39" s="25">
        <f>NPV($B$39,'Cash Flows w Parasitic'!L3:L32)+N31</f>
        <v>30.203211591806017</v>
      </c>
      <c r="O39" s="25">
        <f>NPV($B$39,'Cash Flows w Parasitic'!M3:M32)+O31</f>
        <v>22.022425472348456</v>
      </c>
      <c r="P39" s="25">
        <f>NPV($B$39,'Cash Flows w Parasitic'!N3:N32)+P31</f>
        <v>29.273159604754053</v>
      </c>
      <c r="Q39" s="25">
        <f>NPV($B$39,'Cash Flows w Parasitic'!O3:O32)+Q31</f>
        <v>28.520212705013925</v>
      </c>
      <c r="R39" s="25">
        <f>NPV($B$39,'Cash Flows w Parasitic'!P3:P32)+R31</f>
        <v>36.420399265852396</v>
      </c>
      <c r="S39" s="25">
        <f>NPV($B$39,'Cash Flows w Parasitic'!Q3:Q32)+S31</f>
        <v>39.11638999563128</v>
      </c>
      <c r="T39" s="25">
        <f>NPV($B$39,'Cash Flows w Parasitic'!R3:R32)+T31</f>
        <v>30.372205395440414</v>
      </c>
    </row>
    <row r="40" spans="1:20" x14ac:dyDescent="0.3">
      <c r="A40" s="23" t="s">
        <v>39</v>
      </c>
      <c r="B40" s="32">
        <v>5.1999999999999998E-2</v>
      </c>
      <c r="C40" s="26">
        <f>NPV($B$40,'Cash Flows Base'!B$3:B$32)+'Main Calculations'!C$32</f>
        <v>154.54463121378726</v>
      </c>
      <c r="D40" s="26">
        <f>NPV($B$40,'Cash Flows Base'!C$3:C$32)+'Main Calculations'!D$32</f>
        <v>99.636420809191506</v>
      </c>
      <c r="E40" s="26">
        <f>NPV($B$40,'Cash Flows Base'!D$3:D$32)+'Main Calculations'!E$32</f>
        <v>109.63642080919151</v>
      </c>
      <c r="F40" s="26">
        <f>NPV($B$40,'Cash Flows Base'!E$3:E$32)+'Main Calculations'!F$32</f>
        <v>84.319136647353204</v>
      </c>
      <c r="G40" s="26">
        <f>NPV($B$40,'Cash Flows Base'!F$3:F$32)+'Main Calculations'!G$32</f>
        <v>85.729136647353201</v>
      </c>
      <c r="H40" s="26">
        <f>NPV($B$40,'Cash Flows Base'!G$3:G$32)+'Main Calculations'!H$32</f>
        <v>56.708210404595754</v>
      </c>
      <c r="I40" s="26">
        <f>NPV($B$40,'Cash Flows Base'!H$3:H$32)+'Main Calculations'!I$32</f>
        <v>41.668210404595754</v>
      </c>
      <c r="J40" s="26">
        <f>NPV($B$40,'Cash Flows Base'!I$3:I$32)+'Main Calculations'!J$32</f>
        <v>43.188210404595758</v>
      </c>
      <c r="K40" s="26">
        <f>NPV($B$40,'Cash Flows Base'!I$3:I$32)+'Main Calculations'!K$32</f>
        <v>38.518210404595756</v>
      </c>
      <c r="L40" s="26">
        <f>NPV($B$40,'Cash Flows Base'!J$3:J$32)+'Main Calculations'!L$32</f>
        <v>46.547565179171066</v>
      </c>
      <c r="M40" s="26">
        <f>NPV($B$40,'Cash Flows Base'!K$3:K$32)+'Main Calculations'!M$32</f>
        <v>36.577565179171067</v>
      </c>
      <c r="N40" s="26">
        <f>NPV($B$40,'Cash Flows Base'!L$3:L$32)+'Main Calculations'!N$32</f>
        <v>19.259105202297878</v>
      </c>
      <c r="O40" s="26">
        <f>NPV($B$40,'Cash Flows Base'!M$3:M$32)+'Main Calculations'!O$32</f>
        <v>45.189105202297874</v>
      </c>
      <c r="P40" s="26">
        <f>NPV($B$40,'Cash Flows Base'!N$3:N$32)+'Main Calculations'!P$32</f>
        <v>21.359105202297879</v>
      </c>
      <c r="Q40" s="26">
        <f>NPV($B$40,'Cash Flows Base'!O$3:O$32)+'Main Calculations'!Q$32</f>
        <v>46.442018867033191</v>
      </c>
      <c r="R40" s="26">
        <f>NPV($B$40,'Cash Flows Base'!P$3:P$32)+'Main Calculations'!R$32</f>
        <v>25.422018867033195</v>
      </c>
      <c r="S40" s="26">
        <f>NPV($B$40,'Cash Flows Base'!Q$3:Q$32)+'Main Calculations'!S$32</f>
        <v>40.292383075125109</v>
      </c>
      <c r="T40" s="26">
        <f>NPV($B$40,'Cash Flows Base'!R$3:R$32)+'Main Calculations'!T$32</f>
        <v>44.062383075125112</v>
      </c>
    </row>
    <row r="41" spans="1:20" x14ac:dyDescent="0.3">
      <c r="A41" s="23" t="s">
        <v>40</v>
      </c>
      <c r="B41" s="32">
        <v>5.1999999999999998E-2</v>
      </c>
      <c r="C41" s="25">
        <f>NPV($B$41,'Cash Flows w Parasitic'!B$3:B$32)+C$32</f>
        <v>168.71374687565844</v>
      </c>
      <c r="D41" s="25">
        <f>NPV($B$41,'Cash Flows w Parasitic'!C$3:C$32)+D$32</f>
        <v>107.7632229618078</v>
      </c>
      <c r="E41" s="25">
        <f>NPV($B$41,'Cash Flows w Parasitic'!E$3:E$32)+E$32</f>
        <v>111.53795652356126</v>
      </c>
      <c r="F41" s="25">
        <f>NPV($B$41,'Cash Flows w Parasitic'!E$3:E$32)+F$32</f>
        <v>89.045956523561273</v>
      </c>
      <c r="G41" s="25">
        <f>NPV($B$41,'Cash Flows w Parasitic'!F$3:F$32)+G$32</f>
        <v>98.272939968644323</v>
      </c>
      <c r="H41" s="25">
        <f>NPV($B$41,'Cash Flows w Parasitic'!G$3:G$32)+H$32</f>
        <v>60.29571340319238</v>
      </c>
      <c r="I41" s="25">
        <f>NPV($B$41,'Cash Flows w Parasitic'!H$3:H$32)+I$32</f>
        <v>50.871205373156542</v>
      </c>
      <c r="J41" s="25">
        <f>NPV($B$41,'Cash Flows w Parasitic'!I$3:I$32)+J$32</f>
        <v>52.432675435095874</v>
      </c>
      <c r="K41" s="25">
        <f>NPV($B$41,'Cash Flows w Parasitic'!I$3:I$32)+K$32</f>
        <v>47.762675435095872</v>
      </c>
      <c r="L41" s="25">
        <f>NPV($B$41,'Cash Flows w Parasitic'!J$3:J$32)+L$32</f>
        <v>49.83583076054483</v>
      </c>
      <c r="M41" s="25">
        <f>NPV($B$41,'Cash Flows w Parasitic'!K$3:K$32)+M$32</f>
        <v>48.159960367646008</v>
      </c>
      <c r="N41" s="25">
        <f>NPV($B$41,'Cash Flows w Parasitic'!L$3:L$32)+N$32</f>
        <v>30.203211591806017</v>
      </c>
      <c r="O41" s="25">
        <f>NPV($B$41,'Cash Flows w Parasitic'!M$3:M$32)+O$32</f>
        <v>47.952425472348459</v>
      </c>
      <c r="P41" s="25">
        <f>NPV($B$41,'Cash Flows w Parasitic'!N$3:N$32)+P$32</f>
        <v>31.373159604754054</v>
      </c>
      <c r="Q41" s="25">
        <f>NPV($B$41,'Cash Flows w Parasitic'!O$3:O$32)+Q$32</f>
        <v>49.540212705013921</v>
      </c>
      <c r="R41" s="25">
        <f>NPV($B$41,'Cash Flows w Parasitic'!P$3:P$32)+R$32</f>
        <v>36.420399265852396</v>
      </c>
      <c r="S41" s="25">
        <f>NPV($B$41,'Cash Flows w Parasitic'!Q$3:Q$32)+S$32</f>
        <v>53.216389995631282</v>
      </c>
      <c r="T41" s="25">
        <f>NPV($B$41,'Cash Flows w Parasitic'!R$3:R$32)+T$32</f>
        <v>48.242205395440415</v>
      </c>
    </row>
    <row r="42" spans="1:20" x14ac:dyDescent="0.3">
      <c r="B42" s="18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</row>
    <row r="43" spans="1:20" x14ac:dyDescent="0.3">
      <c r="A43" s="11" t="s">
        <v>41</v>
      </c>
      <c r="B43" s="12">
        <v>5.1999999999999998E-2</v>
      </c>
      <c r="C43" s="25">
        <f>NPV($B$43,'Gross Electicity Flows'!B3:B32)</f>
        <v>662741.6333875095</v>
      </c>
      <c r="D43" s="25">
        <f>NPV($B$43,'Gross Electicity Flows'!C3:C32)</f>
        <v>546566.39949593565</v>
      </c>
      <c r="E43" s="25">
        <f>NPV($B$43,'Gross Electicity Flows'!E3:E32)</f>
        <v>395590.42737877404</v>
      </c>
      <c r="F43" s="25">
        <f>NPV($B$43,'Gross Electicity Flows'!E3:E32)</f>
        <v>395590.42737877404</v>
      </c>
      <c r="G43" s="25">
        <f>NPV($B$43,'Gross Electicity Flows'!F3:F32)</f>
        <v>395590.42737877404</v>
      </c>
      <c r="H43" s="25">
        <f>NPV($B$43,'Gross Electicity Flows'!G3:G32)</f>
        <v>221868.36298058234</v>
      </c>
      <c r="I43" s="25">
        <f>NPV($B$43,'Gross Electicity Flows'!H3:H32)</f>
        <v>221868.36298058234</v>
      </c>
      <c r="J43" s="25">
        <f>NPV($B$43,'Gross Electicity Flows'!I3:I32)</f>
        <v>221868.36298058234</v>
      </c>
      <c r="K43" s="25">
        <f>NPV($B$43,'Gross Electicity Flows'!I3:I32)</f>
        <v>221868.36298058234</v>
      </c>
      <c r="L43" s="25">
        <f>NPV($B$43,'Gross Electicity Flows'!J3:J32)</f>
        <v>164325.59006292032</v>
      </c>
      <c r="M43" s="25">
        <f>NPV($B$43,'Gross Electicity Flows'!K3:K32)</f>
        <v>164325.59006292032</v>
      </c>
      <c r="N43" s="25">
        <f>NPV($B$43,'Gross Electicity Flows'!L3:L32)</f>
        <v>111195.445134725</v>
      </c>
      <c r="O43" s="25">
        <f>NPV($B$43,'Gross Electicity Flows'!M3:M32)</f>
        <v>111195.445134725</v>
      </c>
      <c r="P43" s="25">
        <f>NPV($B$43,'Gross Electicity Flows'!N3:N32)</f>
        <v>111195.445134725</v>
      </c>
      <c r="Q43" s="25">
        <f>NPV($B$43,'Gross Electicity Flows'!O3:O32)</f>
        <v>158473.64510217647</v>
      </c>
      <c r="R43" s="25">
        <f>NPV($B$43,'Gross Electicity Flows'!P3:P32)</f>
        <v>158473.64510217647</v>
      </c>
      <c r="S43" s="25">
        <f>NPV($B$43,'Gross Electicity Flows'!Q3:Q32)</f>
        <v>204060.80730201694</v>
      </c>
      <c r="T43" s="25">
        <f>NPV($B$43,'Gross Electicity Flows'!R3:R32)</f>
        <v>204060.80730201694</v>
      </c>
    </row>
    <row r="44" spans="1:20" x14ac:dyDescent="0.3">
      <c r="A44" s="11" t="s">
        <v>42</v>
      </c>
      <c r="B44" s="12">
        <v>5.1999999999999998E-2</v>
      </c>
      <c r="C44" s="25">
        <f>NPV($B$44,'Net Electricity Flows'!B3:B32)</f>
        <v>379359.32015008543</v>
      </c>
      <c r="D44" s="25">
        <f>NPV($B$44,'Net Electricity Flows'!C3:C32)</f>
        <v>384030.35644360981</v>
      </c>
      <c r="E44" s="25">
        <f>NPV($B$44,'Net Electricity Flows'!E3:E32)</f>
        <v>301054.02985461254</v>
      </c>
      <c r="F44" s="25">
        <f>NPV($B$44,'Net Electricity Flows'!E3:E32)</f>
        <v>301054.02985461254</v>
      </c>
      <c r="G44" s="25">
        <f>NPV($B$44,'Net Electricity Flows'!F3:F32)</f>
        <v>144714.36095295145</v>
      </c>
      <c r="H44" s="25">
        <f>NPV($B$44,'Net Electricity Flows'!G3:G32)</f>
        <v>150118.30300864973</v>
      </c>
      <c r="I44" s="25">
        <f>NPV($B$44,'Net Electricity Flows'!H3:H32)</f>
        <v>37808.463609366459</v>
      </c>
      <c r="J44" s="25">
        <f>NPV($B$44,'Net Electricity Flows'!I3:I32)</f>
        <v>36979.062370579974</v>
      </c>
      <c r="K44" s="25">
        <f>NPV($B$44,'Net Electricity Flows'!I3:I32)</f>
        <v>36979.062370579974</v>
      </c>
      <c r="L44" s="28">
        <f>NPV($B$44,'Net Electricity Flows'!J3:J32)</f>
        <v>98560.278435445056</v>
      </c>
      <c r="M44" s="28">
        <f>NPV($B$44,'Net Electricity Flows'!K3:K32)</f>
        <v>-67322.313706578454</v>
      </c>
      <c r="N44" s="28">
        <f>NPV($B$44,'Net Electricity Flows'!L3:L32)</f>
        <v>-107686.68265543775</v>
      </c>
      <c r="O44" s="28">
        <f>NPV($B$44,'Net Electricity Flows'!M3:M32)</f>
        <v>55929.039733713405</v>
      </c>
      <c r="P44" s="28">
        <f>NPV($B$44,'Net Electricity Flows'!N3:N32)</f>
        <v>-89085.642914398602</v>
      </c>
      <c r="Q44" s="28">
        <f>NPV($B$44,'Net Electricity Flows'!O3:O32)</f>
        <v>96509.768342561947</v>
      </c>
      <c r="R44" s="28">
        <f>NPV($B$44,'Net Electricity Flows'!P3:P32)</f>
        <v>-61493.962874207478</v>
      </c>
      <c r="S44" s="28">
        <f>NPV($B$44,'Net Electricity Flows'!Q3:Q32)</f>
        <v>-54419.331108106373</v>
      </c>
      <c r="T44" s="28">
        <f>NPV($B$44,'Net Electricity Flows'!R3:R32)</f>
        <v>120464.36089571081</v>
      </c>
    </row>
    <row r="45" spans="1:20" x14ac:dyDescent="0.3">
      <c r="A45" s="11"/>
      <c r="B45" s="21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</row>
    <row r="46" spans="1:20" x14ac:dyDescent="0.3">
      <c r="A46" s="33" t="s">
        <v>46</v>
      </c>
      <c r="B46" s="21"/>
      <c r="C46" s="25">
        <f>(C$41/C$43)*1000000</f>
        <v>254.56941042514885</v>
      </c>
      <c r="D46" s="25">
        <f t="shared" ref="D46:T46" si="15">(D$41/D$43)*1000000</f>
        <v>197.16400982788394</v>
      </c>
      <c r="E46" s="25">
        <f t="shared" si="15"/>
        <v>281.95312324068129</v>
      </c>
      <c r="F46" s="25">
        <f t="shared" si="15"/>
        <v>225.09633793110123</v>
      </c>
      <c r="G46" s="25">
        <f t="shared" si="15"/>
        <v>248.42092519733532</v>
      </c>
      <c r="H46" s="25">
        <f t="shared" si="15"/>
        <v>271.7634573635421</v>
      </c>
      <c r="I46" s="25">
        <f t="shared" si="15"/>
        <v>229.28553079741582</v>
      </c>
      <c r="J46" s="25">
        <f t="shared" si="15"/>
        <v>236.32335286885728</v>
      </c>
      <c r="K46" s="25">
        <f t="shared" si="15"/>
        <v>215.27483591374406</v>
      </c>
      <c r="L46" s="25">
        <f t="shared" si="15"/>
        <v>303.27492353115957</v>
      </c>
      <c r="M46" s="25">
        <f t="shared" si="15"/>
        <v>293.07644870896581</v>
      </c>
      <c r="N46" s="25">
        <f t="shared" si="15"/>
        <v>271.62274097838849</v>
      </c>
      <c r="O46" s="25">
        <f t="shared" si="15"/>
        <v>431.24451198742037</v>
      </c>
      <c r="P46" s="25"/>
      <c r="Q46" s="25">
        <f t="shared" si="15"/>
        <v>312.60852662960258</v>
      </c>
      <c r="R46" s="25">
        <f t="shared" si="15"/>
        <v>229.8199125941112</v>
      </c>
      <c r="S46" s="25">
        <f t="shared" si="15"/>
        <v>260.78692277674475</v>
      </c>
      <c r="T46" s="25">
        <f t="shared" si="15"/>
        <v>236.41093080671934</v>
      </c>
    </row>
    <row r="47" spans="1:20" x14ac:dyDescent="0.3">
      <c r="A47" s="33" t="s">
        <v>45</v>
      </c>
      <c r="B47" s="21"/>
      <c r="C47" s="50">
        <f>(C$40/C$44)*1000000</f>
        <v>407.38324592274409</v>
      </c>
      <c r="D47" s="50">
        <f t="shared" ref="D47:T47" si="16">(D$40/D$44)*1000000</f>
        <v>259.44933554705045</v>
      </c>
      <c r="E47" s="50">
        <f t="shared" si="16"/>
        <v>364.17523081201739</v>
      </c>
      <c r="F47" s="50">
        <f t="shared" si="16"/>
        <v>280.07974743959841</v>
      </c>
      <c r="G47" s="50">
        <f t="shared" si="16"/>
        <v>592.4024131594299</v>
      </c>
      <c r="H47" s="50">
        <f t="shared" si="16"/>
        <v>377.75680425409723</v>
      </c>
      <c r="I47" s="50">
        <f t="shared" si="16"/>
        <v>1102.0868458212913</v>
      </c>
      <c r="J47" s="50">
        <f t="shared" si="16"/>
        <v>1167.9098288591465</v>
      </c>
      <c r="K47" s="50">
        <f t="shared" si="16"/>
        <v>1041.6221487335577</v>
      </c>
      <c r="L47" s="50">
        <f t="shared" si="16"/>
        <v>472.27509822487724</v>
      </c>
      <c r="M47" s="50">
        <f t="shared" si="16"/>
        <v>-543.32008460958264</v>
      </c>
      <c r="N47" s="50">
        <f t="shared" si="16"/>
        <v>-178.84388976788088</v>
      </c>
      <c r="O47" s="50">
        <f>(O$40/O$44)*1000000</f>
        <v>807.9721271355636</v>
      </c>
      <c r="P47" s="50">
        <f>(P$40/P$44)*1000000</f>
        <v>-239.7592305959065</v>
      </c>
      <c r="Q47" s="50">
        <f t="shared" si="16"/>
        <v>481.21573250685873</v>
      </c>
      <c r="R47" s="50">
        <f t="shared" si="16"/>
        <v>-413.4067423665096</v>
      </c>
      <c r="S47" s="50">
        <f t="shared" si="16"/>
        <v>-740.40570243471996</v>
      </c>
      <c r="T47" s="50">
        <f t="shared" si="16"/>
        <v>365.77111062143172</v>
      </c>
    </row>
    <row r="48" spans="1:20" x14ac:dyDescent="0.3">
      <c r="A48" s="11" t="s">
        <v>44</v>
      </c>
      <c r="B48" s="21"/>
      <c r="C48" s="25">
        <f>(C$39/C$43)*1000000</f>
        <v>195.73803778192416</v>
      </c>
      <c r="D48" s="25">
        <f t="shared" ref="D48:T48" si="17">(D$39/D$43)*1000000</f>
        <v>155.81496235470854</v>
      </c>
      <c r="E48" s="25">
        <f t="shared" si="17"/>
        <v>199.54465796003433</v>
      </c>
      <c r="F48" s="25">
        <f t="shared" si="17"/>
        <v>167.73903494895765</v>
      </c>
      <c r="G48" s="25"/>
      <c r="H48" s="25">
        <f t="shared" si="17"/>
        <v>189.77790631139882</v>
      </c>
      <c r="I48" s="25"/>
      <c r="J48" s="25"/>
      <c r="K48" s="25">
        <f t="shared" si="17"/>
        <v>215.27483591374406</v>
      </c>
      <c r="L48" s="25">
        <f t="shared" si="17"/>
        <v>181.74789908929702</v>
      </c>
      <c r="M48" s="25"/>
      <c r="N48" s="25">
        <f t="shared" si="17"/>
        <v>271.62274097838849</v>
      </c>
      <c r="O48" s="25">
        <f t="shared" si="17"/>
        <v>198.05150692697859</v>
      </c>
      <c r="P48" s="25"/>
      <c r="Q48" s="25">
        <f t="shared" si="17"/>
        <v>179.96817506548433</v>
      </c>
      <c r="R48" s="25">
        <f t="shared" si="17"/>
        <v>229.8199125941112</v>
      </c>
      <c r="S48" s="25">
        <f t="shared" si="17"/>
        <v>191.68987182206769</v>
      </c>
      <c r="T48" s="25">
        <f t="shared" si="17"/>
        <v>148.83899459678466</v>
      </c>
    </row>
    <row r="49" spans="1:20" x14ac:dyDescent="0.3">
      <c r="A49" s="11" t="s">
        <v>43</v>
      </c>
      <c r="B49" s="21"/>
      <c r="C49" s="25">
        <f>(C$38/C$44)*1000000</f>
        <v>304.6046981739384</v>
      </c>
      <c r="D49" s="25">
        <f t="shared" ref="D49:T49" si="18">(D$38/D$44)*1000000</f>
        <v>200.59982112508695</v>
      </c>
      <c r="E49" s="25">
        <f t="shared" si="18"/>
        <v>255.88902047381515</v>
      </c>
      <c r="F49" s="25">
        <f t="shared" si="18"/>
        <v>204.71121637905213</v>
      </c>
      <c r="G49" s="25"/>
      <c r="H49" s="25">
        <f t="shared" si="18"/>
        <v>256.58570362586869</v>
      </c>
      <c r="I49" s="25"/>
      <c r="J49" s="25"/>
      <c r="K49" s="25">
        <f t="shared" si="18"/>
        <v>1041.6221487335577</v>
      </c>
      <c r="L49" s="28">
        <f t="shared" si="18"/>
        <v>269.65797582013556</v>
      </c>
      <c r="M49" s="28"/>
      <c r="N49" s="28">
        <f t="shared" si="18"/>
        <v>-178.84388976788088</v>
      </c>
      <c r="O49" s="28">
        <f t="shared" si="18"/>
        <v>344.34893382746037</v>
      </c>
      <c r="P49" s="28"/>
      <c r="Q49" s="25">
        <f t="shared" si="18"/>
        <v>263.41394558939987</v>
      </c>
      <c r="R49" s="25">
        <f t="shared" si="18"/>
        <v>-413.4067423665096</v>
      </c>
      <c r="S49" s="25">
        <f t="shared" si="18"/>
        <v>-481.30659715557329</v>
      </c>
      <c r="T49" s="25">
        <f t="shared" si="18"/>
        <v>217.42848158884561</v>
      </c>
    </row>
    <row r="50" spans="1:20" x14ac:dyDescent="0.3">
      <c r="B50" s="18"/>
    </row>
    <row r="51" spans="1:20" x14ac:dyDescent="0.3">
      <c r="A51" s="17"/>
      <c r="B51" s="7"/>
      <c r="C51" s="52" t="s">
        <v>25</v>
      </c>
      <c r="D51" s="53"/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</row>
    <row r="52" spans="1:20" x14ac:dyDescent="0.3">
      <c r="A52" t="s">
        <v>13</v>
      </c>
      <c r="B52" s="18"/>
      <c r="C52" s="1">
        <v>63902.83</v>
      </c>
      <c r="D52" s="1">
        <v>56542.99</v>
      </c>
      <c r="E52" s="1">
        <v>56542.99</v>
      </c>
      <c r="F52" s="1">
        <v>48606.92</v>
      </c>
      <c r="G52" s="1">
        <v>48606.92</v>
      </c>
      <c r="H52" s="1">
        <v>23348.22</v>
      </c>
      <c r="I52" s="1">
        <v>23348.22</v>
      </c>
      <c r="J52" s="1">
        <v>23348.22</v>
      </c>
      <c r="K52" s="1">
        <v>23348.22</v>
      </c>
      <c r="L52" s="1">
        <v>17567.48</v>
      </c>
      <c r="M52" s="1">
        <v>17567.48</v>
      </c>
      <c r="N52" s="1">
        <v>10455.49</v>
      </c>
      <c r="O52" s="1">
        <v>10455.49</v>
      </c>
      <c r="P52" s="1">
        <v>10455.49</v>
      </c>
      <c r="Q52" s="1">
        <v>16849.150000000001</v>
      </c>
      <c r="R52" s="1">
        <v>16849.150000000001</v>
      </c>
      <c r="S52" s="1">
        <v>19722.79</v>
      </c>
      <c r="T52" s="1">
        <v>19722.79</v>
      </c>
    </row>
    <row r="53" spans="1:20" x14ac:dyDescent="0.3">
      <c r="A53" t="s">
        <v>19</v>
      </c>
      <c r="B53" s="18"/>
      <c r="C53" s="42">
        <f>C52/(C$2*8760)</f>
        <v>0.48632290715372911</v>
      </c>
      <c r="D53" s="4">
        <f t="shared" ref="D53:T53" si="19">D52/(D$2*8760)</f>
        <v>0.64546792237442918</v>
      </c>
      <c r="E53" s="4">
        <f t="shared" si="19"/>
        <v>0.64546792237442918</v>
      </c>
      <c r="F53" s="4">
        <f t="shared" si="19"/>
        <v>0.69359189497716889</v>
      </c>
      <c r="G53" s="4">
        <f t="shared" si="19"/>
        <v>0.69359189497716889</v>
      </c>
      <c r="H53" s="4">
        <f t="shared" si="19"/>
        <v>0.53306438356164387</v>
      </c>
      <c r="I53" s="4">
        <f t="shared" si="19"/>
        <v>0.53306438356164387</v>
      </c>
      <c r="J53" s="4">
        <f t="shared" ref="J53" si="20">J52/(J$2*8760)</f>
        <v>0.53306438356164387</v>
      </c>
      <c r="K53" s="4">
        <f t="shared" si="19"/>
        <v>0.53306438356164387</v>
      </c>
      <c r="L53" s="4">
        <f t="shared" si="19"/>
        <v>0.58128118589107269</v>
      </c>
      <c r="M53" s="4">
        <f t="shared" si="19"/>
        <v>0.58128118589107269</v>
      </c>
      <c r="N53" s="4">
        <f t="shared" si="19"/>
        <v>0.47741963470319632</v>
      </c>
      <c r="O53" s="4">
        <f t="shared" si="19"/>
        <v>0.47741963470319632</v>
      </c>
      <c r="P53" s="4">
        <f t="shared" si="19"/>
        <v>0.47741963470319632</v>
      </c>
      <c r="Q53" s="4">
        <f t="shared" si="19"/>
        <v>0.5828542272035423</v>
      </c>
      <c r="R53" s="4">
        <f t="shared" si="19"/>
        <v>0.5828542272035423</v>
      </c>
      <c r="S53" s="4">
        <f t="shared" si="19"/>
        <v>0.66219413107708835</v>
      </c>
      <c r="T53" s="4">
        <f t="shared" si="19"/>
        <v>0.66219413107708835</v>
      </c>
    </row>
    <row r="54" spans="1:20" x14ac:dyDescent="0.3">
      <c r="A54" t="s">
        <v>14</v>
      </c>
      <c r="B54" s="18"/>
      <c r="C54" s="41">
        <v>26299.55</v>
      </c>
      <c r="D54" s="41">
        <v>14764.72</v>
      </c>
      <c r="E54" s="41">
        <v>31724.59</v>
      </c>
      <c r="F54" s="41">
        <v>8326.9110000000001</v>
      </c>
      <c r="G54" s="1">
        <v>22097.55</v>
      </c>
      <c r="H54" s="46">
        <v>5333.9160000000002</v>
      </c>
      <c r="I54" s="5">
        <v>15001.64</v>
      </c>
      <c r="J54" s="5">
        <v>13065.37</v>
      </c>
      <c r="K54" s="5">
        <v>15183.94</v>
      </c>
      <c r="L54" s="41">
        <v>6042.8109999999997</v>
      </c>
      <c r="M54" s="1">
        <v>18270.810000000001</v>
      </c>
      <c r="N54" s="1">
        <v>16401.13</v>
      </c>
      <c r="O54" s="41">
        <v>5574.52</v>
      </c>
      <c r="P54" s="1">
        <v>14748.79</v>
      </c>
      <c r="Q54" s="41">
        <v>5814.03</v>
      </c>
      <c r="R54" s="1">
        <v>17698.93</v>
      </c>
      <c r="S54" s="1">
        <v>20042.72</v>
      </c>
      <c r="T54" s="41">
        <v>6907.759</v>
      </c>
    </row>
    <row r="55" spans="1:20" x14ac:dyDescent="0.3">
      <c r="A55" t="s">
        <v>15</v>
      </c>
      <c r="B55" s="18"/>
      <c r="C55" s="44">
        <f t="shared" ref="C55:T55" si="21">C54/C52</f>
        <v>0.41155532548402002</v>
      </c>
      <c r="D55" s="44">
        <f t="shared" si="21"/>
        <v>0.26112379271064373</v>
      </c>
      <c r="E55" s="44">
        <f t="shared" si="21"/>
        <v>0.56107025822299106</v>
      </c>
      <c r="F55" s="44">
        <f>F54/F52</f>
        <v>0.17131122482148634</v>
      </c>
      <c r="G55" s="2">
        <f t="shared" si="21"/>
        <v>0.45461736723906804</v>
      </c>
      <c r="H55" s="47">
        <f t="shared" si="21"/>
        <v>0.22845064848626576</v>
      </c>
      <c r="I55" s="2">
        <f t="shared" si="21"/>
        <v>0.64251750240489425</v>
      </c>
      <c r="J55" s="2">
        <f t="shared" ref="J55" si="22">J54/J52</f>
        <v>0.55958741180269844</v>
      </c>
      <c r="K55" s="2">
        <f t="shared" si="21"/>
        <v>0.65032537812304325</v>
      </c>
      <c r="L55" s="47">
        <f t="shared" si="21"/>
        <v>0.34397710997820974</v>
      </c>
      <c r="M55" s="6">
        <f t="shared" si="21"/>
        <v>1.0400359072559071</v>
      </c>
      <c r="N55" s="6">
        <f t="shared" si="21"/>
        <v>1.5686620139276113</v>
      </c>
      <c r="O55" s="47">
        <f t="shared" si="21"/>
        <v>0.53316678606167678</v>
      </c>
      <c r="P55" s="6">
        <f t="shared" si="21"/>
        <v>1.4106263790601876</v>
      </c>
      <c r="Q55" s="47">
        <f t="shared" si="21"/>
        <v>0.34506369757524857</v>
      </c>
      <c r="R55" s="6">
        <f t="shared" si="21"/>
        <v>1.0504345916559588</v>
      </c>
      <c r="S55" s="6">
        <f t="shared" si="21"/>
        <v>1.0162213358252052</v>
      </c>
      <c r="T55" s="47">
        <f t="shared" si="21"/>
        <v>0.35024248597688257</v>
      </c>
    </row>
    <row r="56" spans="1:20" x14ac:dyDescent="0.3">
      <c r="A56" t="s">
        <v>32</v>
      </c>
      <c r="B56" s="30"/>
      <c r="C56" s="27">
        <f>C30</f>
        <v>38.99</v>
      </c>
      <c r="D56" s="27">
        <f>D30</f>
        <v>22.6</v>
      </c>
      <c r="E56" s="27">
        <f>E30</f>
        <v>32.6</v>
      </c>
      <c r="F56" s="27">
        <f t="shared" ref="F56:T56" si="23">F30</f>
        <v>22.69</v>
      </c>
      <c r="G56" s="27">
        <f>G30</f>
        <v>24.1</v>
      </c>
      <c r="H56" s="27">
        <f t="shared" si="23"/>
        <v>18.190000000000001</v>
      </c>
      <c r="I56" s="27">
        <f>I30</f>
        <v>3.15</v>
      </c>
      <c r="J56" s="27">
        <f>J30</f>
        <v>4.67</v>
      </c>
      <c r="K56" s="27">
        <f t="shared" si="23"/>
        <v>0</v>
      </c>
      <c r="L56" s="27">
        <f t="shared" si="23"/>
        <v>19.97</v>
      </c>
      <c r="M56" s="27">
        <f>M30</f>
        <v>10</v>
      </c>
      <c r="N56" s="27">
        <f t="shared" si="23"/>
        <v>0</v>
      </c>
      <c r="O56" s="27">
        <f t="shared" si="23"/>
        <v>25.93</v>
      </c>
      <c r="P56" s="27">
        <f>P30</f>
        <v>2.1</v>
      </c>
      <c r="Q56" s="27">
        <f t="shared" si="23"/>
        <v>21.02</v>
      </c>
      <c r="R56" s="27">
        <f t="shared" si="23"/>
        <v>0</v>
      </c>
      <c r="S56" s="27">
        <f t="shared" si="23"/>
        <v>14.1</v>
      </c>
      <c r="T56" s="27">
        <f t="shared" si="23"/>
        <v>17.87</v>
      </c>
    </row>
    <row r="57" spans="1:20" x14ac:dyDescent="0.3">
      <c r="A57" t="s">
        <v>26</v>
      </c>
      <c r="B57" s="19">
        <v>5214</v>
      </c>
      <c r="C57" s="13">
        <f t="shared" ref="C57:T57" si="24">$B$57*C$2/1000</f>
        <v>78.209999999999994</v>
      </c>
      <c r="D57" s="13">
        <f t="shared" si="24"/>
        <v>52.14</v>
      </c>
      <c r="E57" s="13">
        <f t="shared" si="24"/>
        <v>52.14</v>
      </c>
      <c r="F57" s="13">
        <f t="shared" si="24"/>
        <v>41.712000000000003</v>
      </c>
      <c r="G57" s="13">
        <f t="shared" si="24"/>
        <v>41.712000000000003</v>
      </c>
      <c r="H57" s="13">
        <f t="shared" si="24"/>
        <v>26.07</v>
      </c>
      <c r="I57" s="13">
        <f t="shared" si="24"/>
        <v>26.07</v>
      </c>
      <c r="J57" s="13">
        <f t="shared" si="24"/>
        <v>26.07</v>
      </c>
      <c r="K57" s="13">
        <f t="shared" si="24"/>
        <v>26.07</v>
      </c>
      <c r="L57" s="13">
        <f t="shared" si="24"/>
        <v>17.988299999999999</v>
      </c>
      <c r="M57" s="13">
        <f t="shared" si="24"/>
        <v>17.988299999999999</v>
      </c>
      <c r="N57" s="13">
        <f t="shared" si="24"/>
        <v>13.035</v>
      </c>
      <c r="O57" s="13">
        <f t="shared" si="24"/>
        <v>13.035</v>
      </c>
      <c r="P57" s="13">
        <f t="shared" si="24"/>
        <v>13.035</v>
      </c>
      <c r="Q57" s="13">
        <f t="shared" si="24"/>
        <v>17.206199999999999</v>
      </c>
      <c r="R57" s="13">
        <f t="shared" si="24"/>
        <v>17.206199999999999</v>
      </c>
      <c r="S57" s="13">
        <f t="shared" si="24"/>
        <v>17.727599999999999</v>
      </c>
      <c r="T57" s="13">
        <f t="shared" si="24"/>
        <v>17.727599999999999</v>
      </c>
    </row>
    <row r="58" spans="1:20" x14ac:dyDescent="0.3">
      <c r="A58" t="s">
        <v>33</v>
      </c>
      <c r="B58" s="29"/>
      <c r="C58" s="13">
        <f t="shared" ref="C58:T58" si="25">SUM(C56:C57)</f>
        <v>117.19999999999999</v>
      </c>
      <c r="D58" s="13">
        <f t="shared" si="25"/>
        <v>74.740000000000009</v>
      </c>
      <c r="E58" s="13">
        <f t="shared" si="25"/>
        <v>84.740000000000009</v>
      </c>
      <c r="F58" s="13">
        <f t="shared" si="25"/>
        <v>64.402000000000001</v>
      </c>
      <c r="G58" s="13">
        <f t="shared" si="25"/>
        <v>65.812000000000012</v>
      </c>
      <c r="H58" s="13">
        <f t="shared" si="25"/>
        <v>44.260000000000005</v>
      </c>
      <c r="I58" s="13">
        <f t="shared" si="25"/>
        <v>29.22</v>
      </c>
      <c r="J58" s="13">
        <f t="shared" ref="J58" si="26">SUM(J56:J57)</f>
        <v>30.740000000000002</v>
      </c>
      <c r="K58" s="13">
        <f t="shared" si="25"/>
        <v>26.07</v>
      </c>
      <c r="L58" s="13">
        <f t="shared" si="25"/>
        <v>37.958299999999994</v>
      </c>
      <c r="M58" s="13">
        <f t="shared" si="25"/>
        <v>27.988299999999999</v>
      </c>
      <c r="N58" s="13">
        <f t="shared" si="25"/>
        <v>13.035</v>
      </c>
      <c r="O58" s="13">
        <f t="shared" si="25"/>
        <v>38.965000000000003</v>
      </c>
      <c r="P58" s="13">
        <f t="shared" si="25"/>
        <v>15.135</v>
      </c>
      <c r="Q58" s="13">
        <f t="shared" si="25"/>
        <v>38.226199999999999</v>
      </c>
      <c r="R58" s="13">
        <f t="shared" si="25"/>
        <v>17.206199999999999</v>
      </c>
      <c r="S58" s="13">
        <f t="shared" si="25"/>
        <v>31.827599999999997</v>
      </c>
      <c r="T58" s="13">
        <f t="shared" si="25"/>
        <v>35.5976</v>
      </c>
    </row>
    <row r="59" spans="1:20" x14ac:dyDescent="0.3">
      <c r="B59" s="29"/>
      <c r="C59" s="13"/>
      <c r="D59" s="13"/>
      <c r="E59" s="13"/>
      <c r="F59" s="13"/>
      <c r="G59" s="13"/>
      <c r="H59" s="13"/>
      <c r="I59" s="13"/>
      <c r="J59" s="13"/>
      <c r="K59" s="34"/>
      <c r="L59" s="13"/>
      <c r="M59" s="13"/>
      <c r="N59" s="13"/>
      <c r="O59" s="13"/>
      <c r="P59" s="13"/>
      <c r="Q59" s="13"/>
      <c r="R59" s="13"/>
      <c r="S59" s="13"/>
      <c r="T59" s="13"/>
    </row>
    <row r="60" spans="1:20" x14ac:dyDescent="0.3">
      <c r="A60" t="s">
        <v>27</v>
      </c>
      <c r="B60" s="20">
        <v>84</v>
      </c>
      <c r="C60" s="14">
        <f t="shared" ref="C60:T60" si="27">$B$60*C$2/1000</f>
        <v>1.26</v>
      </c>
      <c r="D60" s="14">
        <f t="shared" si="27"/>
        <v>0.84</v>
      </c>
      <c r="E60" s="14">
        <f t="shared" si="27"/>
        <v>0.84</v>
      </c>
      <c r="F60" s="14">
        <f t="shared" si="27"/>
        <v>0.67200000000000004</v>
      </c>
      <c r="G60" s="14">
        <f t="shared" si="27"/>
        <v>0.67200000000000004</v>
      </c>
      <c r="H60" s="14">
        <f t="shared" si="27"/>
        <v>0.42</v>
      </c>
      <c r="I60" s="14">
        <f t="shared" si="27"/>
        <v>0.42</v>
      </c>
      <c r="J60" s="14">
        <f t="shared" si="27"/>
        <v>0.42</v>
      </c>
      <c r="K60" s="14">
        <f t="shared" si="27"/>
        <v>0.42</v>
      </c>
      <c r="L60" s="14">
        <f t="shared" si="27"/>
        <v>0.2898</v>
      </c>
      <c r="M60" s="14">
        <f t="shared" si="27"/>
        <v>0.2898</v>
      </c>
      <c r="N60" s="14">
        <f t="shared" si="27"/>
        <v>0.21</v>
      </c>
      <c r="O60" s="14">
        <f t="shared" si="27"/>
        <v>0.21</v>
      </c>
      <c r="P60" s="14">
        <f t="shared" si="27"/>
        <v>0.21</v>
      </c>
      <c r="Q60" s="14">
        <f t="shared" si="27"/>
        <v>0.2772</v>
      </c>
      <c r="R60" s="14">
        <f t="shared" si="27"/>
        <v>0.2772</v>
      </c>
      <c r="S60" s="14">
        <f t="shared" si="27"/>
        <v>0.28559999999999997</v>
      </c>
      <c r="T60" s="14">
        <f t="shared" si="27"/>
        <v>0.28559999999999997</v>
      </c>
    </row>
    <row r="61" spans="1:20" x14ac:dyDescent="0.3">
      <c r="A61" t="s">
        <v>28</v>
      </c>
      <c r="B61" s="20">
        <v>50</v>
      </c>
      <c r="C61" s="15">
        <f t="shared" ref="C61:T61" si="28">$B$61*C$28/1000000</f>
        <v>0.94284100000000004</v>
      </c>
      <c r="D61" s="15">
        <f t="shared" si="28"/>
        <v>0.54077350000000002</v>
      </c>
      <c r="E61" s="15">
        <f t="shared" si="28"/>
        <v>1.299096</v>
      </c>
      <c r="F61" s="15">
        <f t="shared" si="28"/>
        <v>0.31453195</v>
      </c>
      <c r="G61" s="15">
        <f t="shared" si="28"/>
        <v>0.83468949999999997</v>
      </c>
      <c r="H61" s="15">
        <f t="shared" si="28"/>
        <v>0.23871954999999997</v>
      </c>
      <c r="I61" s="15">
        <f t="shared" si="28"/>
        <v>0.61238550000000003</v>
      </c>
      <c r="J61" s="15">
        <f t="shared" si="28"/>
        <v>0.53334499999999996</v>
      </c>
      <c r="K61" s="15">
        <f t="shared" si="28"/>
        <v>0.61514500000000005</v>
      </c>
      <c r="L61" s="15">
        <f t="shared" si="28"/>
        <v>0.21880770000000002</v>
      </c>
      <c r="M61" s="15">
        <f t="shared" si="28"/>
        <v>0.7707155</v>
      </c>
      <c r="N61" s="15">
        <f t="shared" si="28"/>
        <v>0.72824250000000001</v>
      </c>
      <c r="O61" s="15">
        <f t="shared" si="28"/>
        <v>0.18387679999999998</v>
      </c>
      <c r="P61" s="15">
        <f t="shared" si="28"/>
        <v>0.66635500000000003</v>
      </c>
      <c r="Q61" s="15">
        <f t="shared" si="28"/>
        <v>0.20615994999999998</v>
      </c>
      <c r="R61" s="15">
        <f t="shared" si="28"/>
        <v>0.731854</v>
      </c>
      <c r="S61" s="15">
        <f t="shared" si="28"/>
        <v>0.859989</v>
      </c>
      <c r="T61" s="15">
        <f t="shared" si="28"/>
        <v>0.27813364999999995</v>
      </c>
    </row>
    <row r="62" spans="1:20" x14ac:dyDescent="0.3">
      <c r="A62" t="s">
        <v>29</v>
      </c>
      <c r="B62" s="18"/>
      <c r="C62" s="8">
        <f t="shared" ref="C62:T62" si="29">SUM(C60:C61)</f>
        <v>2.2028410000000003</v>
      </c>
      <c r="D62" s="8">
        <f t="shared" si="29"/>
        <v>1.3807735000000001</v>
      </c>
      <c r="E62" s="8">
        <f t="shared" si="29"/>
        <v>2.1390959999999999</v>
      </c>
      <c r="F62" s="8">
        <f t="shared" si="29"/>
        <v>0.98653195000000005</v>
      </c>
      <c r="G62" s="8">
        <f t="shared" si="29"/>
        <v>1.5066895</v>
      </c>
      <c r="H62" s="8">
        <f t="shared" si="29"/>
        <v>0.65871954999999993</v>
      </c>
      <c r="I62" s="8">
        <f t="shared" si="29"/>
        <v>1.0323855</v>
      </c>
      <c r="J62" s="8">
        <f t="shared" ref="J62" si="30">SUM(J60:J61)</f>
        <v>0.95334499999999989</v>
      </c>
      <c r="K62" s="8">
        <f t="shared" si="29"/>
        <v>1.035145</v>
      </c>
      <c r="L62" s="8">
        <f t="shared" si="29"/>
        <v>0.5086077</v>
      </c>
      <c r="M62" s="8">
        <f t="shared" si="29"/>
        <v>1.0605154999999999</v>
      </c>
      <c r="N62" s="8">
        <f t="shared" si="29"/>
        <v>0.93824249999999998</v>
      </c>
      <c r="O62" s="8">
        <f t="shared" si="29"/>
        <v>0.39387679999999997</v>
      </c>
      <c r="P62" s="8">
        <f t="shared" si="29"/>
        <v>0.876355</v>
      </c>
      <c r="Q62" s="8">
        <f t="shared" si="29"/>
        <v>0.48335994999999998</v>
      </c>
      <c r="R62" s="8">
        <f t="shared" si="29"/>
        <v>1.0090539999999999</v>
      </c>
      <c r="S62" s="8">
        <f t="shared" si="29"/>
        <v>1.145589</v>
      </c>
      <c r="T62" s="8">
        <f t="shared" si="29"/>
        <v>0.56373364999999986</v>
      </c>
    </row>
    <row r="63" spans="1:20" x14ac:dyDescent="0.3">
      <c r="B63" s="1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</row>
    <row r="64" spans="1:20" x14ac:dyDescent="0.3">
      <c r="A64" s="23" t="s">
        <v>37</v>
      </c>
      <c r="B64" s="31">
        <v>5.1999999999999998E-2</v>
      </c>
      <c r="C64" s="26">
        <f>NPV($B$64,'Cash Flows Base'!B$36:B$65)+'Main Calculations'!C$57</f>
        <v>97.14541512721415</v>
      </c>
      <c r="D64" s="26">
        <f>NPV($B$64,'Cash Flows Base'!C$36:C$65)+'Main Calculations'!D$57</f>
        <v>64.763610084809443</v>
      </c>
      <c r="E64" s="26">
        <f>NPV($B$64,'Cash Flows Base'!D$36:D$65)+'Main Calculations'!E$57</f>
        <v>64.763610084809443</v>
      </c>
      <c r="F64" s="26">
        <f>NPV($B$64,'Cash Flows Base'!E$36:E$65)+'Main Calculations'!F$57</f>
        <v>51.810888067847557</v>
      </c>
      <c r="G64" s="26">
        <f>NPV($B$64,'Cash Flows Base'!F$36:F$65)+'Main Calculations'!G$57</f>
        <v>51.810888067847557</v>
      </c>
      <c r="H64" s="26">
        <f>NPV($B$64,'Cash Flows Base'!G$36:G$65)+'Main Calculations'!H$57</f>
        <v>32.381805042404721</v>
      </c>
      <c r="I64" s="26">
        <f>NPV($B$64,'Cash Flows Base'!H$36:H$65)+'Main Calculations'!I$57</f>
        <v>32.381805042404721</v>
      </c>
      <c r="J64" s="26">
        <f>NPV($B$64,'Cash Flows Base'!I$36:I$65)+'Main Calculations'!J$57</f>
        <v>32.381805042404721</v>
      </c>
      <c r="K64" s="26">
        <f>NPV($B$64,'Cash Flows Base'!I$36:I$65)+'Main Calculations'!K$57</f>
        <v>32.381805042404721</v>
      </c>
      <c r="L64" s="26">
        <f>NPV($B$64,'Cash Flows Base'!J$36:J$65)+'Main Calculations'!L$57</f>
        <v>22.343445479259255</v>
      </c>
      <c r="M64" s="26">
        <f>NPV($B$64,'Cash Flows Base'!K$36:K$65)+'Main Calculations'!M$57</f>
        <v>22.343445479259255</v>
      </c>
      <c r="N64" s="26">
        <f>NPV($B$64,'Cash Flows Base'!L$36:L$65)+'Main Calculations'!N$57</f>
        <v>16.190902521202361</v>
      </c>
      <c r="O64" s="26">
        <f>NPV($B$64,'Cash Flows Base'!M$36:M$65)+'Main Calculations'!O$57</f>
        <v>16.190902521202361</v>
      </c>
      <c r="P64" s="26">
        <f>NPV($B$64,'Cash Flows Base'!N$36:N$65)+'Main Calculations'!P$57</f>
        <v>16.190902521202361</v>
      </c>
      <c r="Q64" s="26">
        <f>NPV($B$64,'Cash Flows Base'!O$36:O$65)+'Main Calculations'!Q$57</f>
        <v>21.371991327987111</v>
      </c>
      <c r="R64" s="26">
        <f>NPV($B$64,'Cash Flows Base'!P$36:P$65)+'Main Calculations'!R$57</f>
        <v>21.371991327987111</v>
      </c>
      <c r="S64" s="26">
        <f>NPV($B$64,'Cash Flows Base'!Q$36:Q$65)+'Main Calculations'!S$57</f>
        <v>22.019627428835207</v>
      </c>
      <c r="T64" s="26">
        <f>NPV($B$64,'Cash Flows Base'!R$36:R$65)+'Main Calculations'!T$57</f>
        <v>22.019627428835207</v>
      </c>
    </row>
    <row r="65" spans="1:20" x14ac:dyDescent="0.3">
      <c r="A65" s="23" t="s">
        <v>38</v>
      </c>
      <c r="B65" s="31">
        <v>5.1999999999999998E-2</v>
      </c>
      <c r="C65" s="25">
        <f>NPV($B$65,'Cash Flows w Parasitic'!B$36:B$65)+C$57</f>
        <v>111.31453078908535</v>
      </c>
      <c r="D65" s="25">
        <f>NPV($B$65,'Cash Flows w Parasitic'!C$36:C$65)+D$57</f>
        <v>72.89041223742575</v>
      </c>
      <c r="E65" s="25">
        <f>NPV($B$65,'Cash Flows w Parasitic'!E$36:E$65)+E$57</f>
        <v>66.965707944055623</v>
      </c>
      <c r="F65" s="25">
        <f>NPV($B$65,'Cash Flows w Parasitic'!E$36:E$65)+F$57</f>
        <v>56.537707944055626</v>
      </c>
      <c r="G65" s="25">
        <f>NPV($B$65,'Cash Flows w Parasitic'!F$36:F$65)+G$57</f>
        <v>64.354691389138679</v>
      </c>
      <c r="H65" s="25">
        <f>NPV($B$65,'Cash Flows w Parasitic'!G$36:G$65)+H$57</f>
        <v>35.969308041001348</v>
      </c>
      <c r="I65" s="25">
        <f>NPV($B$65,'Cash Flows w Parasitic'!H$36:H$65)+I$57</f>
        <v>41.584800010965509</v>
      </c>
      <c r="J65" s="25">
        <f>NPV($B$65,'Cash Flows w Parasitic'!I$36:I$65)+J$57</f>
        <v>41.626270072904838</v>
      </c>
      <c r="K65" s="25">
        <f>NPV($B$65,'Cash Flows w Parasitic'!I$36:I$65)+K$57</f>
        <v>41.626270072904838</v>
      </c>
      <c r="L65" s="25">
        <f>NPV($B$65,'Cash Flows w Parasitic'!J$36:J$65)+L$57</f>
        <v>25.631711060633009</v>
      </c>
      <c r="M65" s="25">
        <f>NPV($B$65,'Cash Flows w Parasitic'!K$36:K$65)+M$57</f>
        <v>33.925840667734192</v>
      </c>
      <c r="N65" s="25">
        <f>NPV($B$65,'Cash Flows w Parasitic'!L$36:L$65)+N$57</f>
        <v>27.135008910710489</v>
      </c>
      <c r="O65" s="25">
        <f>NPV($B$65,'Cash Flows w Parasitic'!M$36:M$65)+O$57</f>
        <v>18.954222791252938</v>
      </c>
      <c r="P65" s="25">
        <f>NPV($B$65,'Cash Flows w Parasitic'!N$36:N$65)+P$57</f>
        <v>26.204956923658536</v>
      </c>
      <c r="Q65" s="25">
        <f>NPV($B$65,'Cash Flows w Parasitic'!O$36:O$65)+Q$57</f>
        <v>24.470185165967838</v>
      </c>
      <c r="R65" s="25">
        <f>NPV($B$65,'Cash Flows w Parasitic'!P$36:P$65)+R$57</f>
        <v>32.370371726806304</v>
      </c>
      <c r="S65" s="25">
        <f>NPV($B$65,'Cash Flows w Parasitic'!Q$36:Q$65)+S$57</f>
        <v>34.943634349341373</v>
      </c>
      <c r="T65" s="25">
        <f>NPV($B$65,'Cash Flows w Parasitic'!R$36:R$65)+T$57</f>
        <v>26.199449749150514</v>
      </c>
    </row>
    <row r="66" spans="1:20" x14ac:dyDescent="0.3">
      <c r="A66" s="23" t="s">
        <v>39</v>
      </c>
      <c r="B66" s="31">
        <v>5.1999999999999998E-2</v>
      </c>
      <c r="C66" s="26">
        <f>NPV($B$66,'Cash Flows Base'!B$36:B$65)+'Main Calculations'!C$58</f>
        <v>136.13541512721415</v>
      </c>
      <c r="D66" s="26">
        <f>NPV($B$66,'Cash Flows Base'!C$36:C$65)+'Main Calculations'!D$58</f>
        <v>87.363610084809437</v>
      </c>
      <c r="E66" s="26">
        <f>NPV($B$66,'Cash Flows Base'!D$36:D$65)+'Main Calculations'!E$58</f>
        <v>97.363610084809437</v>
      </c>
      <c r="F66" s="26">
        <f>NPV($B$66,'Cash Flows Base'!E$36:E$65)+'Main Calculations'!F$58</f>
        <v>74.500888067847555</v>
      </c>
      <c r="G66" s="26">
        <f>NPV($B$66,'Cash Flows Base'!F$36:F$65)+'Main Calculations'!G$58</f>
        <v>75.910888067847566</v>
      </c>
      <c r="H66" s="26">
        <f>NPV($B$66,'Cash Flows Base'!G$36:G$65)+'Main Calculations'!H$58</f>
        <v>50.571805042404719</v>
      </c>
      <c r="I66" s="26">
        <f>NPV($B$66,'Cash Flows Base'!H$36:H$65)+'Main Calculations'!I$58</f>
        <v>35.531805042404713</v>
      </c>
      <c r="J66" s="26">
        <f>NPV($B$66,'Cash Flows Base'!I$36:I$65)+'Main Calculations'!J$58</f>
        <v>37.051805042404723</v>
      </c>
      <c r="K66" s="26">
        <f>NPV($B$66,'Cash Flows Base'!I$36:I$65)+'Main Calculations'!K$58</f>
        <v>32.381805042404721</v>
      </c>
      <c r="L66" s="26">
        <f>NPV($B$66,'Cash Flows Base'!J$36:J$65)+'Main Calculations'!L$58</f>
        <v>42.313445479259251</v>
      </c>
      <c r="M66" s="26">
        <f>NPV($B$66,'Cash Flows Base'!K$36:K$65)+'Main Calculations'!M$58</f>
        <v>32.343445479259252</v>
      </c>
      <c r="N66" s="26">
        <f>NPV($B$66,'Cash Flows Base'!L$36:L$65)+'Main Calculations'!N$58</f>
        <v>16.190902521202361</v>
      </c>
      <c r="O66" s="26">
        <f>NPV($B$66,'Cash Flows Base'!M$36:M$65)+'Main Calculations'!O$58</f>
        <v>42.12090252120236</v>
      </c>
      <c r="P66" s="26">
        <f>NPV($B$66,'Cash Flows Base'!N$36:N$65)+'Main Calculations'!P$58</f>
        <v>18.290902521202359</v>
      </c>
      <c r="Q66" s="26">
        <f>NPV($B$66,'Cash Flows Base'!O$36:O$65)+'Main Calculations'!Q$58</f>
        <v>42.391991327987114</v>
      </c>
      <c r="R66" s="26">
        <f>NPV($B$66,'Cash Flows Base'!P$36:P$65)+'Main Calculations'!R$58</f>
        <v>21.371991327987111</v>
      </c>
      <c r="S66" s="26">
        <f>NPV($B$66,'Cash Flows Base'!Q$36:Q$65)+'Main Calculations'!S$58</f>
        <v>36.119627428835201</v>
      </c>
      <c r="T66" s="26">
        <f>NPV($B$66,'Cash Flows Base'!R$36:R$65)+'Main Calculations'!T$58</f>
        <v>39.889627428835212</v>
      </c>
    </row>
    <row r="67" spans="1:20" x14ac:dyDescent="0.3">
      <c r="A67" s="23" t="s">
        <v>40</v>
      </c>
      <c r="B67" s="31">
        <v>5.1999999999999998E-2</v>
      </c>
      <c r="C67" s="25">
        <f>NPV($B$67,'Cash Flows w Parasitic'!B$36:B$65)+C$58</f>
        <v>150.30453078908533</v>
      </c>
      <c r="D67" s="25">
        <f>NPV($B$67,'Cash Flows w Parasitic'!C$36:C$65)+D$58</f>
        <v>95.490412237425758</v>
      </c>
      <c r="E67" s="25">
        <f>NPV($B$67,'Cash Flows w Parasitic'!E$36:E$65)+E$58</f>
        <v>99.565707944055632</v>
      </c>
      <c r="F67" s="25">
        <f>NPV($B$67,'Cash Flows w Parasitic'!E$36:E$65)+F$58</f>
        <v>79.227707944055624</v>
      </c>
      <c r="G67" s="25">
        <f>NPV($B$67,'Cash Flows w Parasitic'!F$36:F$65)+G$58</f>
        <v>88.454691389138688</v>
      </c>
      <c r="H67" s="25">
        <f>NPV($B$67,'Cash Flows w Parasitic'!G$36:G$65)+H$58</f>
        <v>54.159308041001353</v>
      </c>
      <c r="I67" s="25">
        <f>NPV($B$67,'Cash Flows w Parasitic'!H$36:H$65)+I$58</f>
        <v>44.734800010965508</v>
      </c>
      <c r="J67" s="25">
        <f>NPV($B$67,'Cash Flows w Parasitic'!I$36:I$65)+J$58</f>
        <v>46.296270072904839</v>
      </c>
      <c r="K67" s="25">
        <f>NPV($B$67,'Cash Flows w Parasitic'!I$36:I$65)+K$58</f>
        <v>41.626270072904838</v>
      </c>
      <c r="L67" s="25">
        <f>NPV($B$67,'Cash Flows w Parasitic'!J$36:J$65)+L$58</f>
        <v>45.601711060633008</v>
      </c>
      <c r="M67" s="25">
        <f>NPV($B$67,'Cash Flows w Parasitic'!K$36:K$65)+M$58</f>
        <v>43.925840667734192</v>
      </c>
      <c r="N67" s="25">
        <f>NPV($B$67,'Cash Flows w Parasitic'!L$36:L$65)+N$58</f>
        <v>27.135008910710489</v>
      </c>
      <c r="O67" s="25">
        <f>NPV($B$67,'Cash Flows w Parasitic'!M$36:M$65)+O$58</f>
        <v>44.884222791252945</v>
      </c>
      <c r="P67" s="25">
        <f>NPV($B$67,'Cash Flows w Parasitic'!N$36:N$65)+P$58</f>
        <v>28.304956923658537</v>
      </c>
      <c r="Q67" s="25">
        <f>NPV($B$67,'Cash Flows w Parasitic'!O$36:O$65)+Q$58</f>
        <v>45.490185165967837</v>
      </c>
      <c r="R67" s="25">
        <f>NPV($B$67,'Cash Flows w Parasitic'!P$36:P$65)+R$58</f>
        <v>32.370371726806304</v>
      </c>
      <c r="S67" s="25">
        <f>NPV($B$67,'Cash Flows w Parasitic'!Q$36:Q$65)+S$58</f>
        <v>49.043634349341374</v>
      </c>
      <c r="T67" s="25">
        <f>NPV($B$67,'Cash Flows w Parasitic'!R$36:R$65)+T$58</f>
        <v>44.069449749150515</v>
      </c>
    </row>
    <row r="68" spans="1:20" x14ac:dyDescent="0.3">
      <c r="B68" s="18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</row>
    <row r="69" spans="1:20" x14ac:dyDescent="0.3">
      <c r="A69" s="11" t="s">
        <v>41</v>
      </c>
      <c r="B69" s="22">
        <v>5.1999999999999998E-2</v>
      </c>
      <c r="C69" s="25">
        <f>NPV($B$69,'Gross Electicity Flows'!B20:B49)</f>
        <v>732428.29531071079</v>
      </c>
      <c r="D69" s="25">
        <f>NPV($B$69,'Gross Electicity Flows'!C20:C49)</f>
        <v>623463.76276845392</v>
      </c>
      <c r="E69" s="25">
        <f>NPV($B$69,'Gross Electicity Flows'!E20:E49)</f>
        <v>490092.40498962556</v>
      </c>
      <c r="F69" s="25">
        <f>NPV($B$69,'Gross Electicity Flows'!E20:E49)</f>
        <v>490092.40498962556</v>
      </c>
      <c r="G69" s="25">
        <f>NPV($B$69,'Gross Electicity Flows'!G20:G49)</f>
        <v>255083.96652967494</v>
      </c>
      <c r="H69" s="25">
        <f>NPV($B$69,'Gross Electicity Flows'!G20:G49)</f>
        <v>255083.96652967494</v>
      </c>
      <c r="I69" s="25">
        <f>NPV($B$69,'Gross Electicity Flows'!H20:H49)</f>
        <v>255083.96652967494</v>
      </c>
      <c r="J69" s="25">
        <f>NPV($B$69,'Gross Electicity Flows'!I20:I49)</f>
        <v>255083.96652967494</v>
      </c>
      <c r="K69" s="25">
        <f>NPV($B$69,'Gross Electicity Flows'!I20:I49)</f>
        <v>255083.96652967494</v>
      </c>
      <c r="L69" s="25">
        <f>NPV($B$69,'Gross Electicity Flows'!J20:J49)</f>
        <v>190315.76397239752</v>
      </c>
      <c r="M69" s="25">
        <f>NPV($B$69,'Gross Electicity Flows'!K20:K49)</f>
        <v>190315.76397239752</v>
      </c>
      <c r="N69" s="25">
        <f>NPV($B$69,'Gross Electicity Flows'!L20:L49)</f>
        <v>121541.59858006382</v>
      </c>
      <c r="O69" s="25">
        <f>NPV($B$69,'Gross Electicity Flows'!M20:M49)</f>
        <v>121541.59858006382</v>
      </c>
      <c r="P69" s="25">
        <f>NPV($B$69,'Gross Electicity Flows'!N20:N49)</f>
        <v>121541.59858006382</v>
      </c>
      <c r="Q69" s="25">
        <f>NPV($B$69,'Gross Electicity Flows'!O20:O49)</f>
        <v>183069.44294417626</v>
      </c>
      <c r="R69" s="25">
        <f>NPV($B$69,'Gross Electicity Flows'!P20:P49)</f>
        <v>183069.44294417626</v>
      </c>
      <c r="S69" s="25">
        <f>NPV($B$69,'Gross Electicity Flows'!Q20:Q49)</f>
        <v>225754.51074570525</v>
      </c>
      <c r="T69" s="25">
        <f>NPV($B$69,'Gross Electicity Flows'!R20:R49)</f>
        <v>225754.51074570525</v>
      </c>
    </row>
    <row r="70" spans="1:20" x14ac:dyDescent="0.3">
      <c r="A70" s="11" t="s">
        <v>42</v>
      </c>
      <c r="B70" s="22">
        <v>5.1999999999999998E-2</v>
      </c>
      <c r="C70" s="25">
        <f>NPV($B$70,'Net Electricity Flows'!B36:B65)</f>
        <v>565106.12455942028</v>
      </c>
      <c r="D70" s="25">
        <f>NPV($B$70,'Net Electricity Flows'!C36:C65)</f>
        <v>627848.32202129927</v>
      </c>
      <c r="E70" s="25">
        <f>NPV($B$70,'Net Electricity Flows'!D36:D65)</f>
        <v>372973.57682004111</v>
      </c>
      <c r="F70" s="25">
        <f>NPV($B$70,'Net Electricity Flows'!E36:E65)</f>
        <v>605332.29503406538</v>
      </c>
      <c r="G70" s="25">
        <f>NPV($B$70,'Net Electricity Flows'!F36:F65)</f>
        <v>398385.65532612463</v>
      </c>
      <c r="H70" s="25">
        <f>NPV($B$70,'Net Electricity Flows'!G36:G65)</f>
        <v>270720.89243478928</v>
      </c>
      <c r="I70" s="25">
        <f>NPV($B$70,'Net Electricity Flows'!H36:H65)</f>
        <v>125433.29935912945</v>
      </c>
      <c r="J70" s="25">
        <f>NPV($B$70,'Net Electricity Flows'!I36:I65)</f>
        <v>122693.67540858094</v>
      </c>
      <c r="K70" s="25">
        <f>NPV($B$70,'Net Electricity Flows'!I36:I65)</f>
        <v>122693.67540858094</v>
      </c>
      <c r="L70" s="39">
        <f>NPV($B$70,'Net Electricity Flows'!J36:J65)</f>
        <v>173193.96168153652</v>
      </c>
      <c r="M70" s="28">
        <f>NPV($B$70,'Net Electricity Flows'!K36:K65)</f>
        <v>-10569.718667796476</v>
      </c>
      <c r="N70" s="28">
        <f>NPV($B$70,'Net Electricity Flows'!L36:L65)</f>
        <v>-89351.715553150469</v>
      </c>
      <c r="O70" s="39">
        <f>NPV($B$70,'Net Electricity Flows'!M36:M65)</f>
        <v>73351.740613871792</v>
      </c>
      <c r="P70" s="28">
        <f>NPV($B$70,'Net Electricity Flows'!N36:N65)</f>
        <v>-64520.172829895666</v>
      </c>
      <c r="Q70" s="25">
        <f>NPV($B$70,'Net Electricity Flows'!O36:O65)</f>
        <v>165836.96680843129</v>
      </c>
      <c r="R70" s="28">
        <f>NPV($B$70,'Net Electricity Flows'!P36:P65)</f>
        <v>-12770.584973653984</v>
      </c>
      <c r="S70" s="28">
        <f>NPV($B$70,'Net Electricity Flows'!Q36:Q65)</f>
        <v>-4807.9423505155792</v>
      </c>
      <c r="T70" s="25">
        <f>NPV($B$70,'Net Electricity Flows'!R36:R65)</f>
        <v>192585.66020088756</v>
      </c>
    </row>
    <row r="71" spans="1:20" x14ac:dyDescent="0.3">
      <c r="A71" s="9"/>
      <c r="B71" s="21"/>
      <c r="C71" s="25"/>
      <c r="D71" s="25"/>
      <c r="E71" s="25"/>
      <c r="F71" s="25"/>
      <c r="G71" s="25"/>
      <c r="H71" s="25"/>
      <c r="I71" s="25"/>
      <c r="J71" s="25"/>
      <c r="K71" s="25"/>
      <c r="L71" s="39"/>
      <c r="M71" s="25"/>
      <c r="N71" s="25"/>
      <c r="O71" s="25"/>
      <c r="P71" s="25"/>
      <c r="Q71" s="25"/>
      <c r="R71" s="25"/>
      <c r="S71" s="25"/>
      <c r="T71" s="25"/>
    </row>
    <row r="72" spans="1:20" x14ac:dyDescent="0.3">
      <c r="A72" s="33" t="s">
        <v>46</v>
      </c>
      <c r="B72" s="21"/>
      <c r="C72" s="25">
        <f t="shared" ref="C72:T72" si="31">(C$67/C$69)*1000000</f>
        <v>205.21398715941623</v>
      </c>
      <c r="D72" s="25">
        <f t="shared" si="31"/>
        <v>153.16112649980849</v>
      </c>
      <c r="E72" s="25">
        <f t="shared" si="31"/>
        <v>203.15701065835384</v>
      </c>
      <c r="F72" s="25">
        <f t="shared" si="31"/>
        <v>161.65871402502705</v>
      </c>
      <c r="G72" s="25">
        <f t="shared" si="31"/>
        <v>346.7669591018705</v>
      </c>
      <c r="H72" s="25">
        <f t="shared" si="31"/>
        <v>212.31953061503293</v>
      </c>
      <c r="I72" s="25">
        <f t="shared" si="31"/>
        <v>175.37284141989116</v>
      </c>
      <c r="J72" s="25">
        <f t="shared" si="31"/>
        <v>181.49423777099298</v>
      </c>
      <c r="K72" s="25">
        <f t="shared" si="31"/>
        <v>163.18654064861533</v>
      </c>
      <c r="L72" s="39">
        <f t="shared" si="31"/>
        <v>239.61079265744303</v>
      </c>
      <c r="M72" s="25">
        <f t="shared" si="31"/>
        <v>230.80505655908246</v>
      </c>
      <c r="N72" s="25">
        <f t="shared" si="31"/>
        <v>223.25696903546716</v>
      </c>
      <c r="O72" s="25">
        <f t="shared" si="31"/>
        <v>369.29103546129596</v>
      </c>
      <c r="P72" s="25"/>
      <c r="Q72" s="25">
        <f t="shared" si="31"/>
        <v>248.48595393300704</v>
      </c>
      <c r="R72" s="25">
        <f t="shared" si="31"/>
        <v>176.82017930582259</v>
      </c>
      <c r="S72" s="25">
        <f t="shared" si="31"/>
        <v>217.24320895003149</v>
      </c>
      <c r="T72" s="25">
        <f t="shared" si="31"/>
        <v>195.20960889588289</v>
      </c>
    </row>
    <row r="73" spans="1:20" x14ac:dyDescent="0.3">
      <c r="A73" s="33" t="s">
        <v>45</v>
      </c>
      <c r="B73" s="21"/>
      <c r="C73" s="45">
        <f t="shared" ref="C73:T73" si="32">(C$66/C$70)*1000000</f>
        <v>240.90238843783698</v>
      </c>
      <c r="D73" s="45">
        <f t="shared" si="32"/>
        <v>139.1476364921235</v>
      </c>
      <c r="E73" s="45">
        <f t="shared" si="32"/>
        <v>261.04693773464589</v>
      </c>
      <c r="F73" s="45">
        <f t="shared" si="32"/>
        <v>123.07436540066804</v>
      </c>
      <c r="G73" s="25">
        <f t="shared" si="32"/>
        <v>190.54623843247001</v>
      </c>
      <c r="H73" s="45">
        <f t="shared" si="32"/>
        <v>186.80421960631043</v>
      </c>
      <c r="I73" s="25">
        <f t="shared" si="32"/>
        <v>283.27250597684758</v>
      </c>
      <c r="J73" s="25">
        <f t="shared" si="32"/>
        <v>301.98626717325806</v>
      </c>
      <c r="K73" s="25">
        <f t="shared" si="32"/>
        <v>263.92399554883661</v>
      </c>
      <c r="L73" s="45">
        <f>(L$66/L$70)*1000000</f>
        <v>244.31247526437355</v>
      </c>
      <c r="M73" s="28">
        <f t="shared" si="32"/>
        <v>-3060.0100623115313</v>
      </c>
      <c r="N73" s="28">
        <f t="shared" si="32"/>
        <v>-181.20415955048199</v>
      </c>
      <c r="O73" s="45">
        <f>(O$66/O$70)*1000000</f>
        <v>574.23180648063226</v>
      </c>
      <c r="P73" s="28">
        <f t="shared" si="32"/>
        <v>-283.49122017117719</v>
      </c>
      <c r="Q73" s="45">
        <f t="shared" si="32"/>
        <v>255.62449762456626</v>
      </c>
      <c r="R73" s="28">
        <f t="shared" si="32"/>
        <v>-1673.5326824948136</v>
      </c>
      <c r="S73" s="28">
        <f t="shared" si="32"/>
        <v>-7512.4917887091387</v>
      </c>
      <c r="T73" s="45">
        <f t="shared" si="32"/>
        <v>207.12667488963632</v>
      </c>
    </row>
    <row r="74" spans="1:20" x14ac:dyDescent="0.3">
      <c r="A74" s="11" t="s">
        <v>44</v>
      </c>
      <c r="B74" s="18"/>
      <c r="C74" s="25">
        <f>(C$65/C$69)*1000000</f>
        <v>151.98010713371403</v>
      </c>
      <c r="D74" s="25">
        <f t="shared" ref="D74:T74" si="33">(D$65/D$69)*1000000</f>
        <v>116.912026953676</v>
      </c>
      <c r="E74" s="25">
        <f t="shared" si="33"/>
        <v>136.63894249794214</v>
      </c>
      <c r="F74" s="25">
        <f t="shared" si="33"/>
        <v>115.36132241276508</v>
      </c>
      <c r="G74" s="25"/>
      <c r="H74" s="25">
        <f t="shared" si="33"/>
        <v>141.00967822615732</v>
      </c>
      <c r="I74" s="25"/>
      <c r="J74" s="25"/>
      <c r="K74" s="25">
        <f t="shared" si="33"/>
        <v>163.18654064861533</v>
      </c>
      <c r="L74" s="25">
        <f t="shared" si="33"/>
        <v>134.67991576541453</v>
      </c>
      <c r="M74" s="25"/>
      <c r="N74" s="25">
        <f t="shared" si="33"/>
        <v>223.25696903546716</v>
      </c>
      <c r="O74" s="25">
        <f t="shared" si="33"/>
        <v>155.94844080290017</v>
      </c>
      <c r="P74" s="25"/>
      <c r="Q74" s="25">
        <f t="shared" si="33"/>
        <v>133.66613658965238</v>
      </c>
      <c r="R74" s="25">
        <f t="shared" si="33"/>
        <v>176.82017930582259</v>
      </c>
      <c r="S74" s="25">
        <f t="shared" si="33"/>
        <v>154.78598515669367</v>
      </c>
      <c r="T74" s="25">
        <f t="shared" si="33"/>
        <v>116.05282952092213</v>
      </c>
    </row>
    <row r="75" spans="1:20" x14ac:dyDescent="0.3">
      <c r="A75" s="11" t="s">
        <v>43</v>
      </c>
      <c r="B75" s="18"/>
      <c r="C75" s="25">
        <f>(C$64/C$70)*1000000</f>
        <v>171.90649845275109</v>
      </c>
      <c r="D75" s="25">
        <f t="shared" ref="D75:T75" si="34">(D$64/D$70)*1000000</f>
        <v>103.15168140659998</v>
      </c>
      <c r="E75" s="25">
        <f t="shared" si="34"/>
        <v>173.64128214384939</v>
      </c>
      <c r="F75" s="25">
        <f t="shared" si="34"/>
        <v>85.590820930728427</v>
      </c>
      <c r="G75" s="25"/>
      <c r="H75" s="25">
        <f t="shared" si="34"/>
        <v>119.61324724948884</v>
      </c>
      <c r="I75" s="25"/>
      <c r="J75" s="25"/>
      <c r="K75" s="25">
        <f t="shared" si="34"/>
        <v>263.92399554883661</v>
      </c>
      <c r="L75" s="25">
        <f t="shared" si="34"/>
        <v>129.00822443419628</v>
      </c>
      <c r="M75" s="25"/>
      <c r="N75" s="25">
        <f t="shared" si="34"/>
        <v>-181.20415955048199</v>
      </c>
      <c r="O75" s="25">
        <f t="shared" si="34"/>
        <v>220.72962939533087</v>
      </c>
      <c r="P75" s="25"/>
      <c r="Q75" s="25">
        <f t="shared" si="34"/>
        <v>128.87350594560286</v>
      </c>
      <c r="R75" s="25">
        <f t="shared" si="34"/>
        <v>-1673.5326824948136</v>
      </c>
      <c r="S75" s="25">
        <f t="shared" si="34"/>
        <v>-4579.8443124996984</v>
      </c>
      <c r="T75" s="25">
        <f t="shared" si="34"/>
        <v>114.33679644614436</v>
      </c>
    </row>
    <row r="78" spans="1:20" x14ac:dyDescent="0.3">
      <c r="A78" s="7"/>
    </row>
    <row r="79" spans="1:20" x14ac:dyDescent="0.3">
      <c r="A79" s="23"/>
    </row>
    <row r="80" spans="1:20" x14ac:dyDescent="0.3">
      <c r="A80" s="40"/>
      <c r="P80">
        <v>153</v>
      </c>
      <c r="Q80">
        <v>153</v>
      </c>
      <c r="R80">
        <v>153</v>
      </c>
      <c r="S80">
        <v>153</v>
      </c>
      <c r="T80">
        <v>153</v>
      </c>
    </row>
    <row r="81" spans="1:20" x14ac:dyDescent="0.3">
      <c r="A81" s="40"/>
      <c r="P81">
        <v>138</v>
      </c>
      <c r="Q81">
        <v>138</v>
      </c>
      <c r="R81">
        <v>138</v>
      </c>
      <c r="S81">
        <v>138</v>
      </c>
      <c r="T81">
        <v>138</v>
      </c>
    </row>
    <row r="82" spans="1:20" x14ac:dyDescent="0.3">
      <c r="A82" s="40"/>
      <c r="P82">
        <v>78</v>
      </c>
      <c r="Q82">
        <v>78</v>
      </c>
      <c r="R82">
        <v>78</v>
      </c>
      <c r="S82">
        <v>78</v>
      </c>
      <c r="T82">
        <v>78</v>
      </c>
    </row>
    <row r="83" spans="1:20" x14ac:dyDescent="0.3">
      <c r="A83" s="40"/>
      <c r="P83">
        <v>68</v>
      </c>
      <c r="Q83">
        <v>68</v>
      </c>
      <c r="R83">
        <v>68</v>
      </c>
      <c r="S83">
        <v>68</v>
      </c>
      <c r="T83">
        <v>68</v>
      </c>
    </row>
  </sheetData>
  <mergeCells count="3">
    <mergeCell ref="C19:T19"/>
    <mergeCell ref="C25:T25"/>
    <mergeCell ref="C51:T51"/>
  </mergeCells>
  <phoneticPr fontId="3" type="noConversion"/>
  <dataValidations disablePrompts="1" count="1">
    <dataValidation type="list" allowBlank="1" showInputMessage="1" showErrorMessage="1" sqref="C14:T14" xr:uid="{BF60B3A3-4C02-4558-A8CD-003D94557482}">
      <formula1>"Min CAPEX, Max Thrusters,"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897F9-11CC-4809-960F-CDBD1A3423B1}">
  <dimension ref="A2:Z40"/>
  <sheetViews>
    <sheetView topLeftCell="A27" zoomScale="80" zoomScaleNormal="80" workbookViewId="0">
      <selection activeCell="Q30" sqref="Q30"/>
    </sheetView>
  </sheetViews>
  <sheetFormatPr defaultRowHeight="14.4" x14ac:dyDescent="0.3"/>
  <cols>
    <col min="1" max="1" width="15.77734375" bestFit="1" customWidth="1"/>
    <col min="2" max="2" width="10.21875" customWidth="1"/>
    <col min="14" max="14" width="9.5546875" bestFit="1" customWidth="1"/>
  </cols>
  <sheetData>
    <row r="2" spans="1:26" x14ac:dyDescent="0.3">
      <c r="A2" t="s">
        <v>57</v>
      </c>
      <c r="B2" t="s">
        <v>70</v>
      </c>
    </row>
    <row r="3" spans="1:26" x14ac:dyDescent="0.3">
      <c r="A3" t="s">
        <v>54</v>
      </c>
      <c r="B3">
        <v>6</v>
      </c>
      <c r="C3">
        <v>7</v>
      </c>
      <c r="D3">
        <v>8</v>
      </c>
      <c r="E3">
        <v>9</v>
      </c>
      <c r="F3">
        <v>10</v>
      </c>
      <c r="G3">
        <v>11</v>
      </c>
      <c r="H3">
        <v>12</v>
      </c>
      <c r="I3">
        <v>13</v>
      </c>
      <c r="J3">
        <v>14</v>
      </c>
      <c r="K3">
        <v>15</v>
      </c>
      <c r="L3">
        <v>16</v>
      </c>
      <c r="M3">
        <v>17</v>
      </c>
      <c r="N3">
        <v>18</v>
      </c>
      <c r="O3">
        <v>19</v>
      </c>
      <c r="P3">
        <v>20</v>
      </c>
      <c r="Q3">
        <v>21</v>
      </c>
      <c r="R3">
        <v>22</v>
      </c>
      <c r="S3">
        <v>23</v>
      </c>
      <c r="T3">
        <v>24</v>
      </c>
      <c r="U3">
        <v>25</v>
      </c>
      <c r="V3">
        <v>26</v>
      </c>
      <c r="W3">
        <v>27</v>
      </c>
      <c r="X3">
        <v>28</v>
      </c>
      <c r="Y3">
        <v>29</v>
      </c>
      <c r="Z3">
        <v>30</v>
      </c>
    </row>
    <row r="4" spans="1:26" x14ac:dyDescent="0.3">
      <c r="A4" t="s">
        <v>71</v>
      </c>
      <c r="B4" s="48">
        <v>7796999.9999999981</v>
      </c>
      <c r="C4" s="48">
        <v>9096499.9999999981</v>
      </c>
      <c r="D4" s="48">
        <v>10395999.999999998</v>
      </c>
      <c r="E4" s="48">
        <v>11695499.999999998</v>
      </c>
      <c r="F4" s="48">
        <v>12994999.999999998</v>
      </c>
      <c r="G4" s="48">
        <v>14294499.999999998</v>
      </c>
      <c r="H4" s="48">
        <v>15593999.999999996</v>
      </c>
      <c r="I4" s="48">
        <v>16893499.999999996</v>
      </c>
      <c r="J4" s="48">
        <v>18192999.999999996</v>
      </c>
      <c r="K4" s="48">
        <v>19492499.999999996</v>
      </c>
      <c r="L4" s="48">
        <v>20791999.999999996</v>
      </c>
      <c r="M4" s="48">
        <v>22091499.999999996</v>
      </c>
      <c r="N4" s="48">
        <v>23390999.999999996</v>
      </c>
      <c r="O4" s="48">
        <v>24690500</v>
      </c>
      <c r="P4" s="48">
        <v>25990000</v>
      </c>
      <c r="Q4" s="48">
        <v>27289500</v>
      </c>
      <c r="R4" s="48">
        <v>28589000</v>
      </c>
      <c r="S4" s="48">
        <v>29888500</v>
      </c>
      <c r="T4" s="48">
        <v>31188000</v>
      </c>
      <c r="U4" s="48">
        <v>32487500</v>
      </c>
      <c r="V4" s="48">
        <v>33787000</v>
      </c>
      <c r="W4" s="48">
        <v>35086500</v>
      </c>
      <c r="X4" s="48">
        <v>36386000</v>
      </c>
      <c r="Y4" s="48">
        <v>37685500</v>
      </c>
      <c r="Z4" s="48">
        <v>38985000</v>
      </c>
    </row>
    <row r="5" spans="1:26" x14ac:dyDescent="0.3">
      <c r="A5" t="s">
        <v>55</v>
      </c>
      <c r="B5" s="34">
        <v>0.84200511242285125</v>
      </c>
      <c r="C5" s="34">
        <v>0.77954420000000002</v>
      </c>
      <c r="D5" s="34">
        <v>0.72919690000000004</v>
      </c>
      <c r="E5" s="34">
        <v>0.68749340000000003</v>
      </c>
      <c r="F5" s="34">
        <v>0.6522135</v>
      </c>
      <c r="G5" s="34">
        <v>0.6218612</v>
      </c>
      <c r="H5" s="34">
        <v>0.59538679999999999</v>
      </c>
      <c r="I5" s="34">
        <v>0.57202909999999996</v>
      </c>
      <c r="J5" s="34">
        <v>0.55122099999999996</v>
      </c>
      <c r="K5" s="34">
        <v>0.53253010000000001</v>
      </c>
      <c r="L5" s="34">
        <v>0.51562010000000003</v>
      </c>
      <c r="M5" s="34">
        <v>0.50022489999999997</v>
      </c>
      <c r="N5" s="34">
        <v>0.48613119999999999</v>
      </c>
      <c r="O5" s="34">
        <v>0.47316540000000001</v>
      </c>
      <c r="P5" s="34">
        <v>0.4611846</v>
      </c>
      <c r="Q5" s="34">
        <v>0.45007009999999997</v>
      </c>
      <c r="R5" s="34">
        <v>0.43972230000000001</v>
      </c>
      <c r="S5" s="34">
        <v>0.43005690000000002</v>
      </c>
      <c r="T5" s="34">
        <v>0.42100199999999999</v>
      </c>
      <c r="U5" s="34">
        <v>0.41249599999999997</v>
      </c>
      <c r="V5" s="34">
        <v>0.4044856</v>
      </c>
      <c r="W5" s="34">
        <v>0.39692450000000001</v>
      </c>
      <c r="X5" s="34">
        <v>0.38977210000000001</v>
      </c>
      <c r="Y5" s="34">
        <v>0.38299299999999997</v>
      </c>
      <c r="Z5" s="34">
        <v>0.37655559999999999</v>
      </c>
    </row>
    <row r="6" spans="1:26" x14ac:dyDescent="0.3">
      <c r="B6" s="43"/>
      <c r="C6" s="43"/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43"/>
    </row>
    <row r="7" spans="1:26" x14ac:dyDescent="0.3">
      <c r="A7" t="s">
        <v>69</v>
      </c>
      <c r="B7" t="s">
        <v>72</v>
      </c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26" x14ac:dyDescent="0.3">
      <c r="A8" t="s">
        <v>54</v>
      </c>
      <c r="B8">
        <v>4</v>
      </c>
      <c r="C8">
        <v>5</v>
      </c>
      <c r="D8">
        <v>6</v>
      </c>
      <c r="E8">
        <v>7</v>
      </c>
      <c r="F8">
        <v>8</v>
      </c>
      <c r="G8">
        <v>9</v>
      </c>
      <c r="H8">
        <v>10</v>
      </c>
      <c r="I8">
        <v>11</v>
      </c>
      <c r="J8">
        <v>12</v>
      </c>
      <c r="K8">
        <v>13</v>
      </c>
      <c r="L8">
        <v>14</v>
      </c>
      <c r="M8">
        <v>15</v>
      </c>
      <c r="N8">
        <v>16</v>
      </c>
      <c r="O8">
        <v>17</v>
      </c>
      <c r="P8">
        <v>18</v>
      </c>
      <c r="Q8">
        <v>19</v>
      </c>
      <c r="R8">
        <v>20</v>
      </c>
    </row>
    <row r="9" spans="1:26" x14ac:dyDescent="0.3">
      <c r="A9" t="s">
        <v>71</v>
      </c>
      <c r="B9" s="48">
        <v>4520000</v>
      </c>
      <c r="C9" s="48">
        <v>5650000</v>
      </c>
      <c r="D9" s="48">
        <v>6780000</v>
      </c>
      <c r="E9" s="48">
        <v>7910000</v>
      </c>
      <c r="F9" s="48">
        <v>9040000</v>
      </c>
      <c r="G9" s="48">
        <v>10170000</v>
      </c>
      <c r="H9" s="48">
        <v>11300000</v>
      </c>
      <c r="I9" s="48">
        <v>12430000</v>
      </c>
      <c r="J9" s="48">
        <v>13560000</v>
      </c>
      <c r="K9" s="48">
        <v>14690000</v>
      </c>
      <c r="L9" s="48">
        <v>15820000</v>
      </c>
      <c r="M9" s="48">
        <v>16950000</v>
      </c>
      <c r="N9" s="48">
        <v>18080000</v>
      </c>
      <c r="O9" s="48">
        <v>19210000</v>
      </c>
      <c r="P9" s="48">
        <v>20340000</v>
      </c>
      <c r="Q9" s="48">
        <v>21470000</v>
      </c>
      <c r="R9" s="48">
        <v>22600000</v>
      </c>
    </row>
    <row r="10" spans="1:26" x14ac:dyDescent="0.3">
      <c r="A10" t="s">
        <v>55</v>
      </c>
      <c r="B10" s="34">
        <v>0.55619609999999997</v>
      </c>
      <c r="C10" s="34">
        <v>0.497477</v>
      </c>
      <c r="D10" s="34">
        <v>0.45413219999999999</v>
      </c>
      <c r="E10" s="34">
        <v>0.42044480000000001</v>
      </c>
      <c r="F10" s="34">
        <v>0.39329009999999998</v>
      </c>
      <c r="G10" s="34">
        <v>0.3707974</v>
      </c>
      <c r="H10" s="34">
        <v>0.35176930000000001</v>
      </c>
      <c r="I10" s="34">
        <v>0.3353989</v>
      </c>
      <c r="J10" s="34">
        <v>0.32112000000000002</v>
      </c>
      <c r="K10" s="34">
        <v>0.30852210000000002</v>
      </c>
      <c r="L10" s="34">
        <v>0.29729929999999999</v>
      </c>
      <c r="M10" s="34">
        <v>0.28721849999999999</v>
      </c>
      <c r="N10" s="34">
        <v>0.27809810000000001</v>
      </c>
      <c r="O10" s="34">
        <v>0.2697948</v>
      </c>
      <c r="P10" s="34">
        <v>0.26219340000000002</v>
      </c>
      <c r="Q10" s="34">
        <v>0.25520029999999999</v>
      </c>
      <c r="R10" s="34">
        <v>0.2487385</v>
      </c>
    </row>
    <row r="12" spans="1:26" x14ac:dyDescent="0.3">
      <c r="A12" t="s">
        <v>58</v>
      </c>
      <c r="B12" t="s">
        <v>73</v>
      </c>
    </row>
    <row r="13" spans="1:26" x14ac:dyDescent="0.3">
      <c r="A13" t="s">
        <v>54</v>
      </c>
      <c r="B13">
        <v>2</v>
      </c>
      <c r="C13">
        <v>3</v>
      </c>
      <c r="D13">
        <v>4</v>
      </c>
      <c r="E13">
        <v>5</v>
      </c>
      <c r="F13">
        <v>6</v>
      </c>
      <c r="G13">
        <v>7</v>
      </c>
      <c r="H13">
        <v>8</v>
      </c>
      <c r="I13">
        <v>9</v>
      </c>
      <c r="J13">
        <v>10</v>
      </c>
      <c r="K13">
        <v>11</v>
      </c>
      <c r="L13">
        <v>12</v>
      </c>
      <c r="M13">
        <v>13</v>
      </c>
      <c r="N13">
        <v>14</v>
      </c>
    </row>
    <row r="14" spans="1:26" x14ac:dyDescent="0.3">
      <c r="A14" t="s">
        <v>71</v>
      </c>
      <c r="B14" s="48">
        <v>3240839.9999999995</v>
      </c>
      <c r="C14" s="48">
        <v>4861259.9999999991</v>
      </c>
      <c r="D14" s="48">
        <v>6481679.9999999991</v>
      </c>
      <c r="E14" s="48">
        <v>8102099.9999999991</v>
      </c>
      <c r="F14" s="48">
        <v>9722519.9999999981</v>
      </c>
      <c r="G14" s="48">
        <v>11342939.999999998</v>
      </c>
      <c r="H14" s="48">
        <v>12963359.999999998</v>
      </c>
      <c r="I14" s="48">
        <v>14583779.999999998</v>
      </c>
      <c r="J14" s="48">
        <v>16204199.999999998</v>
      </c>
      <c r="K14" s="48">
        <v>17824619.999999996</v>
      </c>
      <c r="L14" s="48">
        <v>19445039.999999996</v>
      </c>
      <c r="M14" s="48">
        <v>21065459.999999996</v>
      </c>
      <c r="N14" s="48">
        <v>22685879.999999996</v>
      </c>
    </row>
    <row r="15" spans="1:26" x14ac:dyDescent="0.3">
      <c r="A15" t="s">
        <v>55</v>
      </c>
      <c r="B15" s="34">
        <v>0.49187652419608302</v>
      </c>
      <c r="C15" s="34">
        <v>0.40161540000000001</v>
      </c>
      <c r="D15" s="34">
        <v>0.34780909999999998</v>
      </c>
      <c r="E15" s="34">
        <v>0.31108999999999998</v>
      </c>
      <c r="F15" s="34">
        <v>0.28398499999999999</v>
      </c>
      <c r="G15" s="34">
        <v>0.26291900000000001</v>
      </c>
      <c r="H15" s="34">
        <v>0.2459382</v>
      </c>
      <c r="I15" s="34">
        <v>0.23187279999999999</v>
      </c>
      <c r="J15" s="34">
        <v>0.2199738</v>
      </c>
      <c r="K15" s="34">
        <v>0.2097368</v>
      </c>
      <c r="L15" s="34">
        <v>0.20080770000000001</v>
      </c>
      <c r="M15" s="34">
        <v>0.19292980000000001</v>
      </c>
      <c r="N15" s="34">
        <v>0.18591179999999999</v>
      </c>
    </row>
    <row r="17" spans="1:20" x14ac:dyDescent="0.3">
      <c r="A17" t="s">
        <v>59</v>
      </c>
      <c r="B17" t="s">
        <v>70</v>
      </c>
    </row>
    <row r="18" spans="1:20" x14ac:dyDescent="0.3">
      <c r="A18" t="s">
        <v>54</v>
      </c>
      <c r="B18">
        <v>2</v>
      </c>
      <c r="C18">
        <v>3</v>
      </c>
      <c r="D18">
        <v>4</v>
      </c>
      <c r="E18">
        <v>5</v>
      </c>
      <c r="F18">
        <v>6</v>
      </c>
      <c r="G18">
        <v>7</v>
      </c>
      <c r="H18">
        <v>8</v>
      </c>
      <c r="I18">
        <v>9</v>
      </c>
      <c r="J18">
        <v>10</v>
      </c>
      <c r="K18">
        <v>11</v>
      </c>
      <c r="L18">
        <v>12</v>
      </c>
      <c r="M18">
        <v>13</v>
      </c>
      <c r="N18">
        <v>14</v>
      </c>
    </row>
    <row r="19" spans="1:20" x14ac:dyDescent="0.3">
      <c r="A19" t="s">
        <v>71</v>
      </c>
      <c r="B19" s="48">
        <v>2598999.9999999995</v>
      </c>
      <c r="C19" s="48">
        <v>3898499.9999999991</v>
      </c>
      <c r="D19" s="48">
        <v>5197999.9999999991</v>
      </c>
      <c r="E19" s="48">
        <v>6497499.9999999991</v>
      </c>
      <c r="F19" s="48">
        <v>7796999.9999999981</v>
      </c>
      <c r="G19" s="48">
        <v>9096499.9999999981</v>
      </c>
      <c r="H19" s="48">
        <v>10395999.999999998</v>
      </c>
      <c r="I19" s="48">
        <v>11695499.999999998</v>
      </c>
      <c r="J19" s="48">
        <v>12994999.999999998</v>
      </c>
      <c r="K19" s="48">
        <v>14294499.999999998</v>
      </c>
      <c r="L19" s="48">
        <v>15593999.999999996</v>
      </c>
      <c r="M19" s="48">
        <v>16893499.999999996</v>
      </c>
      <c r="N19" s="48">
        <v>18192999.999999996</v>
      </c>
    </row>
    <row r="20" spans="1:20" x14ac:dyDescent="0.3">
      <c r="A20" t="s">
        <v>55</v>
      </c>
      <c r="B20" s="34">
        <v>0.70289270000000004</v>
      </c>
      <c r="C20" s="34">
        <v>0.57390949999999996</v>
      </c>
      <c r="D20" s="34">
        <v>0.49702020000000002</v>
      </c>
      <c r="E20" s="34">
        <v>0.44454840000000001</v>
      </c>
      <c r="F20" s="34">
        <v>0.40581529999999999</v>
      </c>
      <c r="G20" s="34">
        <v>0.37571199999999999</v>
      </c>
      <c r="H20" s="34">
        <v>0.35144639999999999</v>
      </c>
      <c r="I20" s="34">
        <v>0.3313468</v>
      </c>
      <c r="J20" s="34">
        <v>0.31434319999999999</v>
      </c>
      <c r="K20" s="34">
        <v>0.29971449999999999</v>
      </c>
      <c r="L20" s="34">
        <v>0.28695480000000001</v>
      </c>
      <c r="M20" s="34">
        <v>0.27569719999999998</v>
      </c>
      <c r="N20" s="34">
        <v>0.26566849999999997</v>
      </c>
    </row>
    <row r="22" spans="1:20" x14ac:dyDescent="0.3">
      <c r="A22" t="s">
        <v>65</v>
      </c>
      <c r="B22" t="s">
        <v>76</v>
      </c>
    </row>
    <row r="23" spans="1:20" x14ac:dyDescent="0.3">
      <c r="A23" t="s">
        <v>54</v>
      </c>
      <c r="B23">
        <v>2</v>
      </c>
      <c r="C23">
        <v>3</v>
      </c>
      <c r="D23">
        <v>4</v>
      </c>
      <c r="E23">
        <v>5</v>
      </c>
      <c r="F23">
        <v>6</v>
      </c>
      <c r="G23">
        <v>7</v>
      </c>
      <c r="H23">
        <v>8</v>
      </c>
      <c r="I23">
        <v>9</v>
      </c>
      <c r="J23">
        <v>10</v>
      </c>
      <c r="K23">
        <v>11</v>
      </c>
      <c r="L23">
        <v>12</v>
      </c>
      <c r="M23">
        <v>13</v>
      </c>
      <c r="N23">
        <v>14</v>
      </c>
      <c r="O23">
        <v>15</v>
      </c>
      <c r="P23">
        <v>16</v>
      </c>
      <c r="Q23">
        <v>17</v>
      </c>
      <c r="R23">
        <v>18</v>
      </c>
      <c r="S23">
        <v>19</v>
      </c>
      <c r="T23">
        <v>20</v>
      </c>
    </row>
    <row r="24" spans="1:20" x14ac:dyDescent="0.3">
      <c r="A24" t="s">
        <v>71</v>
      </c>
      <c r="B24" s="48">
        <v>2101800</v>
      </c>
      <c r="C24" s="48">
        <v>3152700</v>
      </c>
      <c r="D24" s="48">
        <v>4203600</v>
      </c>
      <c r="E24" s="48">
        <v>5254500</v>
      </c>
      <c r="F24" s="48">
        <v>6305400</v>
      </c>
      <c r="G24" s="48">
        <v>7356300</v>
      </c>
      <c r="H24" s="48">
        <v>8407200</v>
      </c>
      <c r="I24" s="48">
        <v>9458100</v>
      </c>
      <c r="J24" s="48">
        <v>10509000</v>
      </c>
      <c r="K24" s="48">
        <v>11559900</v>
      </c>
      <c r="L24" s="48">
        <v>12610800</v>
      </c>
      <c r="M24" s="48">
        <v>13661700</v>
      </c>
      <c r="N24" s="48">
        <v>14712600</v>
      </c>
      <c r="O24" s="48">
        <v>15763500</v>
      </c>
      <c r="P24" s="48">
        <v>16814400</v>
      </c>
      <c r="Q24" s="48">
        <v>17865300</v>
      </c>
      <c r="R24" s="48">
        <v>18916200</v>
      </c>
      <c r="S24" s="48">
        <v>19967100</v>
      </c>
      <c r="T24" s="48">
        <v>21018000</v>
      </c>
    </row>
    <row r="25" spans="1:20" x14ac:dyDescent="0.3">
      <c r="A25" t="s">
        <v>55</v>
      </c>
      <c r="B25" s="34">
        <v>0.97393169999999996</v>
      </c>
      <c r="C25" s="34">
        <v>0.79521189999999997</v>
      </c>
      <c r="D25" s="34">
        <v>0.68867370000000006</v>
      </c>
      <c r="E25" s="34">
        <v>0.61596850000000003</v>
      </c>
      <c r="F25" s="34">
        <v>0.56229969999999996</v>
      </c>
      <c r="G25" s="34">
        <v>0.52058839999999995</v>
      </c>
      <c r="H25" s="34">
        <v>0.4869658</v>
      </c>
      <c r="I25" s="34">
        <v>0.45911580000000002</v>
      </c>
      <c r="J25" s="34">
        <v>0.43555549999999998</v>
      </c>
      <c r="K25" s="34">
        <v>0.41528589999999999</v>
      </c>
      <c r="L25" s="34">
        <v>0.39760590000000001</v>
      </c>
      <c r="M25" s="34">
        <v>0.3820074</v>
      </c>
      <c r="N25" s="34">
        <v>0.36811159999999998</v>
      </c>
      <c r="O25" s="34">
        <v>0.35562959999999999</v>
      </c>
      <c r="P25" s="34">
        <v>0.3443368</v>
      </c>
      <c r="Q25" s="34">
        <v>0.33405580000000001</v>
      </c>
      <c r="R25" s="34">
        <v>0.32464389999999999</v>
      </c>
      <c r="S25" s="34">
        <v>0.31598520000000002</v>
      </c>
      <c r="T25" s="34">
        <v>0.30798419999999999</v>
      </c>
    </row>
    <row r="26" spans="1:20" x14ac:dyDescent="0.3"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</row>
    <row r="27" spans="1:20" x14ac:dyDescent="0.3">
      <c r="A27" t="s">
        <v>68</v>
      </c>
      <c r="B27" t="s">
        <v>76</v>
      </c>
    </row>
    <row r="28" spans="1:20" x14ac:dyDescent="0.3">
      <c r="A28" t="s">
        <v>54</v>
      </c>
      <c r="B28">
        <v>2</v>
      </c>
      <c r="C28">
        <v>3</v>
      </c>
      <c r="D28">
        <v>4</v>
      </c>
      <c r="E28">
        <v>5</v>
      </c>
      <c r="F28">
        <v>6</v>
      </c>
      <c r="G28">
        <v>7</v>
      </c>
      <c r="H28">
        <v>8</v>
      </c>
      <c r="I28">
        <v>9</v>
      </c>
      <c r="J28">
        <v>10</v>
      </c>
      <c r="K28">
        <v>11</v>
      </c>
      <c r="L28">
        <v>12</v>
      </c>
      <c r="M28">
        <v>13</v>
      </c>
      <c r="N28">
        <v>14</v>
      </c>
      <c r="O28">
        <v>15</v>
      </c>
      <c r="P28">
        <v>16</v>
      </c>
      <c r="Q28">
        <v>17</v>
      </c>
    </row>
    <row r="29" spans="1:20" x14ac:dyDescent="0.3">
      <c r="A29" t="s">
        <v>71</v>
      </c>
      <c r="B29" s="48">
        <v>2101800</v>
      </c>
      <c r="C29" s="48">
        <v>3152700</v>
      </c>
      <c r="D29" s="48">
        <v>4203600</v>
      </c>
      <c r="E29" s="48">
        <v>5254500</v>
      </c>
      <c r="F29" s="48">
        <v>6305400</v>
      </c>
      <c r="G29" s="48">
        <v>7356300</v>
      </c>
      <c r="H29" s="48">
        <v>8407200</v>
      </c>
      <c r="I29" s="48">
        <v>9458100</v>
      </c>
      <c r="J29" s="48">
        <v>10509000</v>
      </c>
      <c r="K29" s="48">
        <v>11559900</v>
      </c>
      <c r="L29" s="48">
        <v>12610800</v>
      </c>
      <c r="M29" s="48">
        <v>13661700</v>
      </c>
      <c r="N29" s="48">
        <v>14712600</v>
      </c>
      <c r="O29" s="48">
        <v>15763500</v>
      </c>
      <c r="P29" s="48">
        <v>16814400</v>
      </c>
      <c r="Q29" s="48">
        <v>17865300</v>
      </c>
    </row>
    <row r="30" spans="1:20" x14ac:dyDescent="0.3">
      <c r="A30" t="s">
        <v>55</v>
      </c>
      <c r="B30" s="34">
        <v>0.97992089999999998</v>
      </c>
      <c r="C30" s="34">
        <v>0.80010199999999998</v>
      </c>
      <c r="D30" s="34">
        <v>0.69290870000000004</v>
      </c>
      <c r="E30" s="34">
        <v>0.61975639999999999</v>
      </c>
      <c r="F30" s="34">
        <v>0.56575759999999997</v>
      </c>
      <c r="G30" s="34">
        <v>0.52378970000000002</v>
      </c>
      <c r="H30" s="34">
        <v>0.48996040000000002</v>
      </c>
      <c r="I30" s="34">
        <v>0.46193909999999999</v>
      </c>
      <c r="J30" s="34">
        <v>0.43823390000000001</v>
      </c>
      <c r="K30" s="34">
        <v>0.41783969999999998</v>
      </c>
      <c r="L30" s="34">
        <v>0.40005099999999999</v>
      </c>
      <c r="M30" s="34">
        <v>0.38435659999999999</v>
      </c>
      <c r="N30" s="34">
        <v>0.37037530000000002</v>
      </c>
      <c r="O30" s="34">
        <v>0.35781649999999998</v>
      </c>
      <c r="P30" s="34">
        <v>0.34645429999999999</v>
      </c>
      <c r="Q30" s="34">
        <v>0.33611010000000002</v>
      </c>
    </row>
    <row r="32" spans="1:20" x14ac:dyDescent="0.3">
      <c r="A32" t="s">
        <v>67</v>
      </c>
      <c r="B32" t="s">
        <v>76</v>
      </c>
    </row>
    <row r="33" spans="1:23" x14ac:dyDescent="0.3">
      <c r="A33" t="s">
        <v>54</v>
      </c>
      <c r="B33">
        <v>2</v>
      </c>
      <c r="C33">
        <v>3</v>
      </c>
      <c r="D33">
        <v>4</v>
      </c>
      <c r="E33">
        <v>5</v>
      </c>
      <c r="F33">
        <v>6</v>
      </c>
      <c r="G33">
        <v>7</v>
      </c>
      <c r="H33">
        <v>8</v>
      </c>
      <c r="I33">
        <v>9</v>
      </c>
      <c r="J33">
        <v>10</v>
      </c>
      <c r="K33">
        <v>11</v>
      </c>
      <c r="L33">
        <v>12</v>
      </c>
      <c r="M33">
        <v>13</v>
      </c>
      <c r="N33">
        <v>14</v>
      </c>
      <c r="O33">
        <v>15</v>
      </c>
      <c r="P33">
        <v>16</v>
      </c>
      <c r="Q33">
        <v>17</v>
      </c>
      <c r="R33">
        <v>18</v>
      </c>
      <c r="S33">
        <v>19</v>
      </c>
      <c r="T33">
        <v>20</v>
      </c>
    </row>
    <row r="34" spans="1:23" x14ac:dyDescent="0.3">
      <c r="A34" t="s">
        <v>71</v>
      </c>
      <c r="B34" s="48">
        <v>2101800</v>
      </c>
      <c r="C34" s="48">
        <v>3152700</v>
      </c>
      <c r="D34" s="48">
        <v>4203600</v>
      </c>
      <c r="E34" s="48">
        <v>5254500</v>
      </c>
      <c r="F34" s="48">
        <v>6305400</v>
      </c>
      <c r="G34" s="48">
        <v>7356300</v>
      </c>
      <c r="H34" s="48">
        <v>8407200</v>
      </c>
      <c r="I34" s="48">
        <v>9458100</v>
      </c>
      <c r="J34" s="48">
        <v>10509000</v>
      </c>
      <c r="K34" s="48">
        <v>11559900</v>
      </c>
      <c r="L34" s="48">
        <v>12610800</v>
      </c>
      <c r="M34" s="48">
        <v>13661700</v>
      </c>
      <c r="N34" s="48">
        <v>14712600</v>
      </c>
      <c r="O34" s="48">
        <v>15763500</v>
      </c>
      <c r="P34" s="48">
        <v>16814400</v>
      </c>
      <c r="Q34" s="48">
        <v>17865300</v>
      </c>
      <c r="R34" s="48">
        <v>18916200</v>
      </c>
      <c r="S34" s="48">
        <v>19967100</v>
      </c>
      <c r="T34" s="48">
        <v>21018000</v>
      </c>
    </row>
    <row r="35" spans="1:23" x14ac:dyDescent="0.3">
      <c r="A35" t="s">
        <v>55</v>
      </c>
      <c r="B35" s="34">
        <v>0.97673449999999995</v>
      </c>
      <c r="C35" s="34">
        <v>0.7975004</v>
      </c>
      <c r="D35" s="34">
        <v>0.69065560000000004</v>
      </c>
      <c r="E35" s="34">
        <v>0.61774110000000004</v>
      </c>
      <c r="F35" s="34">
        <v>0.56391789999999997</v>
      </c>
      <c r="G35" s="34">
        <v>0.52208650000000001</v>
      </c>
      <c r="H35" s="34">
        <v>0.4883672</v>
      </c>
      <c r="I35" s="34">
        <v>0.46043709999999999</v>
      </c>
      <c r="J35" s="34">
        <v>0.4368089</v>
      </c>
      <c r="K35" s="34">
        <v>0.41648099999999999</v>
      </c>
      <c r="L35" s="34">
        <v>0.3987502</v>
      </c>
      <c r="M35" s="34">
        <v>0.38310680000000003</v>
      </c>
      <c r="N35" s="34">
        <v>0.36917090000000002</v>
      </c>
      <c r="O35" s="34">
        <v>0.356653</v>
      </c>
      <c r="P35" s="34">
        <v>0.34532780000000002</v>
      </c>
      <c r="Q35" s="34">
        <v>0.33501720000000001</v>
      </c>
      <c r="R35" s="34">
        <v>0.32557819999999998</v>
      </c>
      <c r="S35" s="34">
        <v>0.31689450000000002</v>
      </c>
      <c r="T35" s="34">
        <v>0.3088706</v>
      </c>
    </row>
    <row r="37" spans="1:23" x14ac:dyDescent="0.3">
      <c r="A37" t="s">
        <v>60</v>
      </c>
      <c r="B37" t="s">
        <v>73</v>
      </c>
    </row>
    <row r="38" spans="1:23" x14ac:dyDescent="0.3">
      <c r="A38" t="s">
        <v>54</v>
      </c>
      <c r="B38">
        <v>1</v>
      </c>
      <c r="C38">
        <v>2</v>
      </c>
      <c r="D38">
        <v>3</v>
      </c>
      <c r="E38">
        <v>4</v>
      </c>
      <c r="F38">
        <v>5</v>
      </c>
      <c r="G38">
        <v>6</v>
      </c>
      <c r="H38">
        <v>7</v>
      </c>
      <c r="I38">
        <v>8</v>
      </c>
      <c r="J38">
        <v>9</v>
      </c>
      <c r="K38">
        <v>10</v>
      </c>
      <c r="L38">
        <v>11</v>
      </c>
      <c r="M38">
        <v>12</v>
      </c>
      <c r="N38">
        <v>13</v>
      </c>
      <c r="O38">
        <v>14</v>
      </c>
      <c r="P38">
        <v>15</v>
      </c>
      <c r="Q38">
        <v>16</v>
      </c>
    </row>
    <row r="39" spans="1:23" x14ac:dyDescent="0.3">
      <c r="A39" t="s">
        <v>71</v>
      </c>
      <c r="B39" s="48">
        <v>1620419.9999999998</v>
      </c>
      <c r="C39" s="48">
        <v>3240839.9999999995</v>
      </c>
      <c r="D39" s="48">
        <v>4861259.9999999991</v>
      </c>
      <c r="E39" s="48">
        <v>6481679.9999999991</v>
      </c>
      <c r="F39" s="48">
        <v>8102099.9999999991</v>
      </c>
      <c r="G39" s="48">
        <v>9722519.9999999981</v>
      </c>
      <c r="H39" s="48">
        <v>11342939.999999998</v>
      </c>
      <c r="I39" s="48">
        <v>12963359.999999998</v>
      </c>
      <c r="J39" s="48">
        <v>14583779.999999998</v>
      </c>
      <c r="K39" s="48">
        <v>16204199.999999998</v>
      </c>
      <c r="L39" s="48">
        <v>17824619.999999996</v>
      </c>
      <c r="M39" s="48">
        <v>19445039.999999996</v>
      </c>
      <c r="N39" s="48">
        <v>21065459.999999996</v>
      </c>
      <c r="O39" s="48">
        <v>22685880</v>
      </c>
      <c r="P39" s="48">
        <v>24306300</v>
      </c>
      <c r="Q39" s="48">
        <v>25926720</v>
      </c>
    </row>
    <row r="40" spans="1:23" x14ac:dyDescent="0.3">
      <c r="A40" t="s">
        <v>55</v>
      </c>
      <c r="B40" s="34">
        <v>1.6629083</v>
      </c>
      <c r="C40" s="34">
        <v>1.1758537</v>
      </c>
      <c r="D40" s="34">
        <v>0.9600805</v>
      </c>
      <c r="E40" s="34">
        <v>0.83145409999999997</v>
      </c>
      <c r="F40" s="34">
        <v>0.74367519999999998</v>
      </c>
      <c r="G40" s="34">
        <v>0.67887949999999997</v>
      </c>
      <c r="H40" s="34">
        <v>0.62852030000000003</v>
      </c>
      <c r="I40" s="34">
        <v>0.58792690000000003</v>
      </c>
      <c r="J40" s="34">
        <v>0.55430279999999998</v>
      </c>
      <c r="K40" s="34">
        <v>0.52585780000000004</v>
      </c>
      <c r="L40" s="34">
        <v>0.50138570000000005</v>
      </c>
      <c r="M40" s="34">
        <v>0.48004029999999998</v>
      </c>
      <c r="N40" s="34">
        <v>0.4612078</v>
      </c>
      <c r="O40" s="34">
        <v>0.44443090000000002</v>
      </c>
      <c r="P40" s="34">
        <v>0.4293611</v>
      </c>
      <c r="Q40" s="34">
        <v>0.41572710000000002</v>
      </c>
      <c r="R40" s="34"/>
      <c r="S40" s="34"/>
      <c r="T40" s="34"/>
      <c r="U40" s="34"/>
      <c r="V40" s="34"/>
      <c r="W40" s="34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E210F-0448-4B13-9C70-57F9012174BC}">
  <dimension ref="A2:Z66"/>
  <sheetViews>
    <sheetView topLeftCell="E43" zoomScale="80" zoomScaleNormal="80" workbookViewId="0">
      <selection activeCell="Q47" sqref="Q47:Q48"/>
    </sheetView>
  </sheetViews>
  <sheetFormatPr defaultRowHeight="14.4" x14ac:dyDescent="0.3"/>
  <cols>
    <col min="1" max="1" width="15.77734375" bestFit="1" customWidth="1"/>
    <col min="2" max="2" width="10.21875" customWidth="1"/>
    <col min="14" max="14" width="9.5546875" bestFit="1" customWidth="1"/>
  </cols>
  <sheetData>
    <row r="2" spans="1:26" x14ac:dyDescent="0.3">
      <c r="A2" t="s">
        <v>57</v>
      </c>
      <c r="B2" t="s">
        <v>70</v>
      </c>
    </row>
    <row r="3" spans="1:26" x14ac:dyDescent="0.3">
      <c r="A3" t="s">
        <v>54</v>
      </c>
      <c r="B3">
        <v>6</v>
      </c>
      <c r="C3">
        <v>7</v>
      </c>
      <c r="D3">
        <v>8</v>
      </c>
      <c r="E3">
        <v>9</v>
      </c>
      <c r="F3">
        <v>10</v>
      </c>
      <c r="G3">
        <v>11</v>
      </c>
      <c r="H3">
        <v>12</v>
      </c>
      <c r="I3">
        <v>13</v>
      </c>
      <c r="J3">
        <v>14</v>
      </c>
      <c r="K3">
        <v>15</v>
      </c>
      <c r="L3">
        <v>16</v>
      </c>
      <c r="M3">
        <v>17</v>
      </c>
      <c r="N3">
        <v>18</v>
      </c>
      <c r="O3">
        <v>19</v>
      </c>
      <c r="P3">
        <v>20</v>
      </c>
      <c r="Q3">
        <v>21</v>
      </c>
      <c r="R3">
        <v>22</v>
      </c>
      <c r="S3">
        <v>23</v>
      </c>
      <c r="T3">
        <v>24</v>
      </c>
      <c r="U3">
        <v>25</v>
      </c>
      <c r="V3">
        <v>26</v>
      </c>
      <c r="W3">
        <v>27</v>
      </c>
      <c r="X3">
        <v>28</v>
      </c>
      <c r="Y3">
        <v>29</v>
      </c>
      <c r="Z3">
        <v>30</v>
      </c>
    </row>
    <row r="4" spans="1:26" x14ac:dyDescent="0.3">
      <c r="A4" t="s">
        <v>71</v>
      </c>
      <c r="B4" s="48">
        <v>7796999.9999999981</v>
      </c>
      <c r="C4" s="48">
        <v>9096499.9999999981</v>
      </c>
      <c r="D4" s="48">
        <v>10395999.999999998</v>
      </c>
      <c r="E4" s="48">
        <v>11695499.999999998</v>
      </c>
      <c r="F4" s="48">
        <v>12994999.999999998</v>
      </c>
      <c r="G4" s="48">
        <v>14294499.999999998</v>
      </c>
      <c r="H4" s="48">
        <v>15593999.999999996</v>
      </c>
      <c r="I4" s="48">
        <v>16893499.999999996</v>
      </c>
      <c r="J4" s="48">
        <v>18192999.999999996</v>
      </c>
      <c r="K4" s="48">
        <v>19492499.999999996</v>
      </c>
      <c r="L4" s="48">
        <v>20791999.999999996</v>
      </c>
      <c r="M4" s="48">
        <v>22091499.999999996</v>
      </c>
      <c r="N4" s="48">
        <v>23390999.999999996</v>
      </c>
      <c r="O4" s="48">
        <v>24690500</v>
      </c>
      <c r="P4" s="48">
        <v>25990000</v>
      </c>
      <c r="Q4" s="48">
        <v>27289500</v>
      </c>
      <c r="R4" s="48">
        <v>28589000</v>
      </c>
      <c r="S4" s="48">
        <v>29888500</v>
      </c>
      <c r="T4" s="48">
        <v>31188000</v>
      </c>
      <c r="U4" s="48">
        <v>32487500</v>
      </c>
      <c r="V4" s="48">
        <v>33787000</v>
      </c>
      <c r="W4" s="48">
        <v>35086500</v>
      </c>
      <c r="X4" s="48">
        <v>36386000</v>
      </c>
      <c r="Y4" s="48">
        <v>37685500</v>
      </c>
      <c r="Z4" s="48">
        <v>38985000</v>
      </c>
    </row>
    <row r="5" spans="1:26" x14ac:dyDescent="0.3">
      <c r="A5" t="s">
        <v>55</v>
      </c>
      <c r="B5" s="34">
        <v>0.95612213475966301</v>
      </c>
      <c r="C5" s="34">
        <v>0.88519718985019091</v>
      </c>
      <c r="D5" s="34">
        <v>0.8280261695314346</v>
      </c>
      <c r="E5" s="34">
        <v>0.78067053755384908</v>
      </c>
      <c r="F5" s="34">
        <v>0.74060898672884035</v>
      </c>
      <c r="G5" s="34">
        <v>0.70614310974976491</v>
      </c>
      <c r="H5" s="34">
        <v>0.67608039339557657</v>
      </c>
      <c r="I5" s="34">
        <v>0.64955712158736911</v>
      </c>
      <c r="J5" s="34">
        <v>0.62592885192654713</v>
      </c>
      <c r="K5" s="34">
        <v>0.60470465626639736</v>
      </c>
      <c r="L5" s="34">
        <v>0.58550290316538678</v>
      </c>
      <c r="M5" s="34">
        <v>0.56802109925274613</v>
      </c>
      <c r="N5" s="34">
        <v>0.55201729518318987</v>
      </c>
      <c r="O5" s="34">
        <v>0.53729421267143374</v>
      </c>
      <c r="P5" s="34">
        <v>0.52368972071290476</v>
      </c>
      <c r="Q5" s="34">
        <v>0.51106889910100062</v>
      </c>
      <c r="R5" s="34">
        <v>0.49931859626749486</v>
      </c>
      <c r="S5" s="34">
        <v>0.48834312090619214</v>
      </c>
      <c r="T5" s="34">
        <v>0.47806106737983151</v>
      </c>
      <c r="U5" s="34">
        <v>0.46840236788363937</v>
      </c>
      <c r="V5" s="34">
        <v>0.45930625163548239</v>
      </c>
      <c r="W5" s="34">
        <v>0.45072033784926763</v>
      </c>
      <c r="X5" s="34">
        <v>0.44259859492509546</v>
      </c>
      <c r="Y5" s="34">
        <v>0.43490066017931012</v>
      </c>
      <c r="Z5" s="34">
        <v>0.42759093281790034</v>
      </c>
    </row>
    <row r="6" spans="1:26" x14ac:dyDescent="0.3">
      <c r="A6" t="s">
        <v>56</v>
      </c>
      <c r="B6" s="43">
        <v>4241.9516632687428</v>
      </c>
      <c r="C6" s="43">
        <v>1638.3687115974803</v>
      </c>
      <c r="D6" s="43">
        <v>1105.1151233363671</v>
      </c>
      <c r="E6" s="43">
        <v>875.45205939681671</v>
      </c>
      <c r="F6" s="43">
        <v>747.80531466635011</v>
      </c>
      <c r="G6" s="43">
        <v>666.72058638384374</v>
      </c>
      <c r="H6" s="43">
        <v>610.89845400500906</v>
      </c>
      <c r="I6" s="43">
        <v>570.25994227004799</v>
      </c>
      <c r="J6" s="43">
        <v>539.4831581314395</v>
      </c>
      <c r="K6" s="43">
        <v>515.4794668712957</v>
      </c>
      <c r="L6" s="43">
        <v>496.33202097570603</v>
      </c>
      <c r="M6" s="43">
        <v>480.78674703139473</v>
      </c>
      <c r="N6" s="43">
        <v>467.98967223117313</v>
      </c>
      <c r="O6" s="43">
        <v>457.33775911942701</v>
      </c>
      <c r="P6" s="43">
        <v>448.39338118858524</v>
      </c>
      <c r="Q6" s="43">
        <v>440.83087564709354</v>
      </c>
      <c r="R6" s="43">
        <v>434.40294054257964</v>
      </c>
      <c r="S6" s="43">
        <v>428.91834692236063</v>
      </c>
      <c r="T6" s="43">
        <v>424.22696919121825</v>
      </c>
      <c r="U6" s="43">
        <v>420.2090203355931</v>
      </c>
      <c r="V6" s="43">
        <v>416.76766117961688</v>
      </c>
      <c r="W6" s="43">
        <v>413.82420158481511</v>
      </c>
      <c r="X6" s="43">
        <v>411.31357808737113</v>
      </c>
      <c r="Y6" s="43">
        <v>409.18171155825615</v>
      </c>
      <c r="Z6" s="43">
        <v>407.38324592274409</v>
      </c>
    </row>
    <row r="7" spans="1:26" x14ac:dyDescent="0.3"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</row>
    <row r="8" spans="1:26" x14ac:dyDescent="0.3">
      <c r="A8" t="s">
        <v>69</v>
      </c>
      <c r="B8" t="s">
        <v>72</v>
      </c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</row>
    <row r="9" spans="1:26" x14ac:dyDescent="0.3">
      <c r="A9" t="s">
        <v>54</v>
      </c>
      <c r="B9">
        <v>4</v>
      </c>
      <c r="C9">
        <v>5</v>
      </c>
      <c r="D9">
        <v>6</v>
      </c>
      <c r="E9">
        <v>7</v>
      </c>
      <c r="F9">
        <v>8</v>
      </c>
      <c r="G9">
        <v>9</v>
      </c>
      <c r="H9">
        <v>10</v>
      </c>
      <c r="I9">
        <v>11</v>
      </c>
      <c r="J9">
        <v>12</v>
      </c>
      <c r="K9">
        <v>13</v>
      </c>
      <c r="L9">
        <v>14</v>
      </c>
      <c r="M9">
        <v>15</v>
      </c>
      <c r="N9">
        <v>16</v>
      </c>
      <c r="O9">
        <v>17</v>
      </c>
      <c r="P9">
        <v>18</v>
      </c>
      <c r="Q9">
        <v>19</v>
      </c>
      <c r="R9">
        <v>20</v>
      </c>
    </row>
    <row r="10" spans="1:26" x14ac:dyDescent="0.3">
      <c r="A10" t="s">
        <v>71</v>
      </c>
      <c r="B10" s="48">
        <v>4520000</v>
      </c>
      <c r="C10" s="48">
        <v>5650000</v>
      </c>
      <c r="D10" s="48">
        <v>6780000</v>
      </c>
      <c r="E10" s="48">
        <v>7910000</v>
      </c>
      <c r="F10" s="48">
        <v>9040000</v>
      </c>
      <c r="G10" s="48">
        <v>10170000</v>
      </c>
      <c r="H10" s="48">
        <v>11300000</v>
      </c>
      <c r="I10" s="48">
        <v>12430000</v>
      </c>
      <c r="J10" s="48">
        <v>13560000</v>
      </c>
      <c r="K10" s="48">
        <v>14690000</v>
      </c>
      <c r="L10" s="48">
        <v>15820000</v>
      </c>
      <c r="M10" s="48">
        <v>16950000</v>
      </c>
      <c r="N10" s="48">
        <v>18080000</v>
      </c>
      <c r="O10" s="48">
        <v>19210000</v>
      </c>
      <c r="P10" s="48">
        <v>20340000</v>
      </c>
      <c r="Q10" s="48">
        <v>21470000</v>
      </c>
      <c r="R10" s="48">
        <v>22600000</v>
      </c>
    </row>
    <row r="11" spans="1:26" x14ac:dyDescent="0.3">
      <c r="A11" t="s">
        <v>55</v>
      </c>
      <c r="B11" s="34">
        <v>0.66495433962585793</v>
      </c>
      <c r="C11" s="34">
        <v>0.5947531469267886</v>
      </c>
      <c r="D11" s="34">
        <v>0.54293295968804722</v>
      </c>
      <c r="E11" s="34">
        <v>0.50265812583637826</v>
      </c>
      <c r="F11" s="34">
        <v>0.47019365893667814</v>
      </c>
      <c r="G11" s="34">
        <v>0.44330280143229472</v>
      </c>
      <c r="H11" s="34">
        <v>0.42055413846890299</v>
      </c>
      <c r="I11" s="34">
        <v>0.40098257858690262</v>
      </c>
      <c r="J11" s="34">
        <v>0.383911457945246</v>
      </c>
      <c r="K11" s="34">
        <v>0.36885025712401098</v>
      </c>
      <c r="L11" s="34">
        <v>0.35543301124207816</v>
      </c>
      <c r="M11" s="34">
        <v>0.34338091610000765</v>
      </c>
      <c r="N11" s="34">
        <v>0.33247703233551307</v>
      </c>
      <c r="O11" s="34">
        <v>0.32255033804321798</v>
      </c>
      <c r="P11" s="34">
        <v>0.31346253094272941</v>
      </c>
      <c r="Q11" s="34">
        <v>0.30510197937233863</v>
      </c>
      <c r="R11" s="34">
        <v>0.2973765734633943</v>
      </c>
    </row>
    <row r="12" spans="1:26" x14ac:dyDescent="0.3">
      <c r="A12" t="s">
        <v>56</v>
      </c>
      <c r="B12" s="43">
        <v>445.36002349514376</v>
      </c>
      <c r="C12" s="43">
        <v>373.31170964701357</v>
      </c>
      <c r="D12" s="43">
        <v>335.5106240406833</v>
      </c>
      <c r="E12" s="43">
        <v>312.49791817452854</v>
      </c>
      <c r="F12" s="43">
        <v>297.25154356351203</v>
      </c>
      <c r="G12" s="43">
        <v>286.60680430038644</v>
      </c>
      <c r="H12" s="43">
        <v>278.92279183954935</v>
      </c>
      <c r="I12" s="43">
        <v>273.26101702625078</v>
      </c>
      <c r="J12" s="43">
        <v>269.04503306070706</v>
      </c>
      <c r="K12" s="43">
        <v>265.9004720090291</v>
      </c>
      <c r="L12" s="43">
        <v>263.57301859367612</v>
      </c>
      <c r="M12" s="43">
        <v>261.88382808656041</v>
      </c>
      <c r="N12" s="43">
        <v>260.70319687868539</v>
      </c>
      <c r="O12" s="43">
        <v>259.93492051513005</v>
      </c>
      <c r="P12" s="43">
        <v>259.50553966419369</v>
      </c>
      <c r="Q12" s="43">
        <v>259.35852949799192</v>
      </c>
      <c r="R12" s="43">
        <v>259.44933554705045</v>
      </c>
    </row>
    <row r="14" spans="1:26" x14ac:dyDescent="0.3">
      <c r="A14" t="s">
        <v>58</v>
      </c>
      <c r="B14" t="s">
        <v>73</v>
      </c>
    </row>
    <row r="15" spans="1:26" x14ac:dyDescent="0.3">
      <c r="A15" t="s">
        <v>54</v>
      </c>
      <c r="B15">
        <v>2</v>
      </c>
      <c r="C15">
        <v>3</v>
      </c>
      <c r="D15">
        <v>4</v>
      </c>
      <c r="E15">
        <v>5</v>
      </c>
      <c r="F15">
        <v>6</v>
      </c>
      <c r="G15">
        <v>7</v>
      </c>
      <c r="H15">
        <v>8</v>
      </c>
      <c r="I15">
        <v>9</v>
      </c>
      <c r="J15">
        <v>10</v>
      </c>
      <c r="K15">
        <v>11</v>
      </c>
      <c r="L15">
        <v>12</v>
      </c>
      <c r="M15">
        <v>13</v>
      </c>
      <c r="N15">
        <v>14</v>
      </c>
    </row>
    <row r="16" spans="1:26" x14ac:dyDescent="0.3">
      <c r="A16" t="s">
        <v>71</v>
      </c>
      <c r="B16" s="48">
        <v>3240839.9999999995</v>
      </c>
      <c r="C16" s="48">
        <v>4861259.9999999991</v>
      </c>
      <c r="D16" s="48">
        <v>6481679.9999999991</v>
      </c>
      <c r="E16" s="48">
        <v>8102099.9999999991</v>
      </c>
      <c r="F16" s="48">
        <v>9722519.9999999981</v>
      </c>
      <c r="G16" s="48">
        <v>11342939.999999998</v>
      </c>
      <c r="H16" s="48">
        <v>12963359.999999998</v>
      </c>
      <c r="I16" s="48">
        <v>14583779.999999998</v>
      </c>
      <c r="J16" s="48">
        <v>16204199.999999998</v>
      </c>
      <c r="K16" s="48">
        <v>17824619.999999996</v>
      </c>
      <c r="L16" s="48">
        <v>19445039.999999996</v>
      </c>
      <c r="M16" s="48">
        <v>21065459.999999996</v>
      </c>
      <c r="N16" s="48">
        <v>22685879.999999996</v>
      </c>
    </row>
    <row r="17" spans="1:14" x14ac:dyDescent="0.3">
      <c r="A17" t="s">
        <v>55</v>
      </c>
      <c r="B17" s="34">
        <v>0.63226972838204232</v>
      </c>
      <c r="C17" s="34">
        <v>0.51624583022614512</v>
      </c>
      <c r="D17" s="34">
        <v>0.44708219350333939</v>
      </c>
      <c r="E17" s="34">
        <v>0.39988230990180967</v>
      </c>
      <c r="F17" s="34">
        <v>0.36504102628196927</v>
      </c>
      <c r="G17" s="34">
        <v>0.33796231257623932</v>
      </c>
      <c r="H17" s="34">
        <v>0.31613478821290741</v>
      </c>
      <c r="I17" s="34">
        <v>0.2980547323537982</v>
      </c>
      <c r="J17" s="34">
        <v>0.28275954028682498</v>
      </c>
      <c r="K17" s="34">
        <v>0.26960066283306433</v>
      </c>
      <c r="L17" s="34">
        <v>0.2581229910911863</v>
      </c>
      <c r="M17" s="34">
        <v>0.24799655211319827</v>
      </c>
      <c r="N17" s="34">
        <v>0.23897544273396606</v>
      </c>
    </row>
    <row r="18" spans="1:14" x14ac:dyDescent="0.3">
      <c r="A18" t="s">
        <v>56</v>
      </c>
      <c r="B18" s="43">
        <v>445.92617104425875</v>
      </c>
      <c r="C18" s="43">
        <v>347.44030562451564</v>
      </c>
      <c r="D18" s="43">
        <v>311.38595857122692</v>
      </c>
      <c r="E18" s="43">
        <v>293.71902993215099</v>
      </c>
      <c r="F18" s="43">
        <v>284.05162827820487</v>
      </c>
      <c r="G18" s="43">
        <v>278.61899476743486</v>
      </c>
      <c r="H18" s="43">
        <v>275.71430204665523</v>
      </c>
      <c r="I18" s="43">
        <v>274.44670266324221</v>
      </c>
      <c r="J18" s="43">
        <v>274.3036956224488</v>
      </c>
      <c r="K18" s="43">
        <v>274.96855914734596</v>
      </c>
      <c r="L18" s="43">
        <v>276.2685379729744</v>
      </c>
      <c r="M18" s="43">
        <v>277.99396636831705</v>
      </c>
      <c r="N18" s="43">
        <v>280.07974743959841</v>
      </c>
    </row>
    <row r="20" spans="1:14" x14ac:dyDescent="0.3">
      <c r="A20" t="s">
        <v>59</v>
      </c>
      <c r="B20" t="s">
        <v>70</v>
      </c>
    </row>
    <row r="21" spans="1:14" x14ac:dyDescent="0.3">
      <c r="A21" t="s">
        <v>54</v>
      </c>
      <c r="B21">
        <v>2</v>
      </c>
      <c r="C21">
        <v>3</v>
      </c>
      <c r="D21">
        <v>4</v>
      </c>
      <c r="E21">
        <v>5</v>
      </c>
      <c r="F21">
        <v>6</v>
      </c>
      <c r="G21">
        <v>7</v>
      </c>
      <c r="H21">
        <v>8</v>
      </c>
      <c r="I21">
        <v>9</v>
      </c>
      <c r="J21">
        <v>10</v>
      </c>
      <c r="K21">
        <v>11</v>
      </c>
      <c r="L21">
        <v>12</v>
      </c>
      <c r="M21">
        <v>13</v>
      </c>
      <c r="N21">
        <v>14</v>
      </c>
    </row>
    <row r="22" spans="1:14" x14ac:dyDescent="0.3">
      <c r="A22" t="s">
        <v>71</v>
      </c>
      <c r="B22" s="48">
        <v>2598999.9999999995</v>
      </c>
      <c r="C22" s="48">
        <v>3898499.9999999991</v>
      </c>
      <c r="D22" s="48">
        <v>5197999.9999999991</v>
      </c>
      <c r="E22" s="48">
        <v>6497499.9999999991</v>
      </c>
      <c r="F22" s="48">
        <v>7796999.9999999981</v>
      </c>
      <c r="G22" s="48">
        <v>9096499.9999999981</v>
      </c>
      <c r="H22" s="48">
        <v>10395999.999999998</v>
      </c>
      <c r="I22" s="48">
        <v>11695499.999999998</v>
      </c>
      <c r="J22" s="48">
        <v>12994999.999999998</v>
      </c>
      <c r="K22" s="48">
        <v>14294499.999999998</v>
      </c>
      <c r="L22" s="48">
        <v>15593999.999999996</v>
      </c>
      <c r="M22" s="48">
        <v>16893499.999999996</v>
      </c>
      <c r="N22" s="48">
        <v>18192999.999999996</v>
      </c>
    </row>
    <row r="23" spans="1:14" x14ac:dyDescent="0.3">
      <c r="A23" t="s">
        <v>55</v>
      </c>
      <c r="B23" s="34">
        <v>0.85561002901739147</v>
      </c>
      <c r="C23" s="34">
        <v>0.69860250508684907</v>
      </c>
      <c r="D23" s="34">
        <v>0.60500773526168483</v>
      </c>
      <c r="E23" s="34">
        <v>0.54113533592168828</v>
      </c>
      <c r="F23" s="34">
        <v>0.493986748453625</v>
      </c>
      <c r="G23" s="34">
        <v>0.45734287665034723</v>
      </c>
      <c r="H23" s="34">
        <v>0.42780508224303626</v>
      </c>
      <c r="I23" s="34">
        <v>0.40333849017445661</v>
      </c>
      <c r="J23" s="34">
        <v>0.38264050134249467</v>
      </c>
      <c r="K23" s="34">
        <v>0.36483341416297965</v>
      </c>
      <c r="L23" s="34">
        <v>0.34930138801210547</v>
      </c>
      <c r="M23" s="34">
        <v>0.33559791811731049</v>
      </c>
      <c r="N23" s="34">
        <v>0.32339022566372877</v>
      </c>
    </row>
    <row r="24" spans="1:14" x14ac:dyDescent="0.3">
      <c r="A24" t="s">
        <v>56</v>
      </c>
      <c r="B24" s="43">
        <v>1283.5175058924956</v>
      </c>
      <c r="C24" s="43">
        <v>634.3330281766813</v>
      </c>
      <c r="D24" s="43">
        <v>498.85968264544726</v>
      </c>
      <c r="E24" s="43">
        <v>442.18930312265525</v>
      </c>
      <c r="F24" s="43">
        <v>412.56701400616322</v>
      </c>
      <c r="G24" s="43">
        <v>395.50518588030297</v>
      </c>
      <c r="H24" s="43">
        <v>385.3285476662715</v>
      </c>
      <c r="I24" s="43">
        <v>379.34802750914798</v>
      </c>
      <c r="J24" s="43">
        <v>376.12071661572804</v>
      </c>
      <c r="K24" s="43">
        <v>374.72996971619119</v>
      </c>
      <c r="L24" s="43">
        <v>374.78992760110219</v>
      </c>
      <c r="M24" s="43">
        <v>375.87873772317994</v>
      </c>
      <c r="N24" s="43">
        <v>377.75680425409723</v>
      </c>
    </row>
    <row r="26" spans="1:14" x14ac:dyDescent="0.3">
      <c r="A26" t="s">
        <v>59</v>
      </c>
      <c r="B26" t="s">
        <v>74</v>
      </c>
    </row>
    <row r="27" spans="1:14" x14ac:dyDescent="0.3">
      <c r="A27" t="s">
        <v>54</v>
      </c>
      <c r="B27">
        <v>3</v>
      </c>
      <c r="C27">
        <v>4</v>
      </c>
      <c r="D27">
        <v>5</v>
      </c>
      <c r="E27">
        <v>6</v>
      </c>
      <c r="F27">
        <v>7</v>
      </c>
      <c r="G27">
        <v>8</v>
      </c>
      <c r="H27">
        <v>9</v>
      </c>
      <c r="I27">
        <v>10</v>
      </c>
      <c r="J27">
        <v>11</v>
      </c>
      <c r="K27">
        <v>12</v>
      </c>
      <c r="L27">
        <v>13</v>
      </c>
    </row>
    <row r="28" spans="1:14" x14ac:dyDescent="0.3">
      <c r="A28" t="s">
        <v>71</v>
      </c>
      <c r="B28" s="48">
        <v>3152700</v>
      </c>
      <c r="C28" s="48">
        <v>4203600</v>
      </c>
      <c r="D28" s="48">
        <v>5254500</v>
      </c>
      <c r="E28" s="48">
        <v>6305400</v>
      </c>
      <c r="F28" s="48">
        <v>7356300</v>
      </c>
      <c r="G28" s="48">
        <v>8407200</v>
      </c>
      <c r="H28" s="48">
        <v>9458100</v>
      </c>
      <c r="I28" s="48">
        <v>10509000</v>
      </c>
      <c r="J28" s="48">
        <v>11559900</v>
      </c>
      <c r="K28" s="48">
        <v>12610800</v>
      </c>
      <c r="L28" s="48">
        <v>13661700</v>
      </c>
      <c r="M28" s="48"/>
      <c r="N28" s="48"/>
    </row>
    <row r="29" spans="1:14" x14ac:dyDescent="0.3">
      <c r="A29" t="s">
        <v>55</v>
      </c>
      <c r="B29" s="34"/>
      <c r="C29" s="34"/>
      <c r="D29" s="34"/>
      <c r="E29" s="34"/>
      <c r="F29" s="34"/>
      <c r="G29" s="34"/>
      <c r="H29" s="34"/>
      <c r="I29" s="34"/>
      <c r="J29" s="34"/>
      <c r="K29" s="34"/>
      <c r="L29" s="34"/>
    </row>
    <row r="30" spans="1:14" x14ac:dyDescent="0.3">
      <c r="A30" t="s">
        <v>56</v>
      </c>
      <c r="B30" s="43"/>
      <c r="C30" s="43"/>
      <c r="D30" s="43"/>
      <c r="E30" s="43"/>
      <c r="F30" s="43"/>
      <c r="G30" s="43"/>
      <c r="H30" s="43"/>
      <c r="I30" s="43"/>
      <c r="J30" s="43"/>
      <c r="K30" s="43"/>
      <c r="L30" s="43"/>
    </row>
    <row r="32" spans="1:14" x14ac:dyDescent="0.3">
      <c r="A32" t="s">
        <v>59</v>
      </c>
      <c r="B32" t="s">
        <v>75</v>
      </c>
    </row>
    <row r="33" spans="1:20" x14ac:dyDescent="0.3">
      <c r="A33" t="s">
        <v>54</v>
      </c>
      <c r="B33">
        <v>2</v>
      </c>
      <c r="C33">
        <v>3</v>
      </c>
      <c r="D33">
        <v>4</v>
      </c>
      <c r="E33">
        <v>5</v>
      </c>
      <c r="F33">
        <v>6</v>
      </c>
      <c r="G33">
        <v>7</v>
      </c>
      <c r="H33">
        <v>8</v>
      </c>
      <c r="I33">
        <v>9</v>
      </c>
      <c r="J33">
        <v>10</v>
      </c>
      <c r="K33">
        <v>11</v>
      </c>
      <c r="L33">
        <v>12</v>
      </c>
    </row>
    <row r="34" spans="1:20" x14ac:dyDescent="0.3">
      <c r="A34" t="s">
        <v>71</v>
      </c>
      <c r="B34" s="48">
        <v>4669160</v>
      </c>
      <c r="C34" s="48">
        <v>7003740</v>
      </c>
      <c r="D34" s="48">
        <v>9338320</v>
      </c>
      <c r="E34" s="48">
        <v>11672900</v>
      </c>
      <c r="F34" s="48">
        <v>14007480</v>
      </c>
      <c r="G34" s="48">
        <v>16342060</v>
      </c>
      <c r="H34" s="48">
        <v>18676640</v>
      </c>
      <c r="I34" s="48">
        <v>21011220</v>
      </c>
      <c r="J34" s="48">
        <v>23345800</v>
      </c>
      <c r="K34" s="48">
        <v>25680380</v>
      </c>
      <c r="L34" s="48">
        <v>28014960</v>
      </c>
      <c r="M34" s="48"/>
      <c r="N34" s="48"/>
    </row>
    <row r="35" spans="1:20" x14ac:dyDescent="0.3">
      <c r="A35" t="s">
        <v>55</v>
      </c>
      <c r="B35" s="34"/>
      <c r="C35" s="34"/>
      <c r="D35" s="34"/>
      <c r="E35" s="34"/>
      <c r="F35" s="34"/>
      <c r="G35" s="34"/>
      <c r="H35" s="34"/>
      <c r="I35" s="34"/>
      <c r="J35" s="34"/>
      <c r="K35" s="34"/>
      <c r="L35" s="34"/>
    </row>
    <row r="36" spans="1:20" x14ac:dyDescent="0.3">
      <c r="A36" t="s">
        <v>56</v>
      </c>
      <c r="B36" s="43"/>
      <c r="C36" s="43"/>
      <c r="D36" s="43"/>
      <c r="E36" s="43"/>
      <c r="F36" s="43"/>
      <c r="G36" s="43"/>
      <c r="H36" s="43"/>
      <c r="I36" s="43"/>
      <c r="J36" s="43"/>
      <c r="K36" s="43"/>
      <c r="L36" s="43"/>
    </row>
    <row r="38" spans="1:20" x14ac:dyDescent="0.3">
      <c r="A38" t="s">
        <v>65</v>
      </c>
      <c r="B38" t="s">
        <v>76</v>
      </c>
    </row>
    <row r="39" spans="1:20" x14ac:dyDescent="0.3">
      <c r="A39" t="s">
        <v>54</v>
      </c>
      <c r="B39">
        <v>2</v>
      </c>
      <c r="C39">
        <v>3</v>
      </c>
      <c r="D39">
        <v>4</v>
      </c>
      <c r="E39">
        <v>5</v>
      </c>
      <c r="F39">
        <v>6</v>
      </c>
      <c r="G39">
        <v>7</v>
      </c>
      <c r="H39">
        <v>8</v>
      </c>
      <c r="I39">
        <v>9</v>
      </c>
      <c r="J39">
        <v>10</v>
      </c>
      <c r="K39">
        <v>11</v>
      </c>
      <c r="L39">
        <v>12</v>
      </c>
      <c r="M39">
        <v>13</v>
      </c>
      <c r="N39">
        <v>14</v>
      </c>
      <c r="O39">
        <v>15</v>
      </c>
      <c r="P39">
        <v>16</v>
      </c>
      <c r="Q39">
        <v>17</v>
      </c>
      <c r="R39">
        <v>18</v>
      </c>
      <c r="S39">
        <v>19</v>
      </c>
      <c r="T39">
        <v>20</v>
      </c>
    </row>
    <row r="40" spans="1:20" x14ac:dyDescent="0.3">
      <c r="A40" t="s">
        <v>71</v>
      </c>
      <c r="B40" s="48">
        <v>2101800</v>
      </c>
      <c r="C40" s="48">
        <v>3152700</v>
      </c>
      <c r="D40" s="48">
        <v>4203600</v>
      </c>
      <c r="E40" s="48">
        <v>5254500</v>
      </c>
      <c r="F40" s="48">
        <v>6305400</v>
      </c>
      <c r="G40" s="48">
        <v>7356300</v>
      </c>
      <c r="H40" s="48">
        <v>8407200</v>
      </c>
      <c r="I40" s="48">
        <v>9458100</v>
      </c>
      <c r="J40" s="48">
        <v>10509000</v>
      </c>
      <c r="K40" s="48">
        <v>11559900</v>
      </c>
      <c r="L40" s="48">
        <v>12610800</v>
      </c>
      <c r="M40" s="48">
        <v>13661700</v>
      </c>
      <c r="N40" s="48">
        <v>14712600</v>
      </c>
      <c r="O40" s="48">
        <v>15763500</v>
      </c>
      <c r="P40" s="48">
        <v>16814400</v>
      </c>
      <c r="Q40" s="48">
        <v>17865300</v>
      </c>
      <c r="R40" s="48">
        <v>18916200</v>
      </c>
      <c r="S40" s="48">
        <v>19967100</v>
      </c>
      <c r="T40" s="48">
        <v>21018000</v>
      </c>
    </row>
    <row r="41" spans="1:20" x14ac:dyDescent="0.3">
      <c r="A41" t="s">
        <v>55</v>
      </c>
      <c r="B41" s="34">
        <v>1.2335404749166632</v>
      </c>
      <c r="C41" s="34">
        <v>1.0071818227544802</v>
      </c>
      <c r="D41" s="34">
        <v>0.87224494835178401</v>
      </c>
      <c r="E41" s="34">
        <v>0.78015958589973977</v>
      </c>
      <c r="F41" s="34">
        <v>0.71218495502787038</v>
      </c>
      <c r="G41" s="34">
        <v>0.65935516322116605</v>
      </c>
      <c r="H41" s="34">
        <v>0.61677032891156935</v>
      </c>
      <c r="I41" s="34">
        <v>0.58149663223452275</v>
      </c>
      <c r="J41" s="34">
        <v>0.55165608095440599</v>
      </c>
      <c r="K41" s="34">
        <v>0.52598351098124752</v>
      </c>
      <c r="L41" s="34">
        <v>0.50359081992400234</v>
      </c>
      <c r="M41" s="34">
        <v>0.48383445134916392</v>
      </c>
      <c r="N41" s="34">
        <v>0.46623455011866055</v>
      </c>
      <c r="O41" s="34">
        <v>0.45042530328179947</v>
      </c>
      <c r="P41" s="34">
        <v>0.43612247417589201</v>
      </c>
      <c r="Q41" s="34">
        <v>0.42310090492978675</v>
      </c>
      <c r="R41" s="34">
        <v>0.41118015830555443</v>
      </c>
      <c r="S41" s="34">
        <v>0.40021345185672941</v>
      </c>
      <c r="T41" s="34">
        <v>0.39007979294986989</v>
      </c>
    </row>
    <row r="42" spans="1:20" x14ac:dyDescent="0.3">
      <c r="A42" t="s">
        <v>56</v>
      </c>
      <c r="B42" s="43" t="s">
        <v>78</v>
      </c>
      <c r="C42" s="43" t="s">
        <v>78</v>
      </c>
      <c r="D42" s="43">
        <v>1466.0574101247073</v>
      </c>
      <c r="E42" s="43">
        <v>881.02997056181516</v>
      </c>
      <c r="F42" s="43">
        <v>695.36532320664412</v>
      </c>
      <c r="G42" s="43">
        <v>606.28059751918727</v>
      </c>
      <c r="H42" s="43">
        <v>555.58356948902485</v>
      </c>
      <c r="I42" s="43">
        <v>524.02412716933873</v>
      </c>
      <c r="J42" s="43">
        <v>503.39840875838638</v>
      </c>
      <c r="K42" s="43">
        <v>489.61454762428554</v>
      </c>
      <c r="L42" s="43">
        <v>480.40030648542222</v>
      </c>
      <c r="M42" s="43">
        <v>474.39213311317826</v>
      </c>
      <c r="N42" s="43">
        <v>470.72104260996616</v>
      </c>
      <c r="O42" s="43">
        <v>468.80685015006998</v>
      </c>
      <c r="P42" s="43">
        <v>468.24731224758614</v>
      </c>
      <c r="Q42" s="43">
        <v>468.8597129429844</v>
      </c>
      <c r="R42" s="43">
        <v>470.21937427965105</v>
      </c>
      <c r="S42" s="43">
        <v>472.27509822487724</v>
      </c>
      <c r="T42" s="43">
        <v>474.90475147978475</v>
      </c>
    </row>
    <row r="44" spans="1:20" x14ac:dyDescent="0.3">
      <c r="A44" t="s">
        <v>68</v>
      </c>
      <c r="B44" t="s">
        <v>76</v>
      </c>
    </row>
    <row r="45" spans="1:20" x14ac:dyDescent="0.3">
      <c r="A45" t="s">
        <v>54</v>
      </c>
      <c r="B45">
        <v>2</v>
      </c>
      <c r="C45">
        <v>3</v>
      </c>
      <c r="D45">
        <v>4</v>
      </c>
      <c r="E45">
        <v>5</v>
      </c>
      <c r="F45">
        <v>6</v>
      </c>
      <c r="G45">
        <v>7</v>
      </c>
      <c r="H45">
        <v>8</v>
      </c>
      <c r="I45">
        <v>9</v>
      </c>
      <c r="J45">
        <v>10</v>
      </c>
      <c r="K45">
        <v>11</v>
      </c>
      <c r="L45">
        <v>12</v>
      </c>
      <c r="M45">
        <v>13</v>
      </c>
      <c r="N45">
        <v>14</v>
      </c>
      <c r="O45">
        <v>15</v>
      </c>
      <c r="P45">
        <v>16</v>
      </c>
      <c r="Q45">
        <v>17</v>
      </c>
    </row>
    <row r="46" spans="1:20" x14ac:dyDescent="0.3">
      <c r="A46" t="s">
        <v>71</v>
      </c>
      <c r="B46" s="48">
        <v>2101800</v>
      </c>
      <c r="C46" s="48">
        <v>3152700</v>
      </c>
      <c r="D46" s="48">
        <v>4203600</v>
      </c>
      <c r="E46" s="48">
        <v>5254500</v>
      </c>
      <c r="F46" s="48">
        <v>6305400</v>
      </c>
      <c r="G46" s="48">
        <v>7356300</v>
      </c>
      <c r="H46" s="48">
        <v>8407200</v>
      </c>
      <c r="I46" s="48">
        <v>9458100</v>
      </c>
      <c r="J46" s="48">
        <v>10509000</v>
      </c>
      <c r="K46" s="48">
        <v>11559900</v>
      </c>
      <c r="L46" s="48">
        <v>12610800</v>
      </c>
      <c r="M46" s="48">
        <v>13661700</v>
      </c>
      <c r="N46" s="48">
        <v>14712600</v>
      </c>
      <c r="O46" s="48">
        <v>15763500</v>
      </c>
      <c r="P46" s="48">
        <v>16814400</v>
      </c>
      <c r="Q46" s="48">
        <v>17865300</v>
      </c>
    </row>
    <row r="47" spans="1:20" x14ac:dyDescent="0.3">
      <c r="A47" t="s">
        <v>55</v>
      </c>
      <c r="B47" s="34">
        <v>1.1943667282586361</v>
      </c>
      <c r="C47" s="34">
        <v>0.97519628297741812</v>
      </c>
      <c r="D47" s="34">
        <v>0.8445444710467418</v>
      </c>
      <c r="E47" s="34">
        <v>0.75538365119846573</v>
      </c>
      <c r="F47" s="34">
        <v>0.68956785709288348</v>
      </c>
      <c r="G47" s="34">
        <v>0.63841578777209163</v>
      </c>
      <c r="H47" s="34">
        <v>0.59718329048407748</v>
      </c>
      <c r="I47" s="34">
        <v>0.56302979465497571</v>
      </c>
      <c r="J47" s="34">
        <v>0.53413699929521496</v>
      </c>
      <c r="K47" s="34">
        <v>0.50927959489226071</v>
      </c>
      <c r="L47" s="34">
        <v>0.48759814148870906</v>
      </c>
      <c r="M47" s="34">
        <v>0.46846908483268901</v>
      </c>
      <c r="N47" s="34">
        <v>0.45142816532767344</v>
      </c>
      <c r="O47" s="34">
        <v>0.43612100207605936</v>
      </c>
      <c r="P47" s="34">
        <v>0.4222723828138521</v>
      </c>
      <c r="Q47" s="34">
        <v>0.40966439127421728</v>
      </c>
    </row>
    <row r="48" spans="1:20" x14ac:dyDescent="0.3">
      <c r="A48" t="s">
        <v>56</v>
      </c>
      <c r="B48" s="43"/>
      <c r="C48" s="43">
        <v>5797.2097534994691</v>
      </c>
      <c r="D48" s="43">
        <v>958.07383835301073</v>
      </c>
      <c r="E48" s="43">
        <v>629.89821057934205</v>
      </c>
      <c r="F48" s="43">
        <v>513.08453103055706</v>
      </c>
      <c r="G48" s="43">
        <v>454.73073760135486</v>
      </c>
      <c r="H48" s="43">
        <v>420.95815937295902</v>
      </c>
      <c r="I48" s="43">
        <v>399.83162132446995</v>
      </c>
      <c r="J48" s="43">
        <v>386.07923460883927</v>
      </c>
      <c r="K48" s="43">
        <v>377.0080760655448</v>
      </c>
      <c r="L48" s="43">
        <v>371.09756283734555</v>
      </c>
      <c r="M48" s="43">
        <v>367.42285422191412</v>
      </c>
      <c r="N48" s="43">
        <v>365.3890308618939</v>
      </c>
      <c r="O48" s="43">
        <v>364.59534200966351</v>
      </c>
      <c r="P48" s="43">
        <v>364.76217321516532</v>
      </c>
      <c r="Q48" s="43">
        <v>365.77111062143172</v>
      </c>
    </row>
    <row r="50" spans="1:23" x14ac:dyDescent="0.3">
      <c r="A50" t="s">
        <v>67</v>
      </c>
      <c r="B50" t="s">
        <v>76</v>
      </c>
    </row>
    <row r="51" spans="1:23" x14ac:dyDescent="0.3">
      <c r="A51" t="s">
        <v>54</v>
      </c>
      <c r="B51">
        <v>2</v>
      </c>
      <c r="C51">
        <v>3</v>
      </c>
      <c r="D51">
        <v>4</v>
      </c>
      <c r="E51">
        <v>5</v>
      </c>
      <c r="F51">
        <v>6</v>
      </c>
      <c r="G51">
        <v>7</v>
      </c>
      <c r="H51">
        <v>8</v>
      </c>
      <c r="I51">
        <v>9</v>
      </c>
      <c r="J51">
        <v>10</v>
      </c>
      <c r="K51">
        <v>11</v>
      </c>
      <c r="L51">
        <v>12</v>
      </c>
      <c r="M51">
        <v>13</v>
      </c>
      <c r="N51">
        <v>14</v>
      </c>
      <c r="O51">
        <v>15</v>
      </c>
      <c r="P51">
        <v>16</v>
      </c>
      <c r="Q51">
        <v>17</v>
      </c>
      <c r="R51">
        <v>18</v>
      </c>
      <c r="S51">
        <v>19</v>
      </c>
      <c r="T51">
        <v>20</v>
      </c>
    </row>
    <row r="52" spans="1:23" x14ac:dyDescent="0.3">
      <c r="A52" t="s">
        <v>71</v>
      </c>
      <c r="B52" s="48">
        <v>2101800</v>
      </c>
      <c r="C52" s="48">
        <v>3152700</v>
      </c>
      <c r="D52" s="48">
        <v>4203600</v>
      </c>
      <c r="E52" s="48">
        <v>5254500</v>
      </c>
      <c r="F52" s="48">
        <v>6305400</v>
      </c>
      <c r="G52" s="48">
        <v>7356300</v>
      </c>
      <c r="H52" s="48">
        <v>8407200</v>
      </c>
      <c r="I52" s="48">
        <v>9458100</v>
      </c>
      <c r="J52" s="48">
        <v>10509000</v>
      </c>
      <c r="K52" s="48">
        <v>11559900</v>
      </c>
      <c r="L52" s="48">
        <v>12610800</v>
      </c>
      <c r="M52" s="48">
        <v>13661700</v>
      </c>
      <c r="N52" s="48">
        <v>14712600</v>
      </c>
      <c r="O52" s="48">
        <v>15763500</v>
      </c>
      <c r="P52" s="48">
        <v>16814400</v>
      </c>
      <c r="Q52" s="48">
        <v>17865300</v>
      </c>
      <c r="R52" s="48">
        <v>18916200</v>
      </c>
      <c r="S52" s="48">
        <v>19967100</v>
      </c>
      <c r="T52" s="48">
        <v>21018000</v>
      </c>
    </row>
    <row r="53" spans="1:23" x14ac:dyDescent="0.3">
      <c r="A53" t="s">
        <v>55</v>
      </c>
      <c r="B53" s="34">
        <v>1.2364641565079681</v>
      </c>
      <c r="C53" s="34">
        <v>1.0095683797764849</v>
      </c>
      <c r="D53" s="34">
        <v>0.87431217194634514</v>
      </c>
      <c r="E53" s="34">
        <v>0.78200860111046311</v>
      </c>
      <c r="F53" s="34">
        <v>0.71387291788168017</v>
      </c>
      <c r="G53" s="34">
        <v>0.66091786271413877</v>
      </c>
      <c r="H53" s="34">
        <v>0.61823207825398407</v>
      </c>
      <c r="I53" s="34">
        <v>0.58287478129756343</v>
      </c>
      <c r="J53" s="34">
        <v>0.55296358989677719</v>
      </c>
      <c r="K53" s="34">
        <v>0.52723005362654873</v>
      </c>
      <c r="L53" s="34">
        <v>0.50478437954889221</v>
      </c>
      <c r="M53" s="34">
        <v>0.48498115247293777</v>
      </c>
      <c r="N53" s="34">
        <v>0.46733948782141554</v>
      </c>
      <c r="O53" s="34">
        <v>0.45149286638881386</v>
      </c>
      <c r="P53" s="34">
        <v>0.43715603855801011</v>
      </c>
      <c r="Q53" s="34">
        <v>0.42410368747718147</v>
      </c>
      <c r="R53" s="34">
        <v>0.41215468722588111</v>
      </c>
      <c r="S53" s="34">
        <v>0.4011619559702802</v>
      </c>
      <c r="T53" s="34">
        <v>0.39100430055523155</v>
      </c>
    </row>
    <row r="54" spans="1:23" x14ac:dyDescent="0.3">
      <c r="A54" t="s">
        <v>56</v>
      </c>
      <c r="B54" s="43" t="s">
        <v>78</v>
      </c>
      <c r="C54" s="43" t="s">
        <v>78</v>
      </c>
      <c r="D54" s="43">
        <v>1487.1829074867146</v>
      </c>
      <c r="E54" s="43">
        <v>887.86299793094702</v>
      </c>
      <c r="F54" s="43">
        <v>699.81249175909318</v>
      </c>
      <c r="G54" s="43">
        <v>610.061666277889</v>
      </c>
      <c r="H54" s="43">
        <v>559.205498675738</v>
      </c>
      <c r="I54" s="43">
        <v>527.68909327465622</v>
      </c>
      <c r="J54" s="43">
        <v>507.2028378346788</v>
      </c>
      <c r="K54" s="43">
        <v>493.6097249636577</v>
      </c>
      <c r="L54" s="43">
        <v>484.61627757736869</v>
      </c>
      <c r="M54" s="43">
        <v>478.84705413412007</v>
      </c>
      <c r="N54" s="43">
        <v>475.42657950525927</v>
      </c>
      <c r="O54" s="43">
        <v>473.770816821305</v>
      </c>
      <c r="P54" s="43">
        <v>473.47470766362858</v>
      </c>
      <c r="Q54" s="43">
        <v>474.35828901737483</v>
      </c>
      <c r="R54" s="43">
        <v>475.98728910501086</v>
      </c>
      <c r="S54" s="43">
        <v>478.31397333019993</v>
      </c>
      <c r="T54" s="43">
        <v>481.21573250685873</v>
      </c>
    </row>
    <row r="56" spans="1:23" x14ac:dyDescent="0.3">
      <c r="A56" t="s">
        <v>60</v>
      </c>
      <c r="B56" t="s">
        <v>73</v>
      </c>
    </row>
    <row r="57" spans="1:23" x14ac:dyDescent="0.3">
      <c r="A57" t="s">
        <v>54</v>
      </c>
      <c r="B57">
        <v>1</v>
      </c>
      <c r="C57">
        <v>2</v>
      </c>
      <c r="D57">
        <v>3</v>
      </c>
      <c r="E57">
        <v>4</v>
      </c>
      <c r="F57">
        <v>5</v>
      </c>
      <c r="G57">
        <v>6</v>
      </c>
      <c r="H57">
        <v>7</v>
      </c>
      <c r="I57">
        <v>8</v>
      </c>
      <c r="J57">
        <v>9</v>
      </c>
      <c r="K57">
        <v>10</v>
      </c>
      <c r="L57">
        <v>11</v>
      </c>
      <c r="M57">
        <v>12</v>
      </c>
      <c r="N57">
        <v>13</v>
      </c>
      <c r="O57">
        <v>14</v>
      </c>
      <c r="P57">
        <v>15</v>
      </c>
      <c r="Q57">
        <v>16</v>
      </c>
    </row>
    <row r="58" spans="1:23" x14ac:dyDescent="0.3">
      <c r="A58" t="s">
        <v>71</v>
      </c>
      <c r="B58" s="48">
        <v>1620419.9999999998</v>
      </c>
      <c r="C58" s="48">
        <v>3240839.9999999995</v>
      </c>
      <c r="D58" s="48">
        <v>4861259.9999999991</v>
      </c>
      <c r="E58" s="48">
        <v>6481679.9999999991</v>
      </c>
      <c r="F58" s="48">
        <v>8102099.9999999991</v>
      </c>
      <c r="G58" s="48">
        <v>9722519.9999999981</v>
      </c>
      <c r="H58" s="48">
        <v>11342939.999999998</v>
      </c>
      <c r="I58" s="48">
        <v>12963359.999999998</v>
      </c>
      <c r="J58" s="48">
        <v>14583779.999999998</v>
      </c>
      <c r="K58" s="48">
        <v>16204199.999999998</v>
      </c>
      <c r="L58" s="48">
        <v>17824619.999999996</v>
      </c>
      <c r="M58" s="48">
        <v>19445039.999999996</v>
      </c>
      <c r="N58" s="48">
        <v>21065459.999999996</v>
      </c>
      <c r="O58" s="48">
        <v>22685880</v>
      </c>
      <c r="P58" s="48">
        <v>24306300</v>
      </c>
      <c r="Q58" s="48">
        <v>25926720</v>
      </c>
    </row>
    <row r="59" spans="1:23" x14ac:dyDescent="0.3">
      <c r="A59" t="s">
        <v>55</v>
      </c>
      <c r="B59" s="34">
        <v>1.9880810875281196</v>
      </c>
      <c r="C59" s="34">
        <v>1.405785652840557</v>
      </c>
      <c r="D59" s="34">
        <v>1.1478193823221945</v>
      </c>
      <c r="E59" s="34">
        <v>0.99404081406483036</v>
      </c>
      <c r="F59" s="34">
        <v>0.88909708054895387</v>
      </c>
      <c r="G59" s="34">
        <v>0.81163090700099261</v>
      </c>
      <c r="H59" s="34">
        <v>0.75142424854696444</v>
      </c>
      <c r="I59" s="34">
        <v>0.70289296157066372</v>
      </c>
      <c r="J59" s="34">
        <v>0.66269383099309187</v>
      </c>
      <c r="K59" s="34">
        <v>0.62868661531402537</v>
      </c>
      <c r="L59" s="34">
        <v>0.59942912477286281</v>
      </c>
      <c r="M59" s="34">
        <v>0.57390975873628991</v>
      </c>
      <c r="N59" s="34">
        <v>0.55139465061260295</v>
      </c>
      <c r="O59" s="34">
        <v>0.53133711709361797</v>
      </c>
      <c r="P59" s="34">
        <v>0.51332048954172538</v>
      </c>
      <c r="Q59" s="34">
        <v>0.49702040703241518</v>
      </c>
      <c r="R59" s="34"/>
      <c r="S59" s="34"/>
      <c r="T59" s="34"/>
      <c r="U59" s="34"/>
      <c r="V59" s="34"/>
      <c r="W59" s="34"/>
    </row>
    <row r="60" spans="1:23" x14ac:dyDescent="0.3">
      <c r="A60" t="s">
        <v>56</v>
      </c>
      <c r="B60" s="43" t="s">
        <v>78</v>
      </c>
      <c r="C60" s="43" t="s">
        <v>78</v>
      </c>
      <c r="D60" s="43" t="s">
        <v>78</v>
      </c>
      <c r="E60" s="43">
        <v>38843.603375259423</v>
      </c>
      <c r="F60" s="43">
        <v>2218.5637511212021</v>
      </c>
      <c r="G60" s="43">
        <v>1383.5291921877449</v>
      </c>
      <c r="H60" s="43">
        <v>1107.039120042632</v>
      </c>
      <c r="I60" s="43">
        <v>975.24456090550768</v>
      </c>
      <c r="J60" s="43">
        <v>902.20990091399915</v>
      </c>
      <c r="K60" s="43">
        <v>858.81608515012954</v>
      </c>
      <c r="L60" s="43">
        <v>832.45904808536034</v>
      </c>
      <c r="M60" s="43">
        <v>817.0046849079306</v>
      </c>
      <c r="N60" s="43">
        <v>808.47601546376063</v>
      </c>
      <c r="O60" s="43">
        <v>804.96156455014045</v>
      </c>
      <c r="P60" s="43">
        <v>805.09768982136541</v>
      </c>
      <c r="Q60" s="43">
        <v>807.9721271355636</v>
      </c>
      <c r="R60" s="43"/>
      <c r="S60" s="43"/>
      <c r="T60" s="43"/>
      <c r="U60" s="43"/>
      <c r="V60" s="43"/>
      <c r="W60" s="43"/>
    </row>
    <row r="62" spans="1:23" x14ac:dyDescent="0.3">
      <c r="A62" t="s">
        <v>60</v>
      </c>
      <c r="B62" t="s">
        <v>76</v>
      </c>
    </row>
    <row r="63" spans="1:23" x14ac:dyDescent="0.3">
      <c r="A63" t="s">
        <v>54</v>
      </c>
      <c r="B63">
        <v>2</v>
      </c>
      <c r="C63">
        <v>3</v>
      </c>
      <c r="D63">
        <v>4</v>
      </c>
      <c r="E63">
        <v>5</v>
      </c>
      <c r="F63">
        <v>6</v>
      </c>
      <c r="G63">
        <v>7</v>
      </c>
      <c r="H63">
        <v>8</v>
      </c>
      <c r="I63">
        <v>9</v>
      </c>
      <c r="J63">
        <v>10</v>
      </c>
      <c r="K63">
        <v>11</v>
      </c>
      <c r="L63">
        <v>12</v>
      </c>
      <c r="M63">
        <v>13</v>
      </c>
      <c r="N63">
        <v>14</v>
      </c>
    </row>
    <row r="64" spans="1:23" x14ac:dyDescent="0.3">
      <c r="A64" t="s">
        <v>71</v>
      </c>
      <c r="B64" s="48">
        <v>2101800</v>
      </c>
      <c r="C64" s="48">
        <v>3152700</v>
      </c>
      <c r="D64" s="48">
        <v>4203600</v>
      </c>
      <c r="E64" s="48">
        <v>5254500</v>
      </c>
      <c r="F64" s="48">
        <v>6305400</v>
      </c>
      <c r="G64" s="48">
        <v>7356300</v>
      </c>
      <c r="H64" s="48">
        <v>8407200</v>
      </c>
      <c r="I64" s="48">
        <v>9458100</v>
      </c>
      <c r="J64" s="48">
        <v>10509000</v>
      </c>
      <c r="K64" s="48">
        <v>11559900</v>
      </c>
      <c r="L64" s="48">
        <v>12610800</v>
      </c>
      <c r="M64" s="48">
        <v>13661700</v>
      </c>
      <c r="N64" s="48">
        <v>14712600</v>
      </c>
    </row>
    <row r="65" spans="1:14" x14ac:dyDescent="0.3">
      <c r="A65" t="s">
        <v>55</v>
      </c>
      <c r="B65" s="34"/>
      <c r="C65" s="34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</row>
    <row r="66" spans="1:14" x14ac:dyDescent="0.3">
      <c r="A66" t="s">
        <v>56</v>
      </c>
      <c r="B66" s="43"/>
      <c r="C66" s="43"/>
      <c r="D66" s="43"/>
      <c r="E66" s="43"/>
      <c r="F66" s="43"/>
      <c r="G66" s="43"/>
      <c r="H66" s="43"/>
      <c r="I66" s="43"/>
      <c r="J66" s="43"/>
      <c r="K66" s="43"/>
      <c r="L66" s="43"/>
      <c r="M66" s="43"/>
      <c r="N66" s="43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D1DF8A-DD4B-4EFE-8BA6-795890223C76}">
  <dimension ref="A2:W66"/>
  <sheetViews>
    <sheetView topLeftCell="A34" zoomScale="80" zoomScaleNormal="80" workbookViewId="0">
      <selection activeCell="L74" sqref="L74"/>
    </sheetView>
  </sheetViews>
  <sheetFormatPr defaultRowHeight="14.4" x14ac:dyDescent="0.3"/>
  <cols>
    <col min="1" max="1" width="15.77734375" bestFit="1" customWidth="1"/>
    <col min="2" max="2" width="10.21875" customWidth="1"/>
    <col min="14" max="14" width="9.5546875" bestFit="1" customWidth="1"/>
  </cols>
  <sheetData>
    <row r="2" spans="1:19" x14ac:dyDescent="0.3">
      <c r="A2" t="s">
        <v>57</v>
      </c>
      <c r="B2" t="s">
        <v>70</v>
      </c>
    </row>
    <row r="3" spans="1:19" x14ac:dyDescent="0.3">
      <c r="A3" t="s">
        <v>54</v>
      </c>
      <c r="B3">
        <v>6</v>
      </c>
      <c r="C3">
        <v>7</v>
      </c>
      <c r="D3">
        <v>8</v>
      </c>
      <c r="E3">
        <v>9</v>
      </c>
      <c r="F3">
        <v>10</v>
      </c>
      <c r="G3">
        <v>11</v>
      </c>
      <c r="H3">
        <v>12</v>
      </c>
      <c r="I3">
        <v>13</v>
      </c>
      <c r="J3">
        <v>14</v>
      </c>
      <c r="K3">
        <v>15</v>
      </c>
      <c r="L3">
        <v>16</v>
      </c>
      <c r="M3">
        <v>17</v>
      </c>
      <c r="N3">
        <v>18</v>
      </c>
      <c r="O3">
        <v>19</v>
      </c>
      <c r="P3">
        <v>20</v>
      </c>
      <c r="Q3">
        <v>21</v>
      </c>
      <c r="R3">
        <v>22</v>
      </c>
      <c r="S3">
        <v>23</v>
      </c>
    </row>
    <row r="4" spans="1:19" x14ac:dyDescent="0.3">
      <c r="A4" t="s">
        <v>71</v>
      </c>
      <c r="B4" s="48">
        <v>7796999.9999999981</v>
      </c>
      <c r="C4" s="48">
        <v>9096499.9999999981</v>
      </c>
      <c r="D4" s="48">
        <v>10395999.999999998</v>
      </c>
      <c r="E4" s="48">
        <v>11695499.999999998</v>
      </c>
      <c r="F4" s="48">
        <v>12994999.999999998</v>
      </c>
      <c r="G4" s="48">
        <v>14294499.999999998</v>
      </c>
      <c r="H4" s="48">
        <v>15593999.999999996</v>
      </c>
      <c r="I4" s="48">
        <v>16893499.999999996</v>
      </c>
      <c r="J4" s="48">
        <v>18192999.999999996</v>
      </c>
      <c r="K4" s="48">
        <v>19492499.999999996</v>
      </c>
      <c r="L4" s="48">
        <v>20791999.999999996</v>
      </c>
      <c r="M4" s="48">
        <v>22091499.999999996</v>
      </c>
      <c r="N4" s="48">
        <v>23390999.999999996</v>
      </c>
      <c r="O4" s="48">
        <v>24690500</v>
      </c>
      <c r="P4" s="48">
        <v>25990000</v>
      </c>
      <c r="Q4" s="48">
        <v>27289500</v>
      </c>
      <c r="R4" s="48">
        <v>28589000</v>
      </c>
      <c r="S4" s="48">
        <v>29888500</v>
      </c>
    </row>
    <row r="5" spans="1:19" x14ac:dyDescent="0.3">
      <c r="A5" t="s">
        <v>55</v>
      </c>
      <c r="B5" s="34">
        <v>0.80577996310961508</v>
      </c>
      <c r="C5" s="34">
        <v>0.74600733645129647</v>
      </c>
      <c r="D5" s="34">
        <v>0.69782590223312491</v>
      </c>
      <c r="E5" s="34">
        <v>0.65791655862502496</v>
      </c>
      <c r="F5" s="34">
        <v>0.62415451710041636</v>
      </c>
      <c r="G5" s="34">
        <v>0.59510791619087922</v>
      </c>
      <c r="H5" s="34">
        <v>0.56977257501741319</v>
      </c>
      <c r="I5" s="34">
        <v>0.54741973086324969</v>
      </c>
      <c r="J5" s="34">
        <v>0.52750684124631098</v>
      </c>
      <c r="K5" s="34">
        <v>0.50961999648528866</v>
      </c>
      <c r="L5" s="34">
        <v>0.49343745809066669</v>
      </c>
      <c r="M5" s="34">
        <v>0.47870462074997305</v>
      </c>
      <c r="N5" s="34">
        <v>0.46521726815541659</v>
      </c>
      <c r="O5" s="34">
        <v>0.45280921048410533</v>
      </c>
      <c r="P5" s="34">
        <v>0.44134383406806865</v>
      </c>
      <c r="Q5" s="34">
        <v>0.43070752891538605</v>
      </c>
      <c r="R5" s="34">
        <v>0.42080483759482951</v>
      </c>
      <c r="S5" s="34">
        <v>0.41155532548402002</v>
      </c>
    </row>
    <row r="6" spans="1:19" x14ac:dyDescent="0.3">
      <c r="A6" t="s">
        <v>56</v>
      </c>
      <c r="B6" s="43">
        <v>562.65872812469479</v>
      </c>
      <c r="C6" s="43">
        <v>435.57670769430928</v>
      </c>
      <c r="D6" s="43">
        <v>370.60415908787519</v>
      </c>
      <c r="E6" s="43">
        <v>331.32462120775091</v>
      </c>
      <c r="F6" s="43">
        <v>305.16358739803781</v>
      </c>
      <c r="G6" s="43">
        <v>286.61475426047366</v>
      </c>
      <c r="H6" s="43">
        <v>272.88296263700846</v>
      </c>
      <c r="I6" s="43">
        <v>262.39637843123523</v>
      </c>
      <c r="J6" s="43">
        <v>254.20286109900567</v>
      </c>
      <c r="K6" s="43">
        <v>247.69118065236918</v>
      </c>
      <c r="L6" s="43">
        <v>242.45079553243289</v>
      </c>
      <c r="M6" s="43">
        <v>238.19543669362034</v>
      </c>
      <c r="N6" s="43">
        <v>234.71937717181794</v>
      </c>
      <c r="O6" s="43">
        <v>231.87078694623361</v>
      </c>
      <c r="P6" s="43">
        <v>229.53518824024391</v>
      </c>
      <c r="Q6" s="43">
        <v>227.62454103046787</v>
      </c>
      <c r="R6" s="43">
        <v>226.06995910148277</v>
      </c>
      <c r="S6" s="43">
        <v>224.81691421458919</v>
      </c>
    </row>
    <row r="7" spans="1:19" x14ac:dyDescent="0.3"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</row>
    <row r="8" spans="1:19" x14ac:dyDescent="0.3">
      <c r="A8" t="s">
        <v>69</v>
      </c>
      <c r="B8" t="s">
        <v>72</v>
      </c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</row>
    <row r="9" spans="1:19" x14ac:dyDescent="0.3">
      <c r="A9" t="s">
        <v>54</v>
      </c>
      <c r="B9">
        <v>4</v>
      </c>
      <c r="C9">
        <v>5</v>
      </c>
      <c r="D9">
        <v>6</v>
      </c>
      <c r="E9">
        <v>7</v>
      </c>
      <c r="F9">
        <v>8</v>
      </c>
      <c r="G9">
        <v>9</v>
      </c>
      <c r="H9">
        <v>10</v>
      </c>
      <c r="I9">
        <v>11</v>
      </c>
      <c r="J9">
        <v>12</v>
      </c>
      <c r="K9">
        <v>13</v>
      </c>
      <c r="L9">
        <v>14</v>
      </c>
      <c r="M9">
        <v>15</v>
      </c>
      <c r="N9">
        <v>16</v>
      </c>
    </row>
    <row r="10" spans="1:19" x14ac:dyDescent="0.3">
      <c r="A10" t="s">
        <v>71</v>
      </c>
      <c r="B10" s="48">
        <v>4520000</v>
      </c>
      <c r="C10" s="48">
        <v>5650000</v>
      </c>
      <c r="D10" s="48">
        <v>6780000</v>
      </c>
      <c r="E10" s="48">
        <v>7910000</v>
      </c>
      <c r="F10" s="48">
        <v>9040000</v>
      </c>
      <c r="G10" s="48">
        <v>10170000</v>
      </c>
      <c r="H10" s="48">
        <v>11300000</v>
      </c>
      <c r="I10" s="48">
        <v>12430000</v>
      </c>
      <c r="J10" s="48">
        <v>13560000</v>
      </c>
      <c r="K10" s="48">
        <v>14690000</v>
      </c>
      <c r="L10" s="48">
        <v>15820000</v>
      </c>
      <c r="M10" s="48">
        <v>16950000</v>
      </c>
      <c r="N10" s="48">
        <v>18080000</v>
      </c>
    </row>
    <row r="11" spans="1:19" x14ac:dyDescent="0.3">
      <c r="A11" t="s">
        <v>55</v>
      </c>
      <c r="B11" s="34">
        <v>0.5222477622778704</v>
      </c>
      <c r="C11" s="34">
        <v>0.46711254569310889</v>
      </c>
      <c r="D11" s="34">
        <v>0.42641342454652648</v>
      </c>
      <c r="E11" s="34">
        <v>0.39478209411989001</v>
      </c>
      <c r="F11" s="34">
        <v>0.36928485741557004</v>
      </c>
      <c r="G11" s="34">
        <v>0.34816517485191356</v>
      </c>
      <c r="H11" s="34">
        <v>0.33029841541807398</v>
      </c>
      <c r="I11" s="34">
        <v>0.31492727922594826</v>
      </c>
      <c r="J11" s="34">
        <v>0.30151978167408555</v>
      </c>
      <c r="K11" s="34">
        <v>0.28969090598144881</v>
      </c>
      <c r="L11" s="34">
        <v>0.27915308334419525</v>
      </c>
      <c r="M11" s="34">
        <v>0.26968754216924151</v>
      </c>
      <c r="N11" s="34">
        <v>0.26112379271064373</v>
      </c>
    </row>
    <row r="12" spans="1:19" x14ac:dyDescent="0.3">
      <c r="A12" t="s">
        <v>56</v>
      </c>
      <c r="B12" s="43">
        <v>170.66510138445707</v>
      </c>
      <c r="C12" s="43">
        <v>155.61316576547611</v>
      </c>
      <c r="D12" s="43">
        <v>146.82844742693734</v>
      </c>
      <c r="E12" s="43">
        <v>141.29348799054478</v>
      </c>
      <c r="F12" s="43">
        <v>137.63403735289288</v>
      </c>
      <c r="G12" s="43">
        <v>135.34115474958645</v>
      </c>
      <c r="H12" s="43">
        <v>133.66341454124611</v>
      </c>
      <c r="I12" s="43">
        <v>132.55399075541399</v>
      </c>
      <c r="J12" s="43">
        <v>132.03141209258308</v>
      </c>
      <c r="K12" s="43">
        <v>131.65515253734091</v>
      </c>
      <c r="L12" s="43">
        <v>131.52636504140048</v>
      </c>
      <c r="M12" s="43">
        <v>131.75536048349068</v>
      </c>
      <c r="N12" s="43">
        <v>131.98030030252809</v>
      </c>
    </row>
    <row r="14" spans="1:19" x14ac:dyDescent="0.3">
      <c r="A14" t="s">
        <v>58</v>
      </c>
      <c r="B14" t="s">
        <v>73</v>
      </c>
    </row>
    <row r="15" spans="1:19" x14ac:dyDescent="0.3">
      <c r="A15" t="s">
        <v>54</v>
      </c>
      <c r="B15">
        <v>2</v>
      </c>
      <c r="C15">
        <v>3</v>
      </c>
      <c r="D15">
        <v>4</v>
      </c>
      <c r="E15">
        <v>5</v>
      </c>
      <c r="F15">
        <v>6</v>
      </c>
      <c r="G15">
        <v>7</v>
      </c>
      <c r="H15">
        <v>8</v>
      </c>
      <c r="I15">
        <v>9</v>
      </c>
      <c r="J15">
        <v>10</v>
      </c>
      <c r="K15">
        <v>11</v>
      </c>
      <c r="L15">
        <v>12</v>
      </c>
      <c r="M15">
        <v>13</v>
      </c>
      <c r="N15">
        <v>14</v>
      </c>
    </row>
    <row r="16" spans="1:19" x14ac:dyDescent="0.3">
      <c r="A16" t="s">
        <v>71</v>
      </c>
      <c r="B16" s="48">
        <v>3240839.9999999995</v>
      </c>
      <c r="C16" s="48">
        <v>4861259.9999999991</v>
      </c>
      <c r="D16" s="48">
        <v>6481679.9999999991</v>
      </c>
      <c r="E16" s="48">
        <v>8102099.9999999991</v>
      </c>
      <c r="F16" s="48">
        <v>9722519.9999999981</v>
      </c>
      <c r="G16" s="48">
        <v>11342939.999999998</v>
      </c>
      <c r="H16" s="48">
        <v>12963359.999999998</v>
      </c>
      <c r="I16" s="48">
        <v>14583779.999999998</v>
      </c>
      <c r="J16" s="48">
        <v>16204199.999999998</v>
      </c>
      <c r="K16" s="48">
        <v>17824619.999999996</v>
      </c>
      <c r="L16" s="48">
        <v>19445039.999999996</v>
      </c>
      <c r="M16" s="48">
        <v>21065459.999999996</v>
      </c>
      <c r="N16" s="48">
        <v>22685879.999999996</v>
      </c>
    </row>
    <row r="17" spans="1:14" x14ac:dyDescent="0.3">
      <c r="A17" t="s">
        <v>55</v>
      </c>
      <c r="B17" s="34">
        <v>0.45324698623159004</v>
      </c>
      <c r="C17" s="34">
        <v>0.37007446676316874</v>
      </c>
      <c r="D17" s="34">
        <v>0.32049387206595276</v>
      </c>
      <c r="E17" s="34">
        <v>0.28665856631113429</v>
      </c>
      <c r="F17" s="34">
        <v>0.26168228721342557</v>
      </c>
      <c r="G17" s="34">
        <v>0.24227064788305866</v>
      </c>
      <c r="H17" s="34">
        <v>0.22662349311579502</v>
      </c>
      <c r="I17" s="34">
        <v>0.21366258137730182</v>
      </c>
      <c r="J17" s="34">
        <v>0.2026981754861242</v>
      </c>
      <c r="K17" s="34">
        <v>0.19326511533748694</v>
      </c>
      <c r="L17" s="34">
        <v>0.18503727452798904</v>
      </c>
      <c r="M17" s="34">
        <v>0.17777806123078774</v>
      </c>
      <c r="N17" s="34">
        <v>0.17131122482148634</v>
      </c>
    </row>
    <row r="18" spans="1:14" x14ac:dyDescent="0.3">
      <c r="A18" t="s">
        <v>56</v>
      </c>
      <c r="B18" s="43">
        <v>137.83856889168734</v>
      </c>
      <c r="C18" s="43">
        <v>123.24657172720262</v>
      </c>
      <c r="D18" s="43">
        <v>117.47728195071463</v>
      </c>
      <c r="E18" s="43">
        <v>114.97566196049146</v>
      </c>
      <c r="F18" s="43">
        <v>114.05289707608858</v>
      </c>
      <c r="G18" s="43">
        <v>114.02177364279184</v>
      </c>
      <c r="H18" s="43">
        <v>114.72408665598178</v>
      </c>
      <c r="I18" s="43">
        <v>115.61866675046792</v>
      </c>
      <c r="J18" s="43">
        <v>116.77592055882414</v>
      </c>
      <c r="K18" s="43">
        <v>118.12557867059465</v>
      </c>
      <c r="L18" s="43">
        <v>119.7886611953694</v>
      </c>
      <c r="M18" s="43">
        <v>121.39503905905269</v>
      </c>
      <c r="N18" s="43">
        <v>123.0908852527923</v>
      </c>
    </row>
    <row r="20" spans="1:14" x14ac:dyDescent="0.3">
      <c r="A20" t="s">
        <v>59</v>
      </c>
      <c r="B20" t="s">
        <v>70</v>
      </c>
    </row>
    <row r="21" spans="1:14" x14ac:dyDescent="0.3">
      <c r="A21" t="s">
        <v>54</v>
      </c>
      <c r="B21">
        <v>2</v>
      </c>
      <c r="C21">
        <v>3</v>
      </c>
      <c r="D21">
        <v>4</v>
      </c>
      <c r="E21">
        <v>5</v>
      </c>
      <c r="F21">
        <v>6</v>
      </c>
      <c r="G21">
        <v>7</v>
      </c>
      <c r="H21">
        <v>8</v>
      </c>
      <c r="I21">
        <v>9</v>
      </c>
      <c r="J21">
        <v>10</v>
      </c>
      <c r="K21">
        <v>11</v>
      </c>
      <c r="L21">
        <v>12</v>
      </c>
      <c r="M21">
        <v>13</v>
      </c>
      <c r="N21">
        <v>14</v>
      </c>
    </row>
    <row r="22" spans="1:14" x14ac:dyDescent="0.3">
      <c r="A22" t="s">
        <v>71</v>
      </c>
      <c r="B22" s="48">
        <v>2598999.9999999995</v>
      </c>
      <c r="C22" s="48">
        <v>3898499.9999999991</v>
      </c>
      <c r="D22" s="48">
        <v>5197999.9999999991</v>
      </c>
      <c r="E22" s="48">
        <v>6497499.9999999991</v>
      </c>
      <c r="F22" s="48">
        <v>7796999.9999999981</v>
      </c>
      <c r="G22" s="48">
        <v>9096499.9999999981</v>
      </c>
      <c r="H22" s="48">
        <v>10395999.999999998</v>
      </c>
      <c r="I22" s="48">
        <v>11695499.999999998</v>
      </c>
      <c r="J22" s="48">
        <v>12994999.999999998</v>
      </c>
      <c r="K22" s="48">
        <v>14294499.999999998</v>
      </c>
      <c r="L22" s="48">
        <v>15593999.999999996</v>
      </c>
      <c r="M22" s="48">
        <v>16893499.999999996</v>
      </c>
      <c r="N22" s="48">
        <v>18192999.999999996</v>
      </c>
    </row>
    <row r="23" spans="1:14" x14ac:dyDescent="0.3">
      <c r="A23" t="s">
        <v>55</v>
      </c>
      <c r="B23" s="34">
        <v>0.66266935980558683</v>
      </c>
      <c r="C23" s="34">
        <v>0.54106737044622666</v>
      </c>
      <c r="D23" s="34">
        <v>0.4685779044398245</v>
      </c>
      <c r="E23" s="34">
        <v>0.41910895134618398</v>
      </c>
      <c r="F23" s="34">
        <v>0.38259237749173169</v>
      </c>
      <c r="G23" s="34">
        <v>0.35421171292715242</v>
      </c>
      <c r="H23" s="34">
        <v>0.33133472273261089</v>
      </c>
      <c r="I23" s="34">
        <v>0.31238535528618455</v>
      </c>
      <c r="J23" s="34">
        <v>0.29635479706804202</v>
      </c>
      <c r="K23" s="34">
        <v>0.28256321038605942</v>
      </c>
      <c r="L23" s="34">
        <v>0.27053368522311333</v>
      </c>
      <c r="M23" s="34">
        <v>0.25992032797360998</v>
      </c>
      <c r="N23" s="34">
        <v>0.250465517285686</v>
      </c>
    </row>
    <row r="24" spans="1:14" x14ac:dyDescent="0.3">
      <c r="A24" t="s">
        <v>56</v>
      </c>
      <c r="B24" s="43">
        <v>295.54822955647046</v>
      </c>
      <c r="C24" s="43">
        <v>225.31073603015864</v>
      </c>
      <c r="D24" s="43">
        <v>201.54868327129199</v>
      </c>
      <c r="E24" s="43">
        <v>190.76279269001154</v>
      </c>
      <c r="F24" s="43">
        <v>185.48098465808124</v>
      </c>
      <c r="G24" s="43">
        <v>183.06672820361925</v>
      </c>
      <c r="H24" s="43">
        <v>182.3443328676033</v>
      </c>
      <c r="I24" s="43">
        <v>182.70742185217469</v>
      </c>
      <c r="J24" s="43">
        <v>183.81035427079348</v>
      </c>
      <c r="K24" s="43">
        <v>185.44107442812634</v>
      </c>
      <c r="L24" s="43">
        <v>187.4620135276669</v>
      </c>
      <c r="M24" s="43">
        <v>189.00965444667816</v>
      </c>
      <c r="N24" s="43">
        <v>192.32894233692269</v>
      </c>
    </row>
    <row r="26" spans="1:14" x14ac:dyDescent="0.3">
      <c r="A26" t="s">
        <v>59</v>
      </c>
      <c r="B26" t="s">
        <v>74</v>
      </c>
    </row>
    <row r="27" spans="1:14" x14ac:dyDescent="0.3">
      <c r="A27" t="s">
        <v>54</v>
      </c>
      <c r="B27">
        <v>3</v>
      </c>
      <c r="C27">
        <v>4</v>
      </c>
      <c r="D27">
        <v>5</v>
      </c>
      <c r="E27">
        <v>6</v>
      </c>
      <c r="F27">
        <v>7</v>
      </c>
      <c r="G27">
        <v>8</v>
      </c>
      <c r="H27">
        <v>9</v>
      </c>
      <c r="I27">
        <v>10</v>
      </c>
      <c r="J27">
        <v>11</v>
      </c>
      <c r="K27">
        <v>12</v>
      </c>
      <c r="L27">
        <v>13</v>
      </c>
    </row>
    <row r="28" spans="1:14" x14ac:dyDescent="0.3">
      <c r="A28" t="s">
        <v>71</v>
      </c>
      <c r="B28" s="48">
        <v>3152700</v>
      </c>
      <c r="C28" s="48">
        <v>4203600</v>
      </c>
      <c r="D28" s="48">
        <v>5254500</v>
      </c>
      <c r="E28" s="48">
        <v>6305400</v>
      </c>
      <c r="F28" s="48">
        <v>7356300</v>
      </c>
      <c r="G28" s="48">
        <v>8407200</v>
      </c>
      <c r="H28" s="48">
        <v>9458100</v>
      </c>
      <c r="I28" s="48">
        <v>10509000</v>
      </c>
      <c r="J28" s="48">
        <v>11559900</v>
      </c>
      <c r="K28" s="48">
        <v>12610800</v>
      </c>
      <c r="L28" s="48">
        <v>13661700</v>
      </c>
      <c r="M28" s="48"/>
      <c r="N28" s="48"/>
    </row>
    <row r="29" spans="1:14" x14ac:dyDescent="0.3">
      <c r="A29" t="s">
        <v>55</v>
      </c>
      <c r="B29" s="34">
        <v>0.64251750240489425</v>
      </c>
      <c r="C29" s="34">
        <v>0.55643642213410693</v>
      </c>
      <c r="D29" s="34">
        <v>0.49769190113850215</v>
      </c>
      <c r="E29" s="34">
        <v>0.45432842417965907</v>
      </c>
      <c r="F29" s="34">
        <v>0.42062641177785715</v>
      </c>
      <c r="G29" s="34">
        <v>0.39345997253752107</v>
      </c>
      <c r="H29" s="34">
        <v>0.37095761475607136</v>
      </c>
      <c r="I29" s="34">
        <v>0.3519213027802548</v>
      </c>
      <c r="J29" s="34">
        <v>0.33554382304089986</v>
      </c>
      <c r="K29" s="34">
        <v>0.32125875120244712</v>
      </c>
      <c r="L29" s="34">
        <v>0.30865539214552545</v>
      </c>
    </row>
    <row r="30" spans="1:14" x14ac:dyDescent="0.3">
      <c r="A30" t="s">
        <v>56</v>
      </c>
      <c r="B30" s="43">
        <v>283.27250597684758</v>
      </c>
      <c r="C30" s="43">
        <v>235.0450938762458</v>
      </c>
      <c r="D30" s="43">
        <v>213.79790998197845</v>
      </c>
      <c r="E30" s="43">
        <v>202.03068550845242</v>
      </c>
      <c r="F30" s="43">
        <v>195.68959257774591</v>
      </c>
      <c r="G30" s="43">
        <v>191.62356479192047</v>
      </c>
      <c r="H30" s="43">
        <v>189.75246176630915</v>
      </c>
      <c r="I30" s="43">
        <v>188.57636040426661</v>
      </c>
      <c r="J30" s="43">
        <v>188.64645288562158</v>
      </c>
      <c r="K30" s="43">
        <v>188.87504174858842</v>
      </c>
      <c r="L30" s="43">
        <v>189.96642067512687</v>
      </c>
    </row>
    <row r="32" spans="1:14" x14ac:dyDescent="0.3">
      <c r="A32" t="s">
        <v>59</v>
      </c>
      <c r="B32" t="s">
        <v>75</v>
      </c>
    </row>
    <row r="33" spans="1:17" x14ac:dyDescent="0.3">
      <c r="A33" t="s">
        <v>54</v>
      </c>
      <c r="B33">
        <v>2</v>
      </c>
      <c r="C33">
        <v>3</v>
      </c>
      <c r="D33">
        <v>4</v>
      </c>
      <c r="E33">
        <v>5</v>
      </c>
      <c r="F33">
        <v>6</v>
      </c>
      <c r="G33">
        <v>7</v>
      </c>
      <c r="H33">
        <v>8</v>
      </c>
      <c r="I33">
        <v>9</v>
      </c>
      <c r="J33">
        <v>10</v>
      </c>
      <c r="K33">
        <v>11</v>
      </c>
      <c r="L33">
        <v>12</v>
      </c>
    </row>
    <row r="34" spans="1:17" x14ac:dyDescent="0.3">
      <c r="A34" t="s">
        <v>71</v>
      </c>
      <c r="B34" s="48">
        <v>4669160</v>
      </c>
      <c r="C34" s="48">
        <v>7003740</v>
      </c>
      <c r="D34" s="48">
        <v>9338320</v>
      </c>
      <c r="E34" s="48">
        <v>11672900</v>
      </c>
      <c r="F34" s="48">
        <v>14007480</v>
      </c>
      <c r="G34" s="48">
        <v>16342060</v>
      </c>
      <c r="H34" s="48">
        <v>18676640</v>
      </c>
      <c r="I34" s="48">
        <v>21011220</v>
      </c>
      <c r="J34" s="48">
        <v>23345800</v>
      </c>
      <c r="K34" s="48">
        <v>25680380</v>
      </c>
      <c r="L34" s="48">
        <v>28014960</v>
      </c>
      <c r="M34" s="48"/>
      <c r="N34" s="48"/>
    </row>
    <row r="35" spans="1:17" x14ac:dyDescent="0.3">
      <c r="A35" t="s">
        <v>55</v>
      </c>
      <c r="B35" s="34">
        <v>0.55958741180269844</v>
      </c>
      <c r="C35" s="34">
        <v>0.45690121131289663</v>
      </c>
      <c r="D35" s="34">
        <v>0.39568815095968768</v>
      </c>
      <c r="E35" s="34">
        <v>0.35391421701525855</v>
      </c>
      <c r="F35" s="34">
        <v>0.32307803335757496</v>
      </c>
      <c r="G35" s="34">
        <v>0.29911213788460106</v>
      </c>
      <c r="H35" s="34">
        <v>0.27979374873116664</v>
      </c>
      <c r="I35" s="34">
        <v>0.2637921006397918</v>
      </c>
      <c r="J35" s="34">
        <v>0.25025513722245207</v>
      </c>
      <c r="K35" s="34">
        <v>0.23860893892553692</v>
      </c>
      <c r="L35" s="34">
        <v>0.22845064848626576</v>
      </c>
    </row>
    <row r="36" spans="1:17" x14ac:dyDescent="0.3">
      <c r="A36" t="s">
        <v>56</v>
      </c>
      <c r="B36" s="43">
        <v>239.76820058225942</v>
      </c>
      <c r="C36" s="43">
        <v>206.66109267538937</v>
      </c>
      <c r="D36" s="43">
        <v>196.7632182170868</v>
      </c>
      <c r="E36" s="43">
        <v>194.45142157914862</v>
      </c>
      <c r="F36" s="43">
        <v>195.27694677922221</v>
      </c>
      <c r="G36" s="43">
        <v>197.95208084390367</v>
      </c>
      <c r="H36" s="43">
        <v>202.13954608133571</v>
      </c>
      <c r="I36" s="43">
        <v>206.64967156545615</v>
      </c>
      <c r="J36" s="43">
        <v>212.04156570032353</v>
      </c>
      <c r="K36" s="43">
        <v>217.40737307289666</v>
      </c>
      <c r="L36" s="43">
        <v>223.04080227923072</v>
      </c>
    </row>
    <row r="38" spans="1:17" x14ac:dyDescent="0.3">
      <c r="A38" t="s">
        <v>65</v>
      </c>
      <c r="B38" t="s">
        <v>76</v>
      </c>
    </row>
    <row r="39" spans="1:17" x14ac:dyDescent="0.3">
      <c r="A39" t="s">
        <v>54</v>
      </c>
      <c r="B39">
        <v>2</v>
      </c>
      <c r="C39">
        <v>3</v>
      </c>
      <c r="D39">
        <v>4</v>
      </c>
      <c r="E39">
        <v>5</v>
      </c>
      <c r="F39">
        <v>6</v>
      </c>
      <c r="G39">
        <v>7</v>
      </c>
      <c r="H39">
        <v>8</v>
      </c>
      <c r="I39">
        <v>9</v>
      </c>
      <c r="J39">
        <v>10</v>
      </c>
      <c r="K39">
        <v>11</v>
      </c>
      <c r="L39">
        <v>12</v>
      </c>
      <c r="M39">
        <v>13</v>
      </c>
      <c r="N39">
        <v>14</v>
      </c>
    </row>
    <row r="40" spans="1:17" x14ac:dyDescent="0.3">
      <c r="A40" t="s">
        <v>71</v>
      </c>
      <c r="B40" s="48">
        <v>2101800</v>
      </c>
      <c r="C40" s="48">
        <v>3152700</v>
      </c>
      <c r="D40" s="48">
        <v>4203600</v>
      </c>
      <c r="E40" s="48">
        <v>5254500</v>
      </c>
      <c r="F40" s="48">
        <v>6305400</v>
      </c>
      <c r="G40" s="48">
        <v>7356300</v>
      </c>
      <c r="H40" s="48">
        <v>8407200</v>
      </c>
      <c r="I40" s="48">
        <v>9458100</v>
      </c>
      <c r="J40" s="48">
        <v>10509000</v>
      </c>
      <c r="K40" s="48">
        <v>11559900</v>
      </c>
      <c r="L40" s="48">
        <v>12610800</v>
      </c>
      <c r="M40" s="48">
        <v>13661700</v>
      </c>
      <c r="N40" s="48">
        <v>14712600</v>
      </c>
    </row>
    <row r="41" spans="1:17" x14ac:dyDescent="0.3">
      <c r="A41" t="s">
        <v>55</v>
      </c>
      <c r="B41" s="34">
        <v>0.91007816715886403</v>
      </c>
      <c r="C41" s="34">
        <v>0.74307527317520783</v>
      </c>
      <c r="D41" s="34">
        <v>0.64352200770969992</v>
      </c>
      <c r="E41" s="34">
        <v>0.57558397675705331</v>
      </c>
      <c r="F41" s="34">
        <v>0.52543369908490012</v>
      </c>
      <c r="G41" s="34">
        <v>0.48645707864759208</v>
      </c>
      <c r="H41" s="34">
        <v>0.45503896973271069</v>
      </c>
      <c r="I41" s="34">
        <v>0.42901486155100221</v>
      </c>
      <c r="J41" s="34">
        <v>0.40699918258054085</v>
      </c>
      <c r="K41" s="34">
        <v>0.38805850355315619</v>
      </c>
      <c r="L41" s="34">
        <v>0.37153775043432524</v>
      </c>
      <c r="M41" s="34">
        <v>0.35696189777930587</v>
      </c>
      <c r="N41" s="34">
        <v>0.34397710997820974</v>
      </c>
      <c r="O41" s="34"/>
      <c r="P41" s="34"/>
      <c r="Q41" s="34"/>
    </row>
    <row r="42" spans="1:17" x14ac:dyDescent="0.3">
      <c r="A42" t="s">
        <v>56</v>
      </c>
      <c r="B42" s="43">
        <v>1029.6355265259306</v>
      </c>
      <c r="C42" s="43">
        <v>376.5822281500524</v>
      </c>
      <c r="D42" s="43">
        <v>282.04007358564252</v>
      </c>
      <c r="E42" s="43">
        <v>246.70993985598184</v>
      </c>
      <c r="F42" s="43">
        <v>228.62020426158904</v>
      </c>
      <c r="G42" s="43">
        <v>219.38189069989926</v>
      </c>
      <c r="H42" s="43">
        <v>213.68465570358276</v>
      </c>
      <c r="I42" s="43">
        <v>211.24259528564471</v>
      </c>
      <c r="J42" s="43">
        <v>209.78752801650316</v>
      </c>
      <c r="K42" s="43">
        <v>210.10300614631765</v>
      </c>
      <c r="L42" s="43">
        <v>210.60698739395173</v>
      </c>
      <c r="M42" s="43">
        <v>212.3126343389842</v>
      </c>
      <c r="N42" s="43">
        <v>213.88416270177797</v>
      </c>
      <c r="O42" s="43"/>
      <c r="P42" s="43"/>
      <c r="Q42" s="43"/>
    </row>
    <row r="44" spans="1:17" x14ac:dyDescent="0.3">
      <c r="A44" t="s">
        <v>68</v>
      </c>
      <c r="B44" t="s">
        <v>76</v>
      </c>
    </row>
    <row r="45" spans="1:17" x14ac:dyDescent="0.3">
      <c r="A45" t="s">
        <v>54</v>
      </c>
      <c r="B45">
        <v>2</v>
      </c>
      <c r="C45">
        <v>3</v>
      </c>
      <c r="D45">
        <v>4</v>
      </c>
      <c r="E45">
        <v>5</v>
      </c>
      <c r="F45">
        <v>6</v>
      </c>
      <c r="G45">
        <v>7</v>
      </c>
      <c r="H45">
        <v>8</v>
      </c>
      <c r="I45">
        <v>9</v>
      </c>
      <c r="J45">
        <v>10</v>
      </c>
      <c r="K45">
        <v>11</v>
      </c>
      <c r="L45">
        <v>12</v>
      </c>
      <c r="M45">
        <v>13</v>
      </c>
      <c r="N45">
        <v>14</v>
      </c>
    </row>
    <row r="46" spans="1:17" x14ac:dyDescent="0.3">
      <c r="A46" t="s">
        <v>71</v>
      </c>
      <c r="B46" s="48">
        <v>2101800</v>
      </c>
      <c r="C46" s="48">
        <v>3152700</v>
      </c>
      <c r="D46" s="48">
        <v>4203600</v>
      </c>
      <c r="E46" s="48">
        <v>5254500</v>
      </c>
      <c r="F46" s="48">
        <v>6305400</v>
      </c>
      <c r="G46" s="48">
        <v>7356300</v>
      </c>
      <c r="H46" s="48">
        <v>8407200</v>
      </c>
      <c r="I46" s="48">
        <v>9458100</v>
      </c>
      <c r="J46" s="48">
        <v>10509000</v>
      </c>
      <c r="K46" s="48">
        <v>11559900</v>
      </c>
      <c r="L46" s="48">
        <v>12610800</v>
      </c>
      <c r="M46" s="48">
        <v>13661700</v>
      </c>
      <c r="N46" s="48">
        <v>14712600</v>
      </c>
    </row>
    <row r="47" spans="1:17" x14ac:dyDescent="0.3">
      <c r="A47" t="s">
        <v>55</v>
      </c>
      <c r="B47" s="34">
        <v>0.92665439321718668</v>
      </c>
      <c r="C47" s="34">
        <v>0.75661049983293427</v>
      </c>
      <c r="D47" s="34">
        <v>0.65524350256733443</v>
      </c>
      <c r="E47" s="34">
        <v>0.58606769123435365</v>
      </c>
      <c r="F47" s="34">
        <v>0.53500442888658251</v>
      </c>
      <c r="G47" s="34">
        <v>0.49531770099463618</v>
      </c>
      <c r="H47" s="34">
        <v>0.46332724731135905</v>
      </c>
      <c r="I47" s="34">
        <v>0.43682912001800961</v>
      </c>
      <c r="J47" s="34">
        <v>0.41441251465943713</v>
      </c>
      <c r="K47" s="34">
        <v>0.39512680508183678</v>
      </c>
      <c r="L47" s="34">
        <v>0.37830514851093583</v>
      </c>
      <c r="M47" s="34">
        <v>0.36346378985934547</v>
      </c>
      <c r="N47" s="34">
        <v>0.35024248597688257</v>
      </c>
    </row>
    <row r="48" spans="1:17" x14ac:dyDescent="0.3">
      <c r="A48" t="s">
        <v>56</v>
      </c>
      <c r="B48" s="43">
        <v>1109.4911773073154</v>
      </c>
      <c r="C48" s="43">
        <v>349.59417797480774</v>
      </c>
      <c r="D48" s="43">
        <v>256.59100054127094</v>
      </c>
      <c r="E48" s="43">
        <v>222.6756918613919</v>
      </c>
      <c r="F48" s="43">
        <v>205.47835625646385</v>
      </c>
      <c r="G48" s="43">
        <v>196.67377760892612</v>
      </c>
      <c r="H48" s="43">
        <v>191.23690573878059</v>
      </c>
      <c r="I48" s="43">
        <v>188.82880670377008</v>
      </c>
      <c r="J48" s="43">
        <v>187.36183809367094</v>
      </c>
      <c r="K48" s="43">
        <v>187.5235953417089</v>
      </c>
      <c r="L48" s="43">
        <v>187.8765094127242</v>
      </c>
      <c r="M48" s="43">
        <v>189.32639701647068</v>
      </c>
      <c r="N48" s="43">
        <v>190.6664670180152</v>
      </c>
    </row>
    <row r="50" spans="1:23" x14ac:dyDescent="0.3">
      <c r="A50" t="s">
        <v>67</v>
      </c>
      <c r="B50" t="s">
        <v>76</v>
      </c>
    </row>
    <row r="51" spans="1:23" x14ac:dyDescent="0.3">
      <c r="A51" t="s">
        <v>54</v>
      </c>
      <c r="B51">
        <v>2</v>
      </c>
      <c r="C51">
        <v>3</v>
      </c>
      <c r="D51">
        <v>4</v>
      </c>
      <c r="E51">
        <v>5</v>
      </c>
      <c r="F51">
        <v>6</v>
      </c>
      <c r="G51">
        <v>7</v>
      </c>
      <c r="H51">
        <v>8</v>
      </c>
      <c r="I51">
        <v>9</v>
      </c>
      <c r="J51">
        <v>10</v>
      </c>
      <c r="K51">
        <v>11</v>
      </c>
      <c r="L51">
        <v>12</v>
      </c>
      <c r="M51">
        <v>13</v>
      </c>
      <c r="N51">
        <v>14</v>
      </c>
    </row>
    <row r="52" spans="1:23" x14ac:dyDescent="0.3">
      <c r="A52" t="s">
        <v>71</v>
      </c>
      <c r="B52" s="48">
        <v>2101800</v>
      </c>
      <c r="C52" s="48">
        <v>3152700</v>
      </c>
      <c r="D52" s="48">
        <v>4203600</v>
      </c>
      <c r="E52" s="48">
        <v>5254500</v>
      </c>
      <c r="F52" s="48">
        <v>6305400</v>
      </c>
      <c r="G52" s="48">
        <v>7356300</v>
      </c>
      <c r="H52" s="48">
        <v>8407200</v>
      </c>
      <c r="I52" s="48">
        <v>9458100</v>
      </c>
      <c r="J52" s="48">
        <v>10509000</v>
      </c>
      <c r="K52" s="48">
        <v>11559900</v>
      </c>
      <c r="L52" s="48">
        <v>12610800</v>
      </c>
      <c r="M52" s="48">
        <v>13661700</v>
      </c>
      <c r="N52" s="48">
        <v>14712600</v>
      </c>
    </row>
    <row r="53" spans="1:23" x14ac:dyDescent="0.3">
      <c r="A53" t="s">
        <v>55</v>
      </c>
      <c r="B53" s="34">
        <v>0.91295287892861055</v>
      </c>
      <c r="C53" s="34">
        <v>0.74542276613360314</v>
      </c>
      <c r="D53" s="34">
        <v>0.64555482027283262</v>
      </c>
      <c r="E53" s="34">
        <v>0.57740206479258593</v>
      </c>
      <c r="F53" s="34">
        <v>0.52709353290818817</v>
      </c>
      <c r="G53" s="34">
        <v>0.48799381571177181</v>
      </c>
      <c r="H53" s="34">
        <v>0.45647638011413033</v>
      </c>
      <c r="I53" s="34">
        <v>0.4303700780158049</v>
      </c>
      <c r="J53" s="34">
        <v>0.40828492831982616</v>
      </c>
      <c r="K53" s="34">
        <v>0.38928438526572551</v>
      </c>
      <c r="L53" s="34">
        <v>0.37271144241697651</v>
      </c>
      <c r="M53" s="34">
        <v>0.35808957721902884</v>
      </c>
      <c r="N53" s="34">
        <v>0.34506369757524857</v>
      </c>
    </row>
    <row r="54" spans="1:23" x14ac:dyDescent="0.3">
      <c r="A54" t="s">
        <v>56</v>
      </c>
      <c r="B54" s="43">
        <v>1064.9108247265069</v>
      </c>
      <c r="C54" s="43">
        <v>381.18737459194631</v>
      </c>
      <c r="D54" s="43">
        <v>284.92672856663728</v>
      </c>
      <c r="E54" s="43">
        <v>249.25609582637142</v>
      </c>
      <c r="F54" s="43">
        <v>231.09091785867437</v>
      </c>
      <c r="G54" s="43">
        <v>221.92816990623319</v>
      </c>
      <c r="H54" s="43">
        <v>216.32523273213627</v>
      </c>
      <c r="I54" s="43">
        <v>214.03735088343373</v>
      </c>
      <c r="J54" s="43">
        <v>212.7229195556682</v>
      </c>
      <c r="K54" s="43">
        <v>213.21800256861906</v>
      </c>
      <c r="L54" s="43">
        <v>213.88058174616879</v>
      </c>
      <c r="M54" s="43">
        <v>215.7762868792733</v>
      </c>
      <c r="N54" s="43">
        <v>217.51477986000637</v>
      </c>
    </row>
    <row r="56" spans="1:23" x14ac:dyDescent="0.3">
      <c r="A56" t="s">
        <v>60</v>
      </c>
      <c r="B56" t="s">
        <v>73</v>
      </c>
    </row>
    <row r="57" spans="1:23" x14ac:dyDescent="0.3">
      <c r="A57" t="s">
        <v>54</v>
      </c>
      <c r="B57">
        <v>1</v>
      </c>
      <c r="C57">
        <v>2</v>
      </c>
      <c r="D57">
        <v>3</v>
      </c>
      <c r="E57">
        <v>4</v>
      </c>
      <c r="F57">
        <v>5</v>
      </c>
      <c r="G57">
        <v>6</v>
      </c>
      <c r="H57">
        <v>7</v>
      </c>
      <c r="I57">
        <v>8</v>
      </c>
      <c r="J57">
        <v>9</v>
      </c>
      <c r="K57">
        <v>10</v>
      </c>
      <c r="L57">
        <v>11</v>
      </c>
      <c r="M57">
        <v>12</v>
      </c>
      <c r="N57">
        <v>13</v>
      </c>
      <c r="Q57">
        <v>19</v>
      </c>
      <c r="R57">
        <v>20</v>
      </c>
      <c r="S57">
        <v>21</v>
      </c>
      <c r="T57">
        <v>22</v>
      </c>
      <c r="U57">
        <v>23</v>
      </c>
      <c r="V57">
        <v>24</v>
      </c>
      <c r="W57">
        <v>25</v>
      </c>
    </row>
    <row r="58" spans="1:23" x14ac:dyDescent="0.3">
      <c r="A58" t="s">
        <v>71</v>
      </c>
      <c r="B58" s="48">
        <v>1620419.9999999998</v>
      </c>
      <c r="C58" s="48">
        <v>3240839.9999999995</v>
      </c>
      <c r="D58" s="48">
        <v>4861259.9999999991</v>
      </c>
      <c r="E58" s="48">
        <v>6481679.9999999991</v>
      </c>
      <c r="F58" s="48">
        <v>8102099.9999999991</v>
      </c>
      <c r="G58" s="48">
        <v>9722519.9999999981</v>
      </c>
      <c r="H58" s="48">
        <v>11342939.999999998</v>
      </c>
      <c r="I58" s="48">
        <v>12963359.999999998</v>
      </c>
      <c r="J58" s="48">
        <v>14583779.999999998</v>
      </c>
      <c r="K58" s="48">
        <v>16204199.999999998</v>
      </c>
      <c r="L58" s="48">
        <v>17824619.999999996</v>
      </c>
      <c r="M58" s="48">
        <v>19445039.999999996</v>
      </c>
      <c r="N58" s="48">
        <v>21065459.999999996</v>
      </c>
    </row>
    <row r="59" spans="1:23" x14ac:dyDescent="0.3">
      <c r="A59" t="s">
        <v>55</v>
      </c>
      <c r="B59" s="34">
        <v>1.5570164573826766</v>
      </c>
      <c r="C59" s="34">
        <v>1.1009766161126835</v>
      </c>
      <c r="D59" s="34">
        <v>0.89894380846808708</v>
      </c>
      <c r="E59" s="34">
        <v>0.77850822869133829</v>
      </c>
      <c r="F59" s="34">
        <v>0.69631887171237306</v>
      </c>
      <c r="G59" s="34">
        <v>0.63564930959715893</v>
      </c>
      <c r="H59" s="34">
        <v>0.58849685667529694</v>
      </c>
      <c r="I59" s="34">
        <v>0.5504884036998744</v>
      </c>
      <c r="J59" s="34">
        <v>0.51900542203187039</v>
      </c>
      <c r="K59" s="34">
        <v>0.49237185440376297</v>
      </c>
      <c r="L59" s="34">
        <v>0.46945815069403729</v>
      </c>
      <c r="M59" s="34">
        <v>0.44947190423404354</v>
      </c>
      <c r="N59" s="34">
        <v>0.43183867996621872</v>
      </c>
      <c r="O59" s="34"/>
      <c r="P59" s="34"/>
      <c r="Q59" s="34"/>
      <c r="R59" s="34"/>
      <c r="S59" s="34"/>
      <c r="T59" s="34">
        <v>0.61991556252876856</v>
      </c>
      <c r="U59" s="34">
        <v>0.60628975020168974</v>
      </c>
      <c r="V59" s="34">
        <v>0.59352395282192416</v>
      </c>
      <c r="W59" s="34">
        <v>0.58153264404111993</v>
      </c>
    </row>
    <row r="60" spans="1:23" x14ac:dyDescent="0.3">
      <c r="A60" t="s">
        <v>56</v>
      </c>
      <c r="B60" s="43"/>
      <c r="C60" s="43"/>
      <c r="D60" s="43">
        <v>1328.2614267277859</v>
      </c>
      <c r="E60" s="43">
        <v>651.99684953964868</v>
      </c>
      <c r="F60" s="43">
        <v>509.06960834961831</v>
      </c>
      <c r="G60" s="43">
        <v>452.25035475221983</v>
      </c>
      <c r="H60" s="43">
        <v>425.17445559144693</v>
      </c>
      <c r="I60" s="43">
        <v>413.29290147685185</v>
      </c>
      <c r="J60" s="43">
        <v>407.41176056188971</v>
      </c>
      <c r="K60" s="43">
        <v>406.09596919993083</v>
      </c>
      <c r="L60" s="43">
        <v>407.75037824143402</v>
      </c>
      <c r="M60" s="43">
        <v>412.60013506940618</v>
      </c>
      <c r="N60" s="43">
        <v>417.71738809458941</v>
      </c>
      <c r="O60" s="43"/>
      <c r="P60" s="43"/>
      <c r="Q60" s="43"/>
      <c r="R60" s="43"/>
      <c r="S60" s="43"/>
      <c r="T60" s="43">
        <v>1431.311055295957</v>
      </c>
      <c r="U60" s="43">
        <v>1431.9662630518424</v>
      </c>
      <c r="V60" s="43">
        <v>1435.6086588876456</v>
      </c>
      <c r="W60" s="43">
        <v>1441.6925530719923</v>
      </c>
    </row>
    <row r="62" spans="1:23" x14ac:dyDescent="0.3">
      <c r="A62" t="s">
        <v>60</v>
      </c>
      <c r="B62" t="s">
        <v>76</v>
      </c>
    </row>
    <row r="63" spans="1:23" x14ac:dyDescent="0.3">
      <c r="A63" t="s">
        <v>54</v>
      </c>
      <c r="B63">
        <v>2</v>
      </c>
      <c r="C63">
        <v>3</v>
      </c>
      <c r="D63">
        <v>4</v>
      </c>
      <c r="E63">
        <v>5</v>
      </c>
      <c r="F63">
        <v>6</v>
      </c>
      <c r="G63">
        <v>7</v>
      </c>
      <c r="H63">
        <v>8</v>
      </c>
      <c r="I63">
        <v>9</v>
      </c>
      <c r="J63">
        <v>10</v>
      </c>
      <c r="K63">
        <v>11</v>
      </c>
      <c r="L63">
        <v>12</v>
      </c>
      <c r="M63">
        <v>13</v>
      </c>
      <c r="N63">
        <v>14</v>
      </c>
    </row>
    <row r="64" spans="1:23" x14ac:dyDescent="0.3">
      <c r="A64" t="s">
        <v>71</v>
      </c>
      <c r="B64" s="48">
        <v>2101800</v>
      </c>
      <c r="C64" s="48">
        <v>3152700</v>
      </c>
      <c r="D64" s="48">
        <v>4203600</v>
      </c>
      <c r="E64" s="48">
        <v>5254500</v>
      </c>
      <c r="F64" s="48">
        <v>6305400</v>
      </c>
      <c r="G64" s="48">
        <v>7356300</v>
      </c>
      <c r="H64" s="48">
        <v>8407200</v>
      </c>
      <c r="I64" s="48">
        <v>9458100</v>
      </c>
      <c r="J64" s="48">
        <v>10509000</v>
      </c>
      <c r="K64" s="48">
        <v>11559900</v>
      </c>
      <c r="L64" s="48">
        <v>12610800</v>
      </c>
      <c r="M64" s="48">
        <v>13661700</v>
      </c>
      <c r="N64" s="48">
        <v>14712600</v>
      </c>
    </row>
    <row r="65" spans="1:14" x14ac:dyDescent="0.3">
      <c r="A65" t="s">
        <v>55</v>
      </c>
      <c r="B65" s="34">
        <v>1.4106263790601876</v>
      </c>
      <c r="C65" s="34">
        <v>1.1517719399090813</v>
      </c>
      <c r="D65" s="34">
        <v>0.99746353351205919</v>
      </c>
      <c r="E65" s="34">
        <v>0.89215856932578008</v>
      </c>
      <c r="F65" s="34">
        <v>0.81442562711073319</v>
      </c>
      <c r="G65" s="34">
        <v>0.75401162451496773</v>
      </c>
      <c r="H65" s="34">
        <v>0.70531328517362646</v>
      </c>
      <c r="I65" s="34">
        <v>0.66497572088921708</v>
      </c>
      <c r="J65" s="34">
        <v>0.63085135177786977</v>
      </c>
      <c r="K65" s="34">
        <v>0.60149318683294617</v>
      </c>
      <c r="L65" s="34">
        <v>0.57588587431100791</v>
      </c>
      <c r="M65" s="34">
        <v>0.55329324594064944</v>
      </c>
      <c r="N65" s="34">
        <v>0.53316678606167678</v>
      </c>
    </row>
    <row r="66" spans="1:14" x14ac:dyDescent="0.3">
      <c r="A66" t="s">
        <v>56</v>
      </c>
      <c r="B66" s="43"/>
      <c r="C66" s="43"/>
      <c r="D66" s="43">
        <v>51163.311158826567</v>
      </c>
      <c r="E66" s="43">
        <v>1268.2951651868148</v>
      </c>
      <c r="F66" s="43">
        <v>771.32996798039539</v>
      </c>
      <c r="G66" s="43">
        <v>610.35329725280246</v>
      </c>
      <c r="H66" s="43">
        <v>531.08646625986682</v>
      </c>
      <c r="I66" s="43">
        <v>488.03885924127633</v>
      </c>
      <c r="J66" s="43">
        <v>460.16469999602685</v>
      </c>
      <c r="K66" s="43">
        <v>443.83160358520973</v>
      </c>
      <c r="L66" s="43">
        <v>432.0399081205112</v>
      </c>
      <c r="M66" s="43">
        <v>425.86096388974147</v>
      </c>
      <c r="N66" s="43">
        <v>421.13387170747626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2FFAD5-E7A3-418D-98AD-8FB50E8DAF9A}">
  <dimension ref="A2:W50"/>
  <sheetViews>
    <sheetView workbookViewId="0">
      <selection activeCell="F11" sqref="F11"/>
    </sheetView>
  </sheetViews>
  <sheetFormatPr defaultRowHeight="14.4" x14ac:dyDescent="0.3"/>
  <cols>
    <col min="1" max="1" width="15.77734375" bestFit="1" customWidth="1"/>
    <col min="2" max="2" width="10.21875" customWidth="1"/>
    <col min="14" max="14" width="9.5546875" bestFit="1" customWidth="1"/>
  </cols>
  <sheetData>
    <row r="2" spans="1:14" x14ac:dyDescent="0.3">
      <c r="A2" t="s">
        <v>57</v>
      </c>
      <c r="B2" t="s">
        <v>63</v>
      </c>
    </row>
    <row r="3" spans="1:14" x14ac:dyDescent="0.3">
      <c r="A3" t="s">
        <v>54</v>
      </c>
      <c r="B3">
        <v>6</v>
      </c>
      <c r="C3">
        <v>7</v>
      </c>
      <c r="D3">
        <v>8</v>
      </c>
      <c r="E3">
        <v>9</v>
      </c>
      <c r="F3">
        <v>10</v>
      </c>
      <c r="G3">
        <v>11</v>
      </c>
      <c r="H3">
        <v>12</v>
      </c>
      <c r="I3">
        <v>13</v>
      </c>
      <c r="J3">
        <v>14</v>
      </c>
      <c r="K3">
        <v>15</v>
      </c>
      <c r="L3">
        <v>16</v>
      </c>
      <c r="M3">
        <v>17</v>
      </c>
      <c r="N3">
        <v>18</v>
      </c>
    </row>
    <row r="4" spans="1:14" x14ac:dyDescent="0.3">
      <c r="A4" t="s">
        <v>55</v>
      </c>
      <c r="B4" s="34">
        <v>0.78311101401925398</v>
      </c>
      <c r="C4" s="34">
        <v>0.72501984653887785</v>
      </c>
      <c r="D4" s="34">
        <v>0.67819406433173612</v>
      </c>
      <c r="E4" s="34">
        <v>0.63940751919750649</v>
      </c>
      <c r="F4" s="34">
        <v>0.60659520086982066</v>
      </c>
      <c r="G4" s="34">
        <v>0.57836577816663204</v>
      </c>
      <c r="H4" s="34">
        <v>0.55374308148794038</v>
      </c>
      <c r="I4" s="34">
        <v>0.53201916096673652</v>
      </c>
      <c r="J4" s="34">
        <v>0.51266649692979172</v>
      </c>
      <c r="K4" s="34">
        <v>0.49528291626521076</v>
      </c>
      <c r="L4" s="34">
        <v>0.4795556002762319</v>
      </c>
      <c r="M4" s="34">
        <v>0.46519035228956213</v>
      </c>
      <c r="N4" s="34">
        <v>0.45212927189609597</v>
      </c>
    </row>
    <row r="5" spans="1:14" x14ac:dyDescent="0.3">
      <c r="A5" t="s">
        <v>56</v>
      </c>
      <c r="B5" s="43">
        <v>727.1001836259004</v>
      </c>
      <c r="C5" s="43">
        <v>607.95604361503001</v>
      </c>
      <c r="D5" s="43">
        <v>548.61492999196753</v>
      </c>
      <c r="E5" s="43">
        <v>515.88254167555988</v>
      </c>
      <c r="F5" s="43">
        <v>496.67685964754912</v>
      </c>
      <c r="G5" s="43">
        <v>485.89719294905859</v>
      </c>
      <c r="H5" s="43">
        <v>480.08797320432143</v>
      </c>
      <c r="I5" s="43">
        <v>478.05035060164255</v>
      </c>
      <c r="J5" s="43">
        <v>478.29688991829619</v>
      </c>
      <c r="K5" s="43">
        <v>480.59780682353596</v>
      </c>
      <c r="L5" s="43">
        <v>484.08171620214603</v>
      </c>
      <c r="M5" s="43">
        <v>488.79717103655582</v>
      </c>
      <c r="N5" s="43">
        <v>494.25005507746528</v>
      </c>
    </row>
    <row r="6" spans="1:14" x14ac:dyDescent="0.3">
      <c r="B6" s="43"/>
      <c r="C6" s="43"/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</row>
    <row r="7" spans="1:14" x14ac:dyDescent="0.3">
      <c r="A7" t="s">
        <v>69</v>
      </c>
      <c r="B7" t="s">
        <v>64</v>
      </c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14" x14ac:dyDescent="0.3">
      <c r="A8" t="s">
        <v>54</v>
      </c>
      <c r="B8">
        <v>4</v>
      </c>
      <c r="C8">
        <v>5</v>
      </c>
      <c r="D8">
        <v>6</v>
      </c>
      <c r="E8">
        <v>7</v>
      </c>
      <c r="F8">
        <v>8</v>
      </c>
      <c r="G8">
        <v>9</v>
      </c>
      <c r="H8">
        <v>10</v>
      </c>
      <c r="N8">
        <v>16</v>
      </c>
    </row>
    <row r="9" spans="1:14" x14ac:dyDescent="0.3">
      <c r="A9" t="s">
        <v>55</v>
      </c>
      <c r="B9" s="34">
        <v>0.54563191652935228</v>
      </c>
      <c r="C9" s="34">
        <v>0.48802795890348216</v>
      </c>
      <c r="D9" s="34">
        <v>0.44550668438298008</v>
      </c>
      <c r="E9" s="34">
        <v>0.41245890958366371</v>
      </c>
      <c r="F9" s="34">
        <v>0.38582006363653565</v>
      </c>
      <c r="G9" s="34">
        <v>0.36375455206737389</v>
      </c>
      <c r="H9" s="34">
        <v>0.34508787030894544</v>
      </c>
      <c r="I9" s="34"/>
      <c r="J9" s="34"/>
      <c r="K9" s="34"/>
      <c r="L9" s="34"/>
      <c r="M9" s="34"/>
      <c r="N9" s="34"/>
    </row>
    <row r="10" spans="1:14" x14ac:dyDescent="0.3">
      <c r="A10" t="s">
        <v>56</v>
      </c>
      <c r="B10" s="43">
        <v>251.14116426762601</v>
      </c>
      <c r="C10" s="43">
        <v>241.27340797337834</v>
      </c>
      <c r="D10" s="43">
        <v>239.96255485717899</v>
      </c>
      <c r="E10" s="43">
        <v>242.4891546211793</v>
      </c>
      <c r="F10" s="43">
        <v>247.49218729697066</v>
      </c>
      <c r="G10" s="43">
        <v>253.70624815091239</v>
      </c>
      <c r="H10" s="43">
        <v>261.03019210068987</v>
      </c>
      <c r="I10" s="43"/>
      <c r="J10" s="43"/>
      <c r="K10" s="43"/>
      <c r="L10" s="43"/>
      <c r="M10" s="43"/>
      <c r="N10" s="43"/>
    </row>
    <row r="12" spans="1:14" x14ac:dyDescent="0.3">
      <c r="A12" t="s">
        <v>58</v>
      </c>
      <c r="B12" t="s">
        <v>64</v>
      </c>
    </row>
    <row r="13" spans="1:14" x14ac:dyDescent="0.3">
      <c r="A13" t="s">
        <v>54</v>
      </c>
      <c r="B13">
        <v>3</v>
      </c>
      <c r="C13">
        <v>4</v>
      </c>
      <c r="D13">
        <v>5</v>
      </c>
      <c r="E13">
        <v>6</v>
      </c>
      <c r="F13">
        <v>7</v>
      </c>
      <c r="G13">
        <v>8</v>
      </c>
      <c r="H13">
        <v>9</v>
      </c>
      <c r="I13">
        <v>10</v>
      </c>
      <c r="J13">
        <v>11</v>
      </c>
      <c r="K13">
        <v>12</v>
      </c>
      <c r="L13">
        <v>13</v>
      </c>
      <c r="M13">
        <v>14</v>
      </c>
      <c r="N13">
        <v>15</v>
      </c>
    </row>
    <row r="14" spans="1:14" x14ac:dyDescent="0.3">
      <c r="A14" t="s">
        <v>55</v>
      </c>
      <c r="B14" s="34">
        <v>0.452927072935294</v>
      </c>
      <c r="C14" s="34">
        <v>0.39224641265070898</v>
      </c>
      <c r="D14" s="34">
        <v>0.35083584806443197</v>
      </c>
      <c r="E14" s="34">
        <v>0.32026777257230038</v>
      </c>
      <c r="F14" s="34">
        <v>0.29651045571289025</v>
      </c>
      <c r="G14" s="34">
        <v>0.2773600960521671</v>
      </c>
      <c r="H14" s="34">
        <v>0.2614975398564649</v>
      </c>
      <c r="I14" s="34">
        <v>0.24807846290199009</v>
      </c>
      <c r="J14" s="34">
        <v>0.23653339894813333</v>
      </c>
      <c r="K14" s="34">
        <v>0.22646343360163534</v>
      </c>
      <c r="L14" s="34">
        <v>0.2175791019056546</v>
      </c>
      <c r="M14" s="34">
        <v>0.20966438523568248</v>
      </c>
      <c r="N14" s="34">
        <v>0.20255513001029485</v>
      </c>
    </row>
    <row r="15" spans="1:14" x14ac:dyDescent="0.3">
      <c r="A15" t="s">
        <v>56</v>
      </c>
      <c r="B15" s="43">
        <v>186.9546566762167</v>
      </c>
      <c r="C15" s="43">
        <v>185.63278266441642</v>
      </c>
      <c r="D15" s="43">
        <v>189.81832161247587</v>
      </c>
      <c r="E15" s="43">
        <v>196.78985740501622</v>
      </c>
      <c r="F15" s="43">
        <v>204.93363328185885</v>
      </c>
      <c r="G15" s="43">
        <v>213.90035011847431</v>
      </c>
      <c r="H15" s="43">
        <v>223.5796029299967</v>
      </c>
      <c r="I15" s="43">
        <v>233.42641262356167</v>
      </c>
      <c r="J15" s="43">
        <v>243.70352948057513</v>
      </c>
      <c r="K15" s="43">
        <v>253.9812260060198</v>
      </c>
      <c r="L15" s="43">
        <v>264.39481125268276</v>
      </c>
      <c r="M15" s="43">
        <v>275.08463486659008</v>
      </c>
      <c r="N15" s="43">
        <v>285.67923973215949</v>
      </c>
    </row>
    <row r="17" spans="1:14" x14ac:dyDescent="0.3">
      <c r="A17" t="s">
        <v>59</v>
      </c>
      <c r="B17" t="s">
        <v>63</v>
      </c>
    </row>
    <row r="18" spans="1:14" x14ac:dyDescent="0.3">
      <c r="A18" t="s">
        <v>54</v>
      </c>
      <c r="B18">
        <v>2</v>
      </c>
      <c r="C18">
        <v>3</v>
      </c>
      <c r="D18">
        <v>4</v>
      </c>
      <c r="E18">
        <v>5</v>
      </c>
      <c r="F18">
        <v>6</v>
      </c>
      <c r="G18">
        <v>7</v>
      </c>
      <c r="H18">
        <v>8</v>
      </c>
    </row>
    <row r="19" spans="1:14" x14ac:dyDescent="0.3">
      <c r="A19" t="s">
        <v>55</v>
      </c>
      <c r="B19" s="34">
        <v>0.63584033386699279</v>
      </c>
      <c r="C19" s="34">
        <v>0.51916120372345298</v>
      </c>
      <c r="D19" s="34">
        <v>0.4496068651057768</v>
      </c>
      <c r="E19" s="34">
        <v>0.40214106257350668</v>
      </c>
      <c r="F19" s="34">
        <v>0.33987087666640109</v>
      </c>
      <c r="G19" s="34">
        <v>0.31792008127386157</v>
      </c>
      <c r="H19" s="34">
        <v>0.29973792434712365</v>
      </c>
      <c r="I19" s="34"/>
      <c r="J19" s="34"/>
      <c r="K19" s="34"/>
      <c r="L19" s="34"/>
      <c r="M19" s="34"/>
      <c r="N19" s="34"/>
    </row>
    <row r="20" spans="1:14" x14ac:dyDescent="0.3">
      <c r="A20" t="s">
        <v>56</v>
      </c>
      <c r="B20" s="43">
        <v>385.68851056061197</v>
      </c>
      <c r="C20" s="43">
        <v>341.88596971301013</v>
      </c>
      <c r="D20" s="43">
        <v>342.69481788255354</v>
      </c>
      <c r="E20" s="43">
        <v>355.72055538428737</v>
      </c>
      <c r="F20" s="43">
        <v>358.64657812985945</v>
      </c>
      <c r="G20" s="43">
        <v>382.39505674926954</v>
      </c>
      <c r="H20" s="43">
        <v>406.83229492747228</v>
      </c>
      <c r="I20" s="43"/>
      <c r="J20" s="43"/>
      <c r="K20" s="43"/>
      <c r="L20" s="43"/>
      <c r="M20" s="43"/>
      <c r="N20" s="43"/>
    </row>
    <row r="22" spans="1:14" x14ac:dyDescent="0.3">
      <c r="A22" t="s">
        <v>59</v>
      </c>
      <c r="B22" t="s">
        <v>62</v>
      </c>
    </row>
    <row r="23" spans="1:14" x14ac:dyDescent="0.3">
      <c r="A23" t="s">
        <v>54</v>
      </c>
      <c r="B23">
        <v>3</v>
      </c>
      <c r="C23">
        <v>4</v>
      </c>
      <c r="D23">
        <v>5</v>
      </c>
      <c r="E23">
        <v>6</v>
      </c>
      <c r="F23">
        <v>7</v>
      </c>
      <c r="G23">
        <v>8</v>
      </c>
      <c r="H23">
        <v>9</v>
      </c>
    </row>
    <row r="24" spans="1:14" x14ac:dyDescent="0.3">
      <c r="A24" t="s">
        <v>55</v>
      </c>
      <c r="B24" s="34">
        <v>0.6766404462524338</v>
      </c>
      <c r="C24" s="34">
        <v>0.58598771126878191</v>
      </c>
      <c r="D24" s="34">
        <v>0.52412346637131224</v>
      </c>
      <c r="E24" s="34">
        <v>0.47845703012906338</v>
      </c>
      <c r="F24" s="34">
        <v>0.44296524531634535</v>
      </c>
      <c r="G24" s="34">
        <v>0.41435586952667053</v>
      </c>
      <c r="H24" s="34">
        <v>0.39065847417918798</v>
      </c>
    </row>
    <row r="25" spans="1:14" x14ac:dyDescent="0.3">
      <c r="A25" t="s">
        <v>56</v>
      </c>
      <c r="B25" s="43">
        <v>444.92941233963541</v>
      </c>
      <c r="C25" s="43">
        <v>389.08521503301301</v>
      </c>
      <c r="D25" s="43">
        <v>374.62898904741922</v>
      </c>
      <c r="E25" s="43">
        <v>374.76649171821128</v>
      </c>
      <c r="F25" s="43">
        <v>381.79074370968073</v>
      </c>
      <c r="G25" s="43">
        <v>392.5329145551226</v>
      </c>
      <c r="H25" s="43">
        <v>405.42367704476942</v>
      </c>
    </row>
    <row r="27" spans="1:14" x14ac:dyDescent="0.3">
      <c r="A27" t="s">
        <v>59</v>
      </c>
      <c r="B27" t="s">
        <v>61</v>
      </c>
    </row>
    <row r="28" spans="1:14" x14ac:dyDescent="0.3">
      <c r="A28" t="s">
        <v>54</v>
      </c>
      <c r="B28">
        <v>6</v>
      </c>
      <c r="C28">
        <v>7</v>
      </c>
      <c r="D28">
        <v>8</v>
      </c>
      <c r="E28">
        <v>9</v>
      </c>
      <c r="F28">
        <v>10</v>
      </c>
      <c r="G28">
        <v>11</v>
      </c>
      <c r="H28">
        <v>12</v>
      </c>
      <c r="I28">
        <v>13</v>
      </c>
      <c r="J28">
        <v>14</v>
      </c>
    </row>
    <row r="29" spans="1:14" x14ac:dyDescent="0.3">
      <c r="A29" t="s">
        <v>55</v>
      </c>
      <c r="B29" s="34">
        <v>0.65842706638878679</v>
      </c>
      <c r="C29" s="34">
        <v>0.6095847991838349</v>
      </c>
      <c r="D29" s="34">
        <v>0.57021434610432831</v>
      </c>
      <c r="E29" s="34">
        <v>0.53760329481219549</v>
      </c>
      <c r="F29" s="34">
        <v>0.5100153245086777</v>
      </c>
      <c r="G29" s="34">
        <v>0.48628075287966277</v>
      </c>
      <c r="H29" s="34">
        <v>0.46557810402677374</v>
      </c>
      <c r="I29" s="34">
        <v>0.44731290008403202</v>
      </c>
      <c r="J29" s="34">
        <v>0.43104185244099974</v>
      </c>
    </row>
    <row r="30" spans="1:14" x14ac:dyDescent="0.3">
      <c r="A30" t="s">
        <v>56</v>
      </c>
      <c r="B30" s="43">
        <v>421.20484987569381</v>
      </c>
      <c r="C30" s="43">
        <v>390.41030771913421</v>
      </c>
      <c r="D30" s="43">
        <v>374.54033119843706</v>
      </c>
      <c r="E30" s="43">
        <v>366.91178980290988</v>
      </c>
      <c r="F30" s="43">
        <v>364.00514768930958</v>
      </c>
      <c r="G30" s="43">
        <v>363.83080385051278</v>
      </c>
      <c r="H30" s="43">
        <v>365.73506918702253</v>
      </c>
      <c r="I30" s="43">
        <v>369.11802644823933</v>
      </c>
      <c r="J30" s="43">
        <v>373.58936670802524</v>
      </c>
    </row>
    <row r="32" spans="1:14" x14ac:dyDescent="0.3">
      <c r="A32" t="s">
        <v>60</v>
      </c>
      <c r="B32" t="s">
        <v>61</v>
      </c>
    </row>
    <row r="33" spans="1:23" x14ac:dyDescent="0.3">
      <c r="A33" t="s">
        <v>54</v>
      </c>
      <c r="B33">
        <v>4</v>
      </c>
      <c r="C33">
        <v>5</v>
      </c>
      <c r="D33">
        <v>6</v>
      </c>
      <c r="E33">
        <v>7</v>
      </c>
      <c r="F33">
        <v>8</v>
      </c>
      <c r="G33">
        <v>9</v>
      </c>
      <c r="H33">
        <v>10</v>
      </c>
      <c r="I33">
        <v>11</v>
      </c>
      <c r="J33">
        <v>12</v>
      </c>
      <c r="K33">
        <v>13</v>
      </c>
      <c r="L33">
        <v>14</v>
      </c>
      <c r="M33">
        <v>15</v>
      </c>
      <c r="N33">
        <v>16</v>
      </c>
      <c r="O33">
        <v>17</v>
      </c>
      <c r="P33">
        <v>18</v>
      </c>
      <c r="Q33">
        <v>19</v>
      </c>
      <c r="R33">
        <v>20</v>
      </c>
      <c r="S33">
        <v>21</v>
      </c>
      <c r="T33">
        <v>22</v>
      </c>
      <c r="U33">
        <v>23</v>
      </c>
      <c r="V33">
        <v>24</v>
      </c>
      <c r="W33">
        <v>25</v>
      </c>
    </row>
    <row r="34" spans="1:23" x14ac:dyDescent="0.3">
      <c r="A34" t="s">
        <v>55</v>
      </c>
      <c r="B34" s="34">
        <v>1.4538311151586543</v>
      </c>
      <c r="C34" s="34">
        <v>1.3003459659577419</v>
      </c>
      <c r="D34" s="34">
        <v>1.1870483015991646</v>
      </c>
      <c r="E34" s="34">
        <v>1.0989927886637993</v>
      </c>
      <c r="F34" s="34">
        <v>1.0280138386383098</v>
      </c>
      <c r="G34" s="34">
        <v>0.9692206114539974</v>
      </c>
      <c r="H34" s="34">
        <v>0.91948347628970073</v>
      </c>
      <c r="I34" s="34">
        <v>0.87669298119707195</v>
      </c>
      <c r="J34" s="34">
        <v>0.83936963913622353</v>
      </c>
      <c r="K34" s="34">
        <v>0.80644021322193793</v>
      </c>
      <c r="L34" s="34">
        <v>0.77710487371500137</v>
      </c>
      <c r="M34" s="34">
        <v>0.75075503729404136</v>
      </c>
      <c r="N34" s="34">
        <v>0.72691456769103602</v>
      </c>
      <c r="O34" s="34">
        <v>0.70521126690852931</v>
      </c>
      <c r="P34" s="34">
        <v>0.68534222912944276</v>
      </c>
      <c r="Q34" s="34">
        <v>0.66706295194587295</v>
      </c>
      <c r="R34" s="34">
        <v>0.65017347792301639</v>
      </c>
      <c r="S34" s="34">
        <v>0.63450354627480299</v>
      </c>
      <c r="T34" s="34">
        <v>0.61991556252876856</v>
      </c>
      <c r="U34" s="34">
        <v>0.60628975020168974</v>
      </c>
      <c r="V34" s="34">
        <v>0.59352395282192416</v>
      </c>
      <c r="W34" s="34">
        <v>0.58153264404111993</v>
      </c>
    </row>
    <row r="35" spans="1:23" x14ac:dyDescent="0.3">
      <c r="A35" t="s">
        <v>56</v>
      </c>
      <c r="B35" s="43"/>
      <c r="C35" s="43"/>
      <c r="D35" s="43"/>
      <c r="E35" s="43"/>
      <c r="F35" s="43"/>
      <c r="G35" s="43">
        <v>9264.4267865950405</v>
      </c>
      <c r="H35" s="43">
        <v>3795.1566551910578</v>
      </c>
      <c r="I35" s="43">
        <v>2638.4025970356251</v>
      </c>
      <c r="J35" s="43">
        <v>2148.3752798476271</v>
      </c>
      <c r="K35" s="43">
        <v>1884.9733220747112</v>
      </c>
      <c r="L35" s="43">
        <v>1725.5459037794899</v>
      </c>
      <c r="M35" s="43">
        <v>1622.4059478422491</v>
      </c>
      <c r="N35" s="43">
        <v>1555.5422911561548</v>
      </c>
      <c r="O35" s="43">
        <v>1508.0517909335676</v>
      </c>
      <c r="P35" s="43">
        <v>1475.626721156091</v>
      </c>
      <c r="Q35" s="43">
        <v>1453.9630100513218</v>
      </c>
      <c r="R35" s="43">
        <v>1440.2535502036046</v>
      </c>
      <c r="S35" s="43">
        <v>1433.4000257663215</v>
      </c>
      <c r="T35" s="43">
        <v>1431.311055295957</v>
      </c>
      <c r="U35" s="43">
        <v>1431.9662630518424</v>
      </c>
      <c r="V35" s="43">
        <v>1435.6086588876456</v>
      </c>
      <c r="W35" s="43">
        <v>1441.6925530719923</v>
      </c>
    </row>
    <row r="37" spans="1:23" x14ac:dyDescent="0.3">
      <c r="A37" t="s">
        <v>65</v>
      </c>
      <c r="B37" t="s">
        <v>66</v>
      </c>
    </row>
    <row r="38" spans="1:23" x14ac:dyDescent="0.3">
      <c r="A38" t="s">
        <v>54</v>
      </c>
      <c r="B38">
        <v>5</v>
      </c>
      <c r="C38">
        <v>6</v>
      </c>
      <c r="D38">
        <v>7</v>
      </c>
      <c r="E38">
        <v>8</v>
      </c>
      <c r="F38">
        <v>9</v>
      </c>
      <c r="G38">
        <v>10</v>
      </c>
      <c r="H38">
        <v>11</v>
      </c>
      <c r="I38">
        <v>12</v>
      </c>
      <c r="J38">
        <v>13</v>
      </c>
      <c r="K38">
        <v>14</v>
      </c>
      <c r="L38">
        <v>15</v>
      </c>
      <c r="M38">
        <v>16</v>
      </c>
    </row>
    <row r="39" spans="1:23" x14ac:dyDescent="0.3">
      <c r="A39" t="s">
        <v>55</v>
      </c>
      <c r="B39" s="34">
        <v>0.9289680702002604</v>
      </c>
      <c r="C39" s="34">
        <v>0.84802744568141297</v>
      </c>
      <c r="D39" s="34">
        <v>0.78512138269925735</v>
      </c>
      <c r="E39" s="34">
        <v>0.73387830757972339</v>
      </c>
      <c r="F39" s="34">
        <v>0.69241195392349941</v>
      </c>
      <c r="G39" s="34">
        <v>0.65687964098518625</v>
      </c>
      <c r="H39" s="34">
        <v>0.62630999804418019</v>
      </c>
      <c r="I39" s="34">
        <v>0.59964605010584615</v>
      </c>
      <c r="J39" s="34">
        <v>0.57612140112795518</v>
      </c>
      <c r="K39" s="34">
        <v>0.5551644642391117</v>
      </c>
      <c r="L39" s="34">
        <v>0.53634050051154503</v>
      </c>
      <c r="M39" s="34">
        <v>0.51930881682409336</v>
      </c>
      <c r="N39" s="34"/>
      <c r="O39" s="34"/>
      <c r="P39" s="34"/>
      <c r="Q39" s="34"/>
    </row>
    <row r="40" spans="1:23" x14ac:dyDescent="0.3">
      <c r="A40" t="s">
        <v>56</v>
      </c>
      <c r="B40" s="43">
        <v>1945.9907965795012</v>
      </c>
      <c r="C40" s="43">
        <v>974.62896205235666</v>
      </c>
      <c r="D40" s="43">
        <v>735.32781475981415</v>
      </c>
      <c r="E40" s="43">
        <v>630.89781894070302</v>
      </c>
      <c r="F40" s="43">
        <v>577.99699569254255</v>
      </c>
      <c r="G40" s="43">
        <v>546.96357366963991</v>
      </c>
      <c r="H40" s="43">
        <v>529.74198614028671</v>
      </c>
      <c r="I40" s="43">
        <v>519.16224409473318</v>
      </c>
      <c r="J40" s="43">
        <v>513.68015951039547</v>
      </c>
      <c r="K40" s="43">
        <v>511.71136117683409</v>
      </c>
      <c r="L40" s="43">
        <v>512.26550731403734</v>
      </c>
      <c r="M40" s="43">
        <v>514.68832507852483</v>
      </c>
      <c r="N40" s="43"/>
      <c r="O40" s="43"/>
      <c r="P40" s="43"/>
      <c r="Q40" s="43"/>
    </row>
    <row r="42" spans="1:23" x14ac:dyDescent="0.3">
      <c r="A42" t="s">
        <v>67</v>
      </c>
      <c r="B42" t="s">
        <v>66</v>
      </c>
    </row>
    <row r="43" spans="1:23" x14ac:dyDescent="0.3">
      <c r="A43" t="s">
        <v>54</v>
      </c>
      <c r="B43">
        <v>5</v>
      </c>
      <c r="C43">
        <v>6</v>
      </c>
      <c r="D43">
        <v>7</v>
      </c>
      <c r="E43">
        <v>8</v>
      </c>
      <c r="F43">
        <v>9</v>
      </c>
      <c r="G43">
        <v>10</v>
      </c>
      <c r="H43">
        <v>11</v>
      </c>
      <c r="I43">
        <v>12</v>
      </c>
      <c r="J43">
        <v>13</v>
      </c>
      <c r="K43">
        <v>14</v>
      </c>
      <c r="L43">
        <v>15</v>
      </c>
      <c r="M43">
        <v>16</v>
      </c>
    </row>
    <row r="44" spans="1:23" x14ac:dyDescent="0.3">
      <c r="A44" t="s">
        <v>55</v>
      </c>
      <c r="B44" s="34">
        <v>0.97441203264729392</v>
      </c>
      <c r="C44" s="34">
        <v>0.85159673031277694</v>
      </c>
      <c r="D44" s="34">
        <v>0.78842533201950904</v>
      </c>
      <c r="E44" s="34">
        <v>0.73750410570088187</v>
      </c>
      <c r="F44" s="34">
        <v>0.69532538841479663</v>
      </c>
      <c r="G44" s="34">
        <v>0.65963894621376906</v>
      </c>
      <c r="H44" s="34">
        <v>0.6289456560135348</v>
      </c>
      <c r="I44" s="34">
        <v>0.60216966925093418</v>
      </c>
      <c r="J44" s="34">
        <v>0.57854562130874243</v>
      </c>
      <c r="K44" s="34">
        <v>0.5575002633845848</v>
      </c>
      <c r="L44" s="34">
        <v>0.53859668693178653</v>
      </c>
      <c r="M44" s="34">
        <v>0.52149404131109744</v>
      </c>
    </row>
    <row r="45" spans="1:23" x14ac:dyDescent="0.3">
      <c r="A45" t="s">
        <v>56</v>
      </c>
      <c r="B45" s="43">
        <v>5474.9776966203081</v>
      </c>
      <c r="C45" s="43">
        <v>1013.4752424022317</v>
      </c>
      <c r="D45" s="43">
        <v>759.60194296979216</v>
      </c>
      <c r="E45" s="43">
        <v>651.52263999952265</v>
      </c>
      <c r="F45" s="43">
        <v>595.16448141500132</v>
      </c>
      <c r="G45" s="43">
        <v>563.05207142299901</v>
      </c>
      <c r="H45" s="43">
        <v>545.37258052293873</v>
      </c>
      <c r="I45" s="43">
        <v>534.58054305546818</v>
      </c>
      <c r="J45" s="43">
        <v>529.07705956176153</v>
      </c>
      <c r="K45" s="43">
        <v>527.21236483307791</v>
      </c>
      <c r="L45" s="43">
        <v>527.95637751443905</v>
      </c>
      <c r="M45" s="43">
        <v>530.63145043792497</v>
      </c>
    </row>
    <row r="47" spans="1:23" x14ac:dyDescent="0.3">
      <c r="A47" t="s">
        <v>68</v>
      </c>
      <c r="B47" t="s">
        <v>66</v>
      </c>
    </row>
    <row r="48" spans="1:23" x14ac:dyDescent="0.3">
      <c r="A48" t="s">
        <v>54</v>
      </c>
      <c r="B48">
        <v>5</v>
      </c>
      <c r="C48">
        <v>6</v>
      </c>
      <c r="D48">
        <v>7</v>
      </c>
      <c r="E48">
        <v>8</v>
      </c>
      <c r="F48">
        <v>9</v>
      </c>
      <c r="G48">
        <v>10</v>
      </c>
      <c r="H48">
        <v>11</v>
      </c>
      <c r="I48">
        <v>12</v>
      </c>
      <c r="J48">
        <v>13</v>
      </c>
      <c r="K48">
        <v>14</v>
      </c>
      <c r="L48">
        <v>15</v>
      </c>
      <c r="M48">
        <v>16</v>
      </c>
    </row>
    <row r="49" spans="1:13" x14ac:dyDescent="0.3">
      <c r="A49" t="s">
        <v>55</v>
      </c>
      <c r="B49" s="34">
        <v>0.95530285090928446</v>
      </c>
      <c r="C49" s="34">
        <v>0.87206800675810503</v>
      </c>
      <c r="D49" s="34">
        <v>0.80737804147986536</v>
      </c>
      <c r="E49" s="34">
        <v>0.7552331413215555</v>
      </c>
      <c r="F49" s="34">
        <v>0.71204086791097398</v>
      </c>
      <c r="G49" s="34">
        <v>0.67550133698732195</v>
      </c>
      <c r="H49" s="34">
        <v>0.64406497359283754</v>
      </c>
      <c r="I49" s="34">
        <v>0.61664515957376043</v>
      </c>
      <c r="J49" s="34">
        <v>0.59245380409477311</v>
      </c>
      <c r="K49" s="34">
        <v>0.57090289880136758</v>
      </c>
      <c r="L49" s="34">
        <v>0.55154438664875149</v>
      </c>
      <c r="M49" s="34">
        <v>0.53403078396679482</v>
      </c>
    </row>
    <row r="50" spans="1:13" x14ac:dyDescent="0.3">
      <c r="A50" t="s">
        <v>56</v>
      </c>
      <c r="B50" s="43">
        <v>2742.5812290170443</v>
      </c>
      <c r="C50" s="43">
        <v>1027.4042906107784</v>
      </c>
      <c r="D50" s="43">
        <v>728.31880911846815</v>
      </c>
      <c r="E50" s="43">
        <v>609.32477918394352</v>
      </c>
      <c r="F50" s="43">
        <v>548.67101329949844</v>
      </c>
      <c r="G50" s="43">
        <v>514.1689765974495</v>
      </c>
      <c r="H50" s="43">
        <v>494.62273097694617</v>
      </c>
      <c r="I50" s="43">
        <v>482.33608132510017</v>
      </c>
      <c r="J50" s="43">
        <v>475.42632003759019</v>
      </c>
      <c r="K50" s="43">
        <v>451.54858334698611</v>
      </c>
      <c r="L50" s="43">
        <v>471.53567760471589</v>
      </c>
      <c r="M50" s="43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22F78C-82F7-402A-B5AE-6698AD63D113}">
  <dimension ref="A1:R65"/>
  <sheetViews>
    <sheetView topLeftCell="A23" workbookViewId="0">
      <selection activeCell="N36" sqref="N36"/>
    </sheetView>
  </sheetViews>
  <sheetFormatPr defaultRowHeight="14.4" x14ac:dyDescent="0.3"/>
  <sheetData>
    <row r="1" spans="1:18" x14ac:dyDescent="0.3">
      <c r="B1" s="53" t="s">
        <v>23</v>
      </c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</row>
    <row r="2" spans="1:18" x14ac:dyDescent="0.3">
      <c r="A2" t="s">
        <v>30</v>
      </c>
      <c r="B2" t="s">
        <v>0</v>
      </c>
      <c r="C2" t="s">
        <v>1</v>
      </c>
      <c r="D2" t="s">
        <v>1</v>
      </c>
      <c r="E2" t="s">
        <v>2</v>
      </c>
      <c r="F2" t="s">
        <v>2</v>
      </c>
      <c r="G2" t="s">
        <v>3</v>
      </c>
      <c r="H2" t="s">
        <v>3</v>
      </c>
      <c r="I2" t="s">
        <v>22</v>
      </c>
      <c r="J2" t="s">
        <v>16</v>
      </c>
      <c r="K2" t="s">
        <v>16</v>
      </c>
      <c r="L2" t="s">
        <v>17</v>
      </c>
      <c r="M2" t="s">
        <v>17</v>
      </c>
      <c r="N2" t="s">
        <v>17</v>
      </c>
      <c r="O2" t="s">
        <v>20</v>
      </c>
      <c r="P2" t="s">
        <v>20</v>
      </c>
      <c r="Q2" t="s">
        <v>21</v>
      </c>
      <c r="R2" t="s">
        <v>21</v>
      </c>
    </row>
    <row r="3" spans="1:18" x14ac:dyDescent="0.3">
      <c r="A3">
        <v>1</v>
      </c>
      <c r="B3" s="10">
        <f>'Main Calculations'!C34</f>
        <v>1.41</v>
      </c>
      <c r="C3" s="10">
        <f>'Main Calculations'!D34</f>
        <v>0.94</v>
      </c>
      <c r="D3" s="10">
        <f>'Main Calculations'!E34</f>
        <v>0.94</v>
      </c>
      <c r="E3" s="10">
        <f>'Main Calculations'!F34</f>
        <v>0.752</v>
      </c>
      <c r="F3" s="10">
        <f>'Main Calculations'!G34</f>
        <v>0.752</v>
      </c>
      <c r="G3" s="10">
        <f>'Main Calculations'!H34</f>
        <v>0.47</v>
      </c>
      <c r="H3" s="10">
        <f>'Main Calculations'!I34</f>
        <v>0.47</v>
      </c>
      <c r="I3" s="10">
        <f>'Main Calculations'!K34</f>
        <v>0.47</v>
      </c>
      <c r="J3" s="10">
        <f>'Main Calculations'!L34</f>
        <v>0.32430000000000003</v>
      </c>
      <c r="K3" s="10">
        <f>'Main Calculations'!M34</f>
        <v>0.32430000000000003</v>
      </c>
      <c r="L3" s="10">
        <f>'Main Calculations'!N34</f>
        <v>0.23499999999999999</v>
      </c>
      <c r="M3" s="10">
        <f>'Main Calculations'!O34</f>
        <v>0.23499999999999999</v>
      </c>
      <c r="N3" s="10">
        <f>'Main Calculations'!P34</f>
        <v>0.23499999999999999</v>
      </c>
      <c r="O3" s="10">
        <f>'Main Calculations'!Q34</f>
        <v>0.31019999999999998</v>
      </c>
      <c r="P3" s="10">
        <f>'Main Calculations'!R34</f>
        <v>0.31019999999999998</v>
      </c>
      <c r="Q3" s="10">
        <f>'Main Calculations'!S34</f>
        <v>0.31959999999999994</v>
      </c>
      <c r="R3" s="10">
        <f>'Main Calculations'!T34</f>
        <v>0.31959999999999994</v>
      </c>
    </row>
    <row r="4" spans="1:18" x14ac:dyDescent="0.3">
      <c r="A4">
        <v>2</v>
      </c>
      <c r="B4" s="10">
        <f t="shared" ref="B4:B32" si="0">B$3</f>
        <v>1.41</v>
      </c>
      <c r="C4" s="10">
        <f t="shared" ref="C4:R19" si="1">C$3</f>
        <v>0.94</v>
      </c>
      <c r="D4" s="10">
        <f t="shared" si="1"/>
        <v>0.94</v>
      </c>
      <c r="E4" s="10">
        <f t="shared" si="1"/>
        <v>0.752</v>
      </c>
      <c r="F4" s="10">
        <f t="shared" si="1"/>
        <v>0.752</v>
      </c>
      <c r="G4" s="10">
        <f t="shared" si="1"/>
        <v>0.47</v>
      </c>
      <c r="H4" s="10">
        <f t="shared" si="1"/>
        <v>0.47</v>
      </c>
      <c r="I4" s="10">
        <f t="shared" si="1"/>
        <v>0.47</v>
      </c>
      <c r="J4" s="10">
        <f t="shared" si="1"/>
        <v>0.32430000000000003</v>
      </c>
      <c r="K4" s="10">
        <f t="shared" si="1"/>
        <v>0.32430000000000003</v>
      </c>
      <c r="L4" s="10">
        <f t="shared" si="1"/>
        <v>0.23499999999999999</v>
      </c>
      <c r="M4" s="10">
        <f t="shared" si="1"/>
        <v>0.23499999999999999</v>
      </c>
      <c r="N4" s="10">
        <f t="shared" si="1"/>
        <v>0.23499999999999999</v>
      </c>
      <c r="O4" s="10">
        <f t="shared" si="1"/>
        <v>0.31019999999999998</v>
      </c>
      <c r="P4" s="10">
        <f t="shared" si="1"/>
        <v>0.31019999999999998</v>
      </c>
      <c r="Q4" s="10">
        <f t="shared" si="1"/>
        <v>0.31959999999999994</v>
      </c>
      <c r="R4" s="10">
        <f t="shared" si="1"/>
        <v>0.31959999999999994</v>
      </c>
    </row>
    <row r="5" spans="1:18" x14ac:dyDescent="0.3">
      <c r="A5">
        <v>3</v>
      </c>
      <c r="B5" s="10">
        <f t="shared" si="0"/>
        <v>1.41</v>
      </c>
      <c r="C5" s="10">
        <f t="shared" si="1"/>
        <v>0.94</v>
      </c>
      <c r="D5" s="10">
        <f t="shared" si="1"/>
        <v>0.94</v>
      </c>
      <c r="E5" s="10">
        <f t="shared" si="1"/>
        <v>0.752</v>
      </c>
      <c r="F5" s="10">
        <f t="shared" si="1"/>
        <v>0.752</v>
      </c>
      <c r="G5" s="10">
        <f t="shared" si="1"/>
        <v>0.47</v>
      </c>
      <c r="H5" s="10">
        <f t="shared" si="1"/>
        <v>0.47</v>
      </c>
      <c r="I5" s="10">
        <f t="shared" si="1"/>
        <v>0.47</v>
      </c>
      <c r="J5" s="10">
        <f t="shared" si="1"/>
        <v>0.32430000000000003</v>
      </c>
      <c r="K5" s="10">
        <f t="shared" si="1"/>
        <v>0.32430000000000003</v>
      </c>
      <c r="L5" s="10">
        <f t="shared" si="1"/>
        <v>0.23499999999999999</v>
      </c>
      <c r="M5" s="10">
        <f t="shared" si="1"/>
        <v>0.23499999999999999</v>
      </c>
      <c r="N5" s="10">
        <f t="shared" si="1"/>
        <v>0.23499999999999999</v>
      </c>
      <c r="O5" s="10">
        <f t="shared" si="1"/>
        <v>0.31019999999999998</v>
      </c>
      <c r="P5" s="10">
        <f t="shared" si="1"/>
        <v>0.31019999999999998</v>
      </c>
      <c r="Q5" s="10">
        <f t="shared" si="1"/>
        <v>0.31959999999999994</v>
      </c>
      <c r="R5" s="10">
        <f t="shared" si="1"/>
        <v>0.31959999999999994</v>
      </c>
    </row>
    <row r="6" spans="1:18" x14ac:dyDescent="0.3">
      <c r="A6">
        <v>4</v>
      </c>
      <c r="B6" s="10">
        <f t="shared" si="0"/>
        <v>1.41</v>
      </c>
      <c r="C6" s="10">
        <f t="shared" si="1"/>
        <v>0.94</v>
      </c>
      <c r="D6" s="10">
        <f t="shared" si="1"/>
        <v>0.94</v>
      </c>
      <c r="E6" s="10">
        <f t="shared" si="1"/>
        <v>0.752</v>
      </c>
      <c r="F6" s="10">
        <f t="shared" si="1"/>
        <v>0.752</v>
      </c>
      <c r="G6" s="10">
        <f t="shared" si="1"/>
        <v>0.47</v>
      </c>
      <c r="H6" s="10">
        <f t="shared" si="1"/>
        <v>0.47</v>
      </c>
      <c r="I6" s="10">
        <f t="shared" si="1"/>
        <v>0.47</v>
      </c>
      <c r="J6" s="10">
        <f t="shared" si="1"/>
        <v>0.32430000000000003</v>
      </c>
      <c r="K6" s="10">
        <f t="shared" si="1"/>
        <v>0.32430000000000003</v>
      </c>
      <c r="L6" s="10">
        <f t="shared" si="1"/>
        <v>0.23499999999999999</v>
      </c>
      <c r="M6" s="10">
        <f t="shared" si="1"/>
        <v>0.23499999999999999</v>
      </c>
      <c r="N6" s="10">
        <f t="shared" si="1"/>
        <v>0.23499999999999999</v>
      </c>
      <c r="O6" s="10">
        <f t="shared" si="1"/>
        <v>0.31019999999999998</v>
      </c>
      <c r="P6" s="10">
        <f t="shared" si="1"/>
        <v>0.31019999999999998</v>
      </c>
      <c r="Q6" s="10">
        <f t="shared" si="1"/>
        <v>0.31959999999999994</v>
      </c>
      <c r="R6" s="10">
        <f t="shared" si="1"/>
        <v>0.31959999999999994</v>
      </c>
    </row>
    <row r="7" spans="1:18" x14ac:dyDescent="0.3">
      <c r="A7">
        <v>5</v>
      </c>
      <c r="B7" s="10">
        <f t="shared" si="0"/>
        <v>1.41</v>
      </c>
      <c r="C7" s="10">
        <f t="shared" si="1"/>
        <v>0.94</v>
      </c>
      <c r="D7" s="10">
        <f t="shared" si="1"/>
        <v>0.94</v>
      </c>
      <c r="E7" s="10">
        <f t="shared" si="1"/>
        <v>0.752</v>
      </c>
      <c r="F7" s="10">
        <f t="shared" si="1"/>
        <v>0.752</v>
      </c>
      <c r="G7" s="10">
        <f t="shared" si="1"/>
        <v>0.47</v>
      </c>
      <c r="H7" s="10">
        <f t="shared" si="1"/>
        <v>0.47</v>
      </c>
      <c r="I7" s="10">
        <f t="shared" si="1"/>
        <v>0.47</v>
      </c>
      <c r="J7" s="10">
        <f t="shared" si="1"/>
        <v>0.32430000000000003</v>
      </c>
      <c r="K7" s="10">
        <f t="shared" si="1"/>
        <v>0.32430000000000003</v>
      </c>
      <c r="L7" s="10">
        <f t="shared" si="1"/>
        <v>0.23499999999999999</v>
      </c>
      <c r="M7" s="10">
        <f t="shared" si="1"/>
        <v>0.23499999999999999</v>
      </c>
      <c r="N7" s="10">
        <f t="shared" si="1"/>
        <v>0.23499999999999999</v>
      </c>
      <c r="O7" s="10">
        <f t="shared" si="1"/>
        <v>0.31019999999999998</v>
      </c>
      <c r="P7" s="10">
        <f t="shared" si="1"/>
        <v>0.31019999999999998</v>
      </c>
      <c r="Q7" s="10">
        <f t="shared" si="1"/>
        <v>0.31959999999999994</v>
      </c>
      <c r="R7" s="10">
        <f t="shared" si="1"/>
        <v>0.31959999999999994</v>
      </c>
    </row>
    <row r="8" spans="1:18" x14ac:dyDescent="0.3">
      <c r="A8">
        <v>6</v>
      </c>
      <c r="B8" s="10">
        <f t="shared" si="0"/>
        <v>1.41</v>
      </c>
      <c r="C8" s="10">
        <f t="shared" si="1"/>
        <v>0.94</v>
      </c>
      <c r="D8" s="10">
        <f t="shared" si="1"/>
        <v>0.94</v>
      </c>
      <c r="E8" s="10">
        <f t="shared" si="1"/>
        <v>0.752</v>
      </c>
      <c r="F8" s="10">
        <f t="shared" si="1"/>
        <v>0.752</v>
      </c>
      <c r="G8" s="10">
        <f t="shared" si="1"/>
        <v>0.47</v>
      </c>
      <c r="H8" s="10">
        <f t="shared" si="1"/>
        <v>0.47</v>
      </c>
      <c r="I8" s="10">
        <f t="shared" si="1"/>
        <v>0.47</v>
      </c>
      <c r="J8" s="10">
        <f t="shared" si="1"/>
        <v>0.32430000000000003</v>
      </c>
      <c r="K8" s="10">
        <f t="shared" si="1"/>
        <v>0.32430000000000003</v>
      </c>
      <c r="L8" s="10">
        <f t="shared" si="1"/>
        <v>0.23499999999999999</v>
      </c>
      <c r="M8" s="10">
        <f t="shared" si="1"/>
        <v>0.23499999999999999</v>
      </c>
      <c r="N8" s="10">
        <f t="shared" si="1"/>
        <v>0.23499999999999999</v>
      </c>
      <c r="O8" s="10">
        <f t="shared" si="1"/>
        <v>0.31019999999999998</v>
      </c>
      <c r="P8" s="10">
        <f t="shared" si="1"/>
        <v>0.31019999999999998</v>
      </c>
      <c r="Q8" s="10">
        <f t="shared" si="1"/>
        <v>0.31959999999999994</v>
      </c>
      <c r="R8" s="10">
        <f t="shared" si="1"/>
        <v>0.31959999999999994</v>
      </c>
    </row>
    <row r="9" spans="1:18" x14ac:dyDescent="0.3">
      <c r="A9">
        <v>7</v>
      </c>
      <c r="B9" s="10">
        <f t="shared" si="0"/>
        <v>1.41</v>
      </c>
      <c r="C9" s="10">
        <f t="shared" si="1"/>
        <v>0.94</v>
      </c>
      <c r="D9" s="10">
        <f t="shared" si="1"/>
        <v>0.94</v>
      </c>
      <c r="E9" s="10">
        <f t="shared" si="1"/>
        <v>0.752</v>
      </c>
      <c r="F9" s="10">
        <f t="shared" si="1"/>
        <v>0.752</v>
      </c>
      <c r="G9" s="10">
        <f t="shared" si="1"/>
        <v>0.47</v>
      </c>
      <c r="H9" s="10">
        <f t="shared" si="1"/>
        <v>0.47</v>
      </c>
      <c r="I9" s="10">
        <f t="shared" si="1"/>
        <v>0.47</v>
      </c>
      <c r="J9" s="10">
        <f t="shared" si="1"/>
        <v>0.32430000000000003</v>
      </c>
      <c r="K9" s="10">
        <f t="shared" si="1"/>
        <v>0.32430000000000003</v>
      </c>
      <c r="L9" s="10">
        <f t="shared" si="1"/>
        <v>0.23499999999999999</v>
      </c>
      <c r="M9" s="10">
        <f t="shared" si="1"/>
        <v>0.23499999999999999</v>
      </c>
      <c r="N9" s="10">
        <f t="shared" si="1"/>
        <v>0.23499999999999999</v>
      </c>
      <c r="O9" s="10">
        <f t="shared" si="1"/>
        <v>0.31019999999999998</v>
      </c>
      <c r="P9" s="10">
        <f t="shared" si="1"/>
        <v>0.31019999999999998</v>
      </c>
      <c r="Q9" s="10">
        <f t="shared" si="1"/>
        <v>0.31959999999999994</v>
      </c>
      <c r="R9" s="10">
        <f t="shared" si="1"/>
        <v>0.31959999999999994</v>
      </c>
    </row>
    <row r="10" spans="1:18" x14ac:dyDescent="0.3">
      <c r="A10">
        <v>8</v>
      </c>
      <c r="B10" s="10">
        <f t="shared" si="0"/>
        <v>1.41</v>
      </c>
      <c r="C10" s="10">
        <f t="shared" si="1"/>
        <v>0.94</v>
      </c>
      <c r="D10" s="10">
        <f t="shared" si="1"/>
        <v>0.94</v>
      </c>
      <c r="E10" s="10">
        <f t="shared" si="1"/>
        <v>0.752</v>
      </c>
      <c r="F10" s="10">
        <f t="shared" si="1"/>
        <v>0.752</v>
      </c>
      <c r="G10" s="10">
        <f t="shared" si="1"/>
        <v>0.47</v>
      </c>
      <c r="H10" s="10">
        <f t="shared" si="1"/>
        <v>0.47</v>
      </c>
      <c r="I10" s="10">
        <f t="shared" si="1"/>
        <v>0.47</v>
      </c>
      <c r="J10" s="10">
        <f t="shared" si="1"/>
        <v>0.32430000000000003</v>
      </c>
      <c r="K10" s="10">
        <f t="shared" si="1"/>
        <v>0.32430000000000003</v>
      </c>
      <c r="L10" s="10">
        <f t="shared" si="1"/>
        <v>0.23499999999999999</v>
      </c>
      <c r="M10" s="10">
        <f t="shared" si="1"/>
        <v>0.23499999999999999</v>
      </c>
      <c r="N10" s="10">
        <f t="shared" si="1"/>
        <v>0.23499999999999999</v>
      </c>
      <c r="O10" s="10">
        <f t="shared" si="1"/>
        <v>0.31019999999999998</v>
      </c>
      <c r="P10" s="10">
        <f t="shared" si="1"/>
        <v>0.31019999999999998</v>
      </c>
      <c r="Q10" s="10">
        <f t="shared" si="1"/>
        <v>0.31959999999999994</v>
      </c>
      <c r="R10" s="10">
        <f t="shared" si="1"/>
        <v>0.31959999999999994</v>
      </c>
    </row>
    <row r="11" spans="1:18" x14ac:dyDescent="0.3">
      <c r="A11">
        <v>9</v>
      </c>
      <c r="B11" s="10">
        <f t="shared" si="0"/>
        <v>1.41</v>
      </c>
      <c r="C11" s="10">
        <f t="shared" si="1"/>
        <v>0.94</v>
      </c>
      <c r="D11" s="10">
        <f t="shared" si="1"/>
        <v>0.94</v>
      </c>
      <c r="E11" s="10">
        <f t="shared" si="1"/>
        <v>0.752</v>
      </c>
      <c r="F11" s="10">
        <f t="shared" si="1"/>
        <v>0.752</v>
      </c>
      <c r="G11" s="10">
        <f t="shared" si="1"/>
        <v>0.47</v>
      </c>
      <c r="H11" s="10">
        <f t="shared" si="1"/>
        <v>0.47</v>
      </c>
      <c r="I11" s="10">
        <f t="shared" si="1"/>
        <v>0.47</v>
      </c>
      <c r="J11" s="10">
        <f t="shared" si="1"/>
        <v>0.32430000000000003</v>
      </c>
      <c r="K11" s="10">
        <f t="shared" si="1"/>
        <v>0.32430000000000003</v>
      </c>
      <c r="L11" s="10">
        <f t="shared" si="1"/>
        <v>0.23499999999999999</v>
      </c>
      <c r="M11" s="10">
        <f t="shared" si="1"/>
        <v>0.23499999999999999</v>
      </c>
      <c r="N11" s="10">
        <f t="shared" si="1"/>
        <v>0.23499999999999999</v>
      </c>
      <c r="O11" s="10">
        <f t="shared" si="1"/>
        <v>0.31019999999999998</v>
      </c>
      <c r="P11" s="10">
        <f t="shared" si="1"/>
        <v>0.31019999999999998</v>
      </c>
      <c r="Q11" s="10">
        <f t="shared" si="1"/>
        <v>0.31959999999999994</v>
      </c>
      <c r="R11" s="10">
        <f t="shared" si="1"/>
        <v>0.31959999999999994</v>
      </c>
    </row>
    <row r="12" spans="1:18" x14ac:dyDescent="0.3">
      <c r="A12">
        <v>10</v>
      </c>
      <c r="B12" s="10">
        <f t="shared" si="0"/>
        <v>1.41</v>
      </c>
      <c r="C12" s="10">
        <f t="shared" si="1"/>
        <v>0.94</v>
      </c>
      <c r="D12" s="10">
        <f t="shared" si="1"/>
        <v>0.94</v>
      </c>
      <c r="E12" s="10">
        <f t="shared" si="1"/>
        <v>0.752</v>
      </c>
      <c r="F12" s="10">
        <f t="shared" si="1"/>
        <v>0.752</v>
      </c>
      <c r="G12" s="10">
        <f t="shared" si="1"/>
        <v>0.47</v>
      </c>
      <c r="H12" s="10">
        <f t="shared" si="1"/>
        <v>0.47</v>
      </c>
      <c r="I12" s="10">
        <f t="shared" si="1"/>
        <v>0.47</v>
      </c>
      <c r="J12" s="10">
        <f t="shared" si="1"/>
        <v>0.32430000000000003</v>
      </c>
      <c r="K12" s="10">
        <f t="shared" si="1"/>
        <v>0.32430000000000003</v>
      </c>
      <c r="L12" s="10">
        <f t="shared" si="1"/>
        <v>0.23499999999999999</v>
      </c>
      <c r="M12" s="10">
        <f t="shared" si="1"/>
        <v>0.23499999999999999</v>
      </c>
      <c r="N12" s="10">
        <f t="shared" si="1"/>
        <v>0.23499999999999999</v>
      </c>
      <c r="O12" s="10">
        <f t="shared" si="1"/>
        <v>0.31019999999999998</v>
      </c>
      <c r="P12" s="10">
        <f t="shared" si="1"/>
        <v>0.31019999999999998</v>
      </c>
      <c r="Q12" s="10">
        <f t="shared" si="1"/>
        <v>0.31959999999999994</v>
      </c>
      <c r="R12" s="10">
        <f t="shared" si="1"/>
        <v>0.31959999999999994</v>
      </c>
    </row>
    <row r="13" spans="1:18" x14ac:dyDescent="0.3">
      <c r="A13">
        <v>11</v>
      </c>
      <c r="B13" s="10">
        <f t="shared" si="0"/>
        <v>1.41</v>
      </c>
      <c r="C13" s="10">
        <f t="shared" si="1"/>
        <v>0.94</v>
      </c>
      <c r="D13" s="10">
        <f t="shared" si="1"/>
        <v>0.94</v>
      </c>
      <c r="E13" s="10">
        <f t="shared" si="1"/>
        <v>0.752</v>
      </c>
      <c r="F13" s="10">
        <f t="shared" si="1"/>
        <v>0.752</v>
      </c>
      <c r="G13" s="10">
        <f t="shared" si="1"/>
        <v>0.47</v>
      </c>
      <c r="H13" s="10">
        <f t="shared" si="1"/>
        <v>0.47</v>
      </c>
      <c r="I13" s="10">
        <f t="shared" si="1"/>
        <v>0.47</v>
      </c>
      <c r="J13" s="10">
        <f t="shared" si="1"/>
        <v>0.32430000000000003</v>
      </c>
      <c r="K13" s="10">
        <f t="shared" si="1"/>
        <v>0.32430000000000003</v>
      </c>
      <c r="L13" s="10">
        <f t="shared" si="1"/>
        <v>0.23499999999999999</v>
      </c>
      <c r="M13" s="10">
        <f t="shared" si="1"/>
        <v>0.23499999999999999</v>
      </c>
      <c r="N13" s="10">
        <f t="shared" si="1"/>
        <v>0.23499999999999999</v>
      </c>
      <c r="O13" s="10">
        <f t="shared" si="1"/>
        <v>0.31019999999999998</v>
      </c>
      <c r="P13" s="10">
        <f t="shared" si="1"/>
        <v>0.31019999999999998</v>
      </c>
      <c r="Q13" s="10">
        <f t="shared" si="1"/>
        <v>0.31959999999999994</v>
      </c>
      <c r="R13" s="10">
        <f t="shared" si="1"/>
        <v>0.31959999999999994</v>
      </c>
    </row>
    <row r="14" spans="1:18" x14ac:dyDescent="0.3">
      <c r="A14">
        <v>12</v>
      </c>
      <c r="B14" s="10">
        <f t="shared" si="0"/>
        <v>1.41</v>
      </c>
      <c r="C14" s="10">
        <f t="shared" si="1"/>
        <v>0.94</v>
      </c>
      <c r="D14" s="10">
        <f t="shared" si="1"/>
        <v>0.94</v>
      </c>
      <c r="E14" s="10">
        <f t="shared" si="1"/>
        <v>0.752</v>
      </c>
      <c r="F14" s="10">
        <f t="shared" si="1"/>
        <v>0.752</v>
      </c>
      <c r="G14" s="10">
        <f t="shared" si="1"/>
        <v>0.47</v>
      </c>
      <c r="H14" s="10">
        <f t="shared" si="1"/>
        <v>0.47</v>
      </c>
      <c r="I14" s="10">
        <f t="shared" si="1"/>
        <v>0.47</v>
      </c>
      <c r="J14" s="10">
        <f t="shared" si="1"/>
        <v>0.32430000000000003</v>
      </c>
      <c r="K14" s="10">
        <f t="shared" si="1"/>
        <v>0.32430000000000003</v>
      </c>
      <c r="L14" s="10">
        <f t="shared" si="1"/>
        <v>0.23499999999999999</v>
      </c>
      <c r="M14" s="10">
        <f t="shared" si="1"/>
        <v>0.23499999999999999</v>
      </c>
      <c r="N14" s="10">
        <f t="shared" si="1"/>
        <v>0.23499999999999999</v>
      </c>
      <c r="O14" s="10">
        <f t="shared" si="1"/>
        <v>0.31019999999999998</v>
      </c>
      <c r="P14" s="10">
        <f t="shared" si="1"/>
        <v>0.31019999999999998</v>
      </c>
      <c r="Q14" s="10">
        <f t="shared" si="1"/>
        <v>0.31959999999999994</v>
      </c>
      <c r="R14" s="10">
        <f t="shared" si="1"/>
        <v>0.31959999999999994</v>
      </c>
    </row>
    <row r="15" spans="1:18" x14ac:dyDescent="0.3">
      <c r="A15">
        <v>13</v>
      </c>
      <c r="B15" s="10">
        <f t="shared" si="0"/>
        <v>1.41</v>
      </c>
      <c r="C15" s="10">
        <f t="shared" si="1"/>
        <v>0.94</v>
      </c>
      <c r="D15" s="10">
        <f t="shared" si="1"/>
        <v>0.94</v>
      </c>
      <c r="E15" s="10">
        <f t="shared" si="1"/>
        <v>0.752</v>
      </c>
      <c r="F15" s="10">
        <f t="shared" si="1"/>
        <v>0.752</v>
      </c>
      <c r="G15" s="10">
        <f t="shared" si="1"/>
        <v>0.47</v>
      </c>
      <c r="H15" s="10">
        <f t="shared" si="1"/>
        <v>0.47</v>
      </c>
      <c r="I15" s="10">
        <f t="shared" si="1"/>
        <v>0.47</v>
      </c>
      <c r="J15" s="10">
        <f t="shared" si="1"/>
        <v>0.32430000000000003</v>
      </c>
      <c r="K15" s="10">
        <f t="shared" si="1"/>
        <v>0.32430000000000003</v>
      </c>
      <c r="L15" s="10">
        <f t="shared" si="1"/>
        <v>0.23499999999999999</v>
      </c>
      <c r="M15" s="10">
        <f t="shared" si="1"/>
        <v>0.23499999999999999</v>
      </c>
      <c r="N15" s="10">
        <f t="shared" si="1"/>
        <v>0.23499999999999999</v>
      </c>
      <c r="O15" s="10">
        <f t="shared" si="1"/>
        <v>0.31019999999999998</v>
      </c>
      <c r="P15" s="10">
        <f t="shared" si="1"/>
        <v>0.31019999999999998</v>
      </c>
      <c r="Q15" s="10">
        <f t="shared" si="1"/>
        <v>0.31959999999999994</v>
      </c>
      <c r="R15" s="10">
        <f t="shared" si="1"/>
        <v>0.31959999999999994</v>
      </c>
    </row>
    <row r="16" spans="1:18" x14ac:dyDescent="0.3">
      <c r="A16">
        <v>14</v>
      </c>
      <c r="B16" s="10">
        <f t="shared" si="0"/>
        <v>1.41</v>
      </c>
      <c r="C16" s="10">
        <f t="shared" si="1"/>
        <v>0.94</v>
      </c>
      <c r="D16" s="10">
        <f t="shared" si="1"/>
        <v>0.94</v>
      </c>
      <c r="E16" s="10">
        <f t="shared" si="1"/>
        <v>0.752</v>
      </c>
      <c r="F16" s="10">
        <f t="shared" si="1"/>
        <v>0.752</v>
      </c>
      <c r="G16" s="10">
        <f t="shared" si="1"/>
        <v>0.47</v>
      </c>
      <c r="H16" s="10">
        <f t="shared" si="1"/>
        <v>0.47</v>
      </c>
      <c r="I16" s="10">
        <f t="shared" si="1"/>
        <v>0.47</v>
      </c>
      <c r="J16" s="10">
        <f t="shared" si="1"/>
        <v>0.32430000000000003</v>
      </c>
      <c r="K16" s="10">
        <f t="shared" si="1"/>
        <v>0.32430000000000003</v>
      </c>
      <c r="L16" s="10">
        <f t="shared" si="1"/>
        <v>0.23499999999999999</v>
      </c>
      <c r="M16" s="10">
        <f t="shared" si="1"/>
        <v>0.23499999999999999</v>
      </c>
      <c r="N16" s="10">
        <f t="shared" si="1"/>
        <v>0.23499999999999999</v>
      </c>
      <c r="O16" s="10">
        <f t="shared" si="1"/>
        <v>0.31019999999999998</v>
      </c>
      <c r="P16" s="10">
        <f t="shared" si="1"/>
        <v>0.31019999999999998</v>
      </c>
      <c r="Q16" s="10">
        <f t="shared" si="1"/>
        <v>0.31959999999999994</v>
      </c>
      <c r="R16" s="10">
        <f t="shared" si="1"/>
        <v>0.31959999999999994</v>
      </c>
    </row>
    <row r="17" spans="1:18" x14ac:dyDescent="0.3">
      <c r="A17">
        <v>15</v>
      </c>
      <c r="B17" s="10">
        <f t="shared" si="0"/>
        <v>1.41</v>
      </c>
      <c r="C17" s="10">
        <f t="shared" si="1"/>
        <v>0.94</v>
      </c>
      <c r="D17" s="10">
        <f t="shared" si="1"/>
        <v>0.94</v>
      </c>
      <c r="E17" s="10">
        <f t="shared" si="1"/>
        <v>0.752</v>
      </c>
      <c r="F17" s="10">
        <f t="shared" si="1"/>
        <v>0.752</v>
      </c>
      <c r="G17" s="10">
        <f t="shared" si="1"/>
        <v>0.47</v>
      </c>
      <c r="H17" s="10">
        <f t="shared" si="1"/>
        <v>0.47</v>
      </c>
      <c r="I17" s="10">
        <f t="shared" si="1"/>
        <v>0.47</v>
      </c>
      <c r="J17" s="10">
        <f t="shared" si="1"/>
        <v>0.32430000000000003</v>
      </c>
      <c r="K17" s="10">
        <f t="shared" si="1"/>
        <v>0.32430000000000003</v>
      </c>
      <c r="L17" s="10">
        <f t="shared" si="1"/>
        <v>0.23499999999999999</v>
      </c>
      <c r="M17" s="10">
        <f t="shared" si="1"/>
        <v>0.23499999999999999</v>
      </c>
      <c r="N17" s="10">
        <f t="shared" si="1"/>
        <v>0.23499999999999999</v>
      </c>
      <c r="O17" s="10">
        <f t="shared" si="1"/>
        <v>0.31019999999999998</v>
      </c>
      <c r="P17" s="10">
        <f t="shared" si="1"/>
        <v>0.31019999999999998</v>
      </c>
      <c r="Q17" s="10">
        <f t="shared" si="1"/>
        <v>0.31959999999999994</v>
      </c>
      <c r="R17" s="10">
        <f t="shared" si="1"/>
        <v>0.31959999999999994</v>
      </c>
    </row>
    <row r="18" spans="1:18" x14ac:dyDescent="0.3">
      <c r="A18">
        <v>16</v>
      </c>
      <c r="B18" s="10">
        <f t="shared" si="0"/>
        <v>1.41</v>
      </c>
      <c r="C18" s="10">
        <f t="shared" si="1"/>
        <v>0.94</v>
      </c>
      <c r="D18" s="10">
        <f t="shared" si="1"/>
        <v>0.94</v>
      </c>
      <c r="E18" s="10">
        <f t="shared" si="1"/>
        <v>0.752</v>
      </c>
      <c r="F18" s="10">
        <f t="shared" si="1"/>
        <v>0.752</v>
      </c>
      <c r="G18" s="10">
        <f t="shared" si="1"/>
        <v>0.47</v>
      </c>
      <c r="H18" s="10">
        <f t="shared" si="1"/>
        <v>0.47</v>
      </c>
      <c r="I18" s="10">
        <f t="shared" si="1"/>
        <v>0.47</v>
      </c>
      <c r="J18" s="10">
        <f t="shared" si="1"/>
        <v>0.32430000000000003</v>
      </c>
      <c r="K18" s="10">
        <f t="shared" si="1"/>
        <v>0.32430000000000003</v>
      </c>
      <c r="L18" s="10">
        <f t="shared" si="1"/>
        <v>0.23499999999999999</v>
      </c>
      <c r="M18" s="10">
        <f t="shared" si="1"/>
        <v>0.23499999999999999</v>
      </c>
      <c r="N18" s="10">
        <f t="shared" si="1"/>
        <v>0.23499999999999999</v>
      </c>
      <c r="O18" s="10">
        <f t="shared" si="1"/>
        <v>0.31019999999999998</v>
      </c>
      <c r="P18" s="10">
        <f t="shared" si="1"/>
        <v>0.31019999999999998</v>
      </c>
      <c r="Q18" s="10">
        <f t="shared" si="1"/>
        <v>0.31959999999999994</v>
      </c>
      <c r="R18" s="10">
        <f t="shared" si="1"/>
        <v>0.31959999999999994</v>
      </c>
    </row>
    <row r="19" spans="1:18" x14ac:dyDescent="0.3">
      <c r="A19">
        <v>17</v>
      </c>
      <c r="B19" s="10">
        <f t="shared" si="0"/>
        <v>1.41</v>
      </c>
      <c r="C19" s="10">
        <f t="shared" si="1"/>
        <v>0.94</v>
      </c>
      <c r="D19" s="10">
        <f t="shared" si="1"/>
        <v>0.94</v>
      </c>
      <c r="E19" s="10">
        <f t="shared" si="1"/>
        <v>0.752</v>
      </c>
      <c r="F19" s="10">
        <f t="shared" si="1"/>
        <v>0.752</v>
      </c>
      <c r="G19" s="10">
        <f t="shared" si="1"/>
        <v>0.47</v>
      </c>
      <c r="H19" s="10">
        <f t="shared" si="1"/>
        <v>0.47</v>
      </c>
      <c r="I19" s="10">
        <f t="shared" si="1"/>
        <v>0.47</v>
      </c>
      <c r="J19" s="10">
        <f t="shared" si="1"/>
        <v>0.32430000000000003</v>
      </c>
      <c r="K19" s="10">
        <f t="shared" si="1"/>
        <v>0.32430000000000003</v>
      </c>
      <c r="L19" s="10">
        <f t="shared" si="1"/>
        <v>0.23499999999999999</v>
      </c>
      <c r="M19" s="10">
        <f t="shared" si="1"/>
        <v>0.23499999999999999</v>
      </c>
      <c r="N19" s="10">
        <f t="shared" ref="N19:N32" si="2">N$3</f>
        <v>0.23499999999999999</v>
      </c>
      <c r="O19" s="10">
        <f t="shared" si="1"/>
        <v>0.31019999999999998</v>
      </c>
      <c r="P19" s="10">
        <f t="shared" si="1"/>
        <v>0.31019999999999998</v>
      </c>
      <c r="Q19" s="10">
        <f t="shared" si="1"/>
        <v>0.31959999999999994</v>
      </c>
      <c r="R19" s="10">
        <f t="shared" si="1"/>
        <v>0.31959999999999994</v>
      </c>
    </row>
    <row r="20" spans="1:18" x14ac:dyDescent="0.3">
      <c r="A20">
        <v>18</v>
      </c>
      <c r="B20" s="10">
        <f t="shared" si="0"/>
        <v>1.41</v>
      </c>
      <c r="C20" s="10">
        <f t="shared" ref="C20:M32" si="3">C$3</f>
        <v>0.94</v>
      </c>
      <c r="D20" s="10">
        <f t="shared" si="3"/>
        <v>0.94</v>
      </c>
      <c r="E20" s="10">
        <f t="shared" si="3"/>
        <v>0.752</v>
      </c>
      <c r="F20" s="10">
        <f t="shared" si="3"/>
        <v>0.752</v>
      </c>
      <c r="G20" s="10">
        <f t="shared" si="3"/>
        <v>0.47</v>
      </c>
      <c r="H20" s="10">
        <f t="shared" si="3"/>
        <v>0.47</v>
      </c>
      <c r="I20" s="10">
        <f t="shared" si="3"/>
        <v>0.47</v>
      </c>
      <c r="J20" s="10">
        <f t="shared" si="3"/>
        <v>0.32430000000000003</v>
      </c>
      <c r="K20" s="10">
        <f t="shared" si="3"/>
        <v>0.32430000000000003</v>
      </c>
      <c r="L20" s="10">
        <f t="shared" si="3"/>
        <v>0.23499999999999999</v>
      </c>
      <c r="M20" s="10">
        <f t="shared" si="3"/>
        <v>0.23499999999999999</v>
      </c>
      <c r="N20" s="10">
        <f t="shared" si="2"/>
        <v>0.23499999999999999</v>
      </c>
      <c r="O20" s="10">
        <f t="shared" ref="O20:R32" si="4">O$3</f>
        <v>0.31019999999999998</v>
      </c>
      <c r="P20" s="10">
        <f t="shared" si="4"/>
        <v>0.31019999999999998</v>
      </c>
      <c r="Q20" s="10">
        <f t="shared" si="4"/>
        <v>0.31959999999999994</v>
      </c>
      <c r="R20" s="10">
        <f t="shared" si="4"/>
        <v>0.31959999999999994</v>
      </c>
    </row>
    <row r="21" spans="1:18" x14ac:dyDescent="0.3">
      <c r="A21">
        <v>19</v>
      </c>
      <c r="B21" s="10">
        <f t="shared" si="0"/>
        <v>1.41</v>
      </c>
      <c r="C21" s="10">
        <f t="shared" si="3"/>
        <v>0.94</v>
      </c>
      <c r="D21" s="10">
        <f t="shared" si="3"/>
        <v>0.94</v>
      </c>
      <c r="E21" s="10">
        <f t="shared" si="3"/>
        <v>0.752</v>
      </c>
      <c r="F21" s="10">
        <f t="shared" si="3"/>
        <v>0.752</v>
      </c>
      <c r="G21" s="10">
        <f t="shared" si="3"/>
        <v>0.47</v>
      </c>
      <c r="H21" s="10">
        <f t="shared" si="3"/>
        <v>0.47</v>
      </c>
      <c r="I21" s="10">
        <f t="shared" si="3"/>
        <v>0.47</v>
      </c>
      <c r="J21" s="10">
        <f t="shared" si="3"/>
        <v>0.32430000000000003</v>
      </c>
      <c r="K21" s="10">
        <f t="shared" si="3"/>
        <v>0.32430000000000003</v>
      </c>
      <c r="L21" s="10">
        <f t="shared" si="3"/>
        <v>0.23499999999999999</v>
      </c>
      <c r="M21" s="10">
        <f t="shared" si="3"/>
        <v>0.23499999999999999</v>
      </c>
      <c r="N21" s="10">
        <f t="shared" si="2"/>
        <v>0.23499999999999999</v>
      </c>
      <c r="O21" s="10">
        <f t="shared" si="4"/>
        <v>0.31019999999999998</v>
      </c>
      <c r="P21" s="10">
        <f t="shared" si="4"/>
        <v>0.31019999999999998</v>
      </c>
      <c r="Q21" s="10">
        <f t="shared" si="4"/>
        <v>0.31959999999999994</v>
      </c>
      <c r="R21" s="10">
        <f t="shared" si="4"/>
        <v>0.31959999999999994</v>
      </c>
    </row>
    <row r="22" spans="1:18" x14ac:dyDescent="0.3">
      <c r="A22">
        <v>20</v>
      </c>
      <c r="B22" s="10">
        <f t="shared" si="0"/>
        <v>1.41</v>
      </c>
      <c r="C22" s="10">
        <f t="shared" si="3"/>
        <v>0.94</v>
      </c>
      <c r="D22" s="10">
        <f t="shared" si="3"/>
        <v>0.94</v>
      </c>
      <c r="E22" s="10">
        <f t="shared" si="3"/>
        <v>0.752</v>
      </c>
      <c r="F22" s="10">
        <f t="shared" si="3"/>
        <v>0.752</v>
      </c>
      <c r="G22" s="10">
        <f t="shared" si="3"/>
        <v>0.47</v>
      </c>
      <c r="H22" s="10">
        <f t="shared" si="3"/>
        <v>0.47</v>
      </c>
      <c r="I22" s="10">
        <f t="shared" si="3"/>
        <v>0.47</v>
      </c>
      <c r="J22" s="10">
        <f t="shared" si="3"/>
        <v>0.32430000000000003</v>
      </c>
      <c r="K22" s="10">
        <f t="shared" si="3"/>
        <v>0.32430000000000003</v>
      </c>
      <c r="L22" s="10">
        <f t="shared" si="3"/>
        <v>0.23499999999999999</v>
      </c>
      <c r="M22" s="10">
        <f t="shared" si="3"/>
        <v>0.23499999999999999</v>
      </c>
      <c r="N22" s="10">
        <f t="shared" si="2"/>
        <v>0.23499999999999999</v>
      </c>
      <c r="O22" s="10">
        <f t="shared" si="4"/>
        <v>0.31019999999999998</v>
      </c>
      <c r="P22" s="10">
        <f t="shared" si="4"/>
        <v>0.31019999999999998</v>
      </c>
      <c r="Q22" s="10">
        <f t="shared" si="4"/>
        <v>0.31959999999999994</v>
      </c>
      <c r="R22" s="10">
        <f t="shared" si="4"/>
        <v>0.31959999999999994</v>
      </c>
    </row>
    <row r="23" spans="1:18" x14ac:dyDescent="0.3">
      <c r="A23">
        <v>21</v>
      </c>
      <c r="B23" s="10">
        <f t="shared" si="0"/>
        <v>1.41</v>
      </c>
      <c r="C23" s="10">
        <f t="shared" si="3"/>
        <v>0.94</v>
      </c>
      <c r="D23" s="10">
        <f t="shared" si="3"/>
        <v>0.94</v>
      </c>
      <c r="E23" s="10">
        <f t="shared" si="3"/>
        <v>0.752</v>
      </c>
      <c r="F23" s="10">
        <f t="shared" si="3"/>
        <v>0.752</v>
      </c>
      <c r="G23" s="10">
        <f t="shared" si="3"/>
        <v>0.47</v>
      </c>
      <c r="H23" s="10">
        <f t="shared" si="3"/>
        <v>0.47</v>
      </c>
      <c r="I23" s="10">
        <f t="shared" si="3"/>
        <v>0.47</v>
      </c>
      <c r="J23" s="10">
        <f t="shared" si="3"/>
        <v>0.32430000000000003</v>
      </c>
      <c r="K23" s="10">
        <f t="shared" si="3"/>
        <v>0.32430000000000003</v>
      </c>
      <c r="L23" s="10">
        <f t="shared" si="3"/>
        <v>0.23499999999999999</v>
      </c>
      <c r="M23" s="10">
        <f t="shared" si="3"/>
        <v>0.23499999999999999</v>
      </c>
      <c r="N23" s="10">
        <f t="shared" si="2"/>
        <v>0.23499999999999999</v>
      </c>
      <c r="O23" s="10">
        <f t="shared" si="4"/>
        <v>0.31019999999999998</v>
      </c>
      <c r="P23" s="10">
        <f t="shared" si="4"/>
        <v>0.31019999999999998</v>
      </c>
      <c r="Q23" s="10">
        <f t="shared" si="4"/>
        <v>0.31959999999999994</v>
      </c>
      <c r="R23" s="10">
        <f t="shared" si="4"/>
        <v>0.31959999999999994</v>
      </c>
    </row>
    <row r="24" spans="1:18" x14ac:dyDescent="0.3">
      <c r="A24">
        <v>22</v>
      </c>
      <c r="B24" s="10">
        <f t="shared" si="0"/>
        <v>1.41</v>
      </c>
      <c r="C24" s="10">
        <f t="shared" si="3"/>
        <v>0.94</v>
      </c>
      <c r="D24" s="10">
        <f t="shared" si="3"/>
        <v>0.94</v>
      </c>
      <c r="E24" s="10">
        <f t="shared" si="3"/>
        <v>0.752</v>
      </c>
      <c r="F24" s="10">
        <f t="shared" si="3"/>
        <v>0.752</v>
      </c>
      <c r="G24" s="10">
        <f t="shared" si="3"/>
        <v>0.47</v>
      </c>
      <c r="H24" s="10">
        <f t="shared" si="3"/>
        <v>0.47</v>
      </c>
      <c r="I24" s="10">
        <f t="shared" si="3"/>
        <v>0.47</v>
      </c>
      <c r="J24" s="10">
        <f t="shared" si="3"/>
        <v>0.32430000000000003</v>
      </c>
      <c r="K24" s="10">
        <f t="shared" si="3"/>
        <v>0.32430000000000003</v>
      </c>
      <c r="L24" s="10">
        <f t="shared" si="3"/>
        <v>0.23499999999999999</v>
      </c>
      <c r="M24" s="10">
        <f t="shared" si="3"/>
        <v>0.23499999999999999</v>
      </c>
      <c r="N24" s="10">
        <f t="shared" si="2"/>
        <v>0.23499999999999999</v>
      </c>
      <c r="O24" s="10">
        <f t="shared" si="4"/>
        <v>0.31019999999999998</v>
      </c>
      <c r="P24" s="10">
        <f t="shared" si="4"/>
        <v>0.31019999999999998</v>
      </c>
      <c r="Q24" s="10">
        <f t="shared" si="4"/>
        <v>0.31959999999999994</v>
      </c>
      <c r="R24" s="10">
        <f t="shared" si="4"/>
        <v>0.31959999999999994</v>
      </c>
    </row>
    <row r="25" spans="1:18" x14ac:dyDescent="0.3">
      <c r="A25">
        <v>23</v>
      </c>
      <c r="B25" s="10">
        <f t="shared" si="0"/>
        <v>1.41</v>
      </c>
      <c r="C25" s="10">
        <f t="shared" si="3"/>
        <v>0.94</v>
      </c>
      <c r="D25" s="10">
        <f t="shared" si="3"/>
        <v>0.94</v>
      </c>
      <c r="E25" s="10">
        <f t="shared" si="3"/>
        <v>0.752</v>
      </c>
      <c r="F25" s="10">
        <f t="shared" si="3"/>
        <v>0.752</v>
      </c>
      <c r="G25" s="10">
        <f t="shared" si="3"/>
        <v>0.47</v>
      </c>
      <c r="H25" s="10">
        <f t="shared" si="3"/>
        <v>0.47</v>
      </c>
      <c r="I25" s="10">
        <f t="shared" si="3"/>
        <v>0.47</v>
      </c>
      <c r="J25" s="10">
        <f t="shared" si="3"/>
        <v>0.32430000000000003</v>
      </c>
      <c r="K25" s="10">
        <f t="shared" si="3"/>
        <v>0.32430000000000003</v>
      </c>
      <c r="L25" s="10">
        <f t="shared" si="3"/>
        <v>0.23499999999999999</v>
      </c>
      <c r="M25" s="10">
        <f t="shared" si="3"/>
        <v>0.23499999999999999</v>
      </c>
      <c r="N25" s="10">
        <f t="shared" si="2"/>
        <v>0.23499999999999999</v>
      </c>
      <c r="O25" s="10">
        <f t="shared" si="4"/>
        <v>0.31019999999999998</v>
      </c>
      <c r="P25" s="10">
        <f t="shared" si="4"/>
        <v>0.31019999999999998</v>
      </c>
      <c r="Q25" s="10">
        <f t="shared" si="4"/>
        <v>0.31959999999999994</v>
      </c>
      <c r="R25" s="10">
        <f t="shared" si="4"/>
        <v>0.31959999999999994</v>
      </c>
    </row>
    <row r="26" spans="1:18" x14ac:dyDescent="0.3">
      <c r="A26">
        <v>24</v>
      </c>
      <c r="B26" s="10">
        <f t="shared" si="0"/>
        <v>1.41</v>
      </c>
      <c r="C26" s="10">
        <f t="shared" si="3"/>
        <v>0.94</v>
      </c>
      <c r="D26" s="10">
        <f t="shared" si="3"/>
        <v>0.94</v>
      </c>
      <c r="E26" s="10">
        <f t="shared" si="3"/>
        <v>0.752</v>
      </c>
      <c r="F26" s="10">
        <f t="shared" si="3"/>
        <v>0.752</v>
      </c>
      <c r="G26" s="10">
        <f t="shared" si="3"/>
        <v>0.47</v>
      </c>
      <c r="H26" s="10">
        <f t="shared" si="3"/>
        <v>0.47</v>
      </c>
      <c r="I26" s="10">
        <f t="shared" si="3"/>
        <v>0.47</v>
      </c>
      <c r="J26" s="10">
        <f t="shared" si="3"/>
        <v>0.32430000000000003</v>
      </c>
      <c r="K26" s="10">
        <f t="shared" si="3"/>
        <v>0.32430000000000003</v>
      </c>
      <c r="L26" s="10">
        <f t="shared" si="3"/>
        <v>0.23499999999999999</v>
      </c>
      <c r="M26" s="10">
        <f t="shared" si="3"/>
        <v>0.23499999999999999</v>
      </c>
      <c r="N26" s="10">
        <f t="shared" si="2"/>
        <v>0.23499999999999999</v>
      </c>
      <c r="O26" s="10">
        <f t="shared" si="4"/>
        <v>0.31019999999999998</v>
      </c>
      <c r="P26" s="10">
        <f t="shared" si="4"/>
        <v>0.31019999999999998</v>
      </c>
      <c r="Q26" s="10">
        <f t="shared" si="4"/>
        <v>0.31959999999999994</v>
      </c>
      <c r="R26" s="10">
        <f t="shared" si="4"/>
        <v>0.31959999999999994</v>
      </c>
    </row>
    <row r="27" spans="1:18" x14ac:dyDescent="0.3">
      <c r="A27">
        <v>25</v>
      </c>
      <c r="B27" s="10">
        <f t="shared" si="0"/>
        <v>1.41</v>
      </c>
      <c r="C27" s="10">
        <f t="shared" si="3"/>
        <v>0.94</v>
      </c>
      <c r="D27" s="10">
        <f t="shared" si="3"/>
        <v>0.94</v>
      </c>
      <c r="E27" s="10">
        <f t="shared" si="3"/>
        <v>0.752</v>
      </c>
      <c r="F27" s="10">
        <f t="shared" si="3"/>
        <v>0.752</v>
      </c>
      <c r="G27" s="10">
        <f t="shared" si="3"/>
        <v>0.47</v>
      </c>
      <c r="H27" s="10">
        <f t="shared" si="3"/>
        <v>0.47</v>
      </c>
      <c r="I27" s="10">
        <f t="shared" si="3"/>
        <v>0.47</v>
      </c>
      <c r="J27" s="10">
        <f t="shared" si="3"/>
        <v>0.32430000000000003</v>
      </c>
      <c r="K27" s="10">
        <f t="shared" si="3"/>
        <v>0.32430000000000003</v>
      </c>
      <c r="L27" s="10">
        <f t="shared" si="3"/>
        <v>0.23499999999999999</v>
      </c>
      <c r="M27" s="10">
        <f t="shared" si="3"/>
        <v>0.23499999999999999</v>
      </c>
      <c r="N27" s="10">
        <f t="shared" si="2"/>
        <v>0.23499999999999999</v>
      </c>
      <c r="O27" s="10">
        <f t="shared" si="4"/>
        <v>0.31019999999999998</v>
      </c>
      <c r="P27" s="10">
        <f t="shared" si="4"/>
        <v>0.31019999999999998</v>
      </c>
      <c r="Q27" s="10">
        <f t="shared" si="4"/>
        <v>0.31959999999999994</v>
      </c>
      <c r="R27" s="10">
        <f t="shared" si="4"/>
        <v>0.31959999999999994</v>
      </c>
    </row>
    <row r="28" spans="1:18" x14ac:dyDescent="0.3">
      <c r="A28">
        <v>26</v>
      </c>
      <c r="B28" s="10">
        <f t="shared" si="0"/>
        <v>1.41</v>
      </c>
      <c r="C28" s="10">
        <f t="shared" si="3"/>
        <v>0.94</v>
      </c>
      <c r="D28" s="10">
        <f t="shared" si="3"/>
        <v>0.94</v>
      </c>
      <c r="E28" s="10">
        <f t="shared" si="3"/>
        <v>0.752</v>
      </c>
      <c r="F28" s="10">
        <f t="shared" si="3"/>
        <v>0.752</v>
      </c>
      <c r="G28" s="10">
        <f t="shared" si="3"/>
        <v>0.47</v>
      </c>
      <c r="H28" s="10">
        <f t="shared" si="3"/>
        <v>0.47</v>
      </c>
      <c r="I28" s="10">
        <f t="shared" si="3"/>
        <v>0.47</v>
      </c>
      <c r="J28" s="10">
        <f t="shared" si="3"/>
        <v>0.32430000000000003</v>
      </c>
      <c r="K28" s="10">
        <f t="shared" si="3"/>
        <v>0.32430000000000003</v>
      </c>
      <c r="L28" s="10">
        <f t="shared" si="3"/>
        <v>0.23499999999999999</v>
      </c>
      <c r="M28" s="10">
        <f t="shared" si="3"/>
        <v>0.23499999999999999</v>
      </c>
      <c r="N28" s="10">
        <f t="shared" si="2"/>
        <v>0.23499999999999999</v>
      </c>
      <c r="O28" s="10">
        <f t="shared" si="4"/>
        <v>0.31019999999999998</v>
      </c>
      <c r="P28" s="10">
        <f t="shared" si="4"/>
        <v>0.31019999999999998</v>
      </c>
      <c r="Q28" s="10">
        <f t="shared" si="4"/>
        <v>0.31959999999999994</v>
      </c>
      <c r="R28" s="10">
        <f t="shared" si="4"/>
        <v>0.31959999999999994</v>
      </c>
    </row>
    <row r="29" spans="1:18" x14ac:dyDescent="0.3">
      <c r="A29">
        <v>27</v>
      </c>
      <c r="B29" s="10">
        <f t="shared" si="0"/>
        <v>1.41</v>
      </c>
      <c r="C29" s="10">
        <f t="shared" si="3"/>
        <v>0.94</v>
      </c>
      <c r="D29" s="10">
        <f t="shared" si="3"/>
        <v>0.94</v>
      </c>
      <c r="E29" s="10">
        <f t="shared" si="3"/>
        <v>0.752</v>
      </c>
      <c r="F29" s="10">
        <f t="shared" si="3"/>
        <v>0.752</v>
      </c>
      <c r="G29" s="10">
        <f t="shared" si="3"/>
        <v>0.47</v>
      </c>
      <c r="H29" s="10">
        <f t="shared" si="3"/>
        <v>0.47</v>
      </c>
      <c r="I29" s="10">
        <f t="shared" si="3"/>
        <v>0.47</v>
      </c>
      <c r="J29" s="10">
        <f t="shared" si="3"/>
        <v>0.32430000000000003</v>
      </c>
      <c r="K29" s="10">
        <f t="shared" si="3"/>
        <v>0.32430000000000003</v>
      </c>
      <c r="L29" s="10">
        <f t="shared" si="3"/>
        <v>0.23499999999999999</v>
      </c>
      <c r="M29" s="10">
        <f t="shared" si="3"/>
        <v>0.23499999999999999</v>
      </c>
      <c r="N29" s="10">
        <f t="shared" si="2"/>
        <v>0.23499999999999999</v>
      </c>
      <c r="O29" s="10">
        <f t="shared" si="4"/>
        <v>0.31019999999999998</v>
      </c>
      <c r="P29" s="10">
        <f t="shared" si="4"/>
        <v>0.31019999999999998</v>
      </c>
      <c r="Q29" s="10">
        <f t="shared" si="4"/>
        <v>0.31959999999999994</v>
      </c>
      <c r="R29" s="10">
        <f t="shared" si="4"/>
        <v>0.31959999999999994</v>
      </c>
    </row>
    <row r="30" spans="1:18" x14ac:dyDescent="0.3">
      <c r="A30">
        <v>28</v>
      </c>
      <c r="B30" s="10">
        <f t="shared" si="0"/>
        <v>1.41</v>
      </c>
      <c r="C30" s="10">
        <f t="shared" si="3"/>
        <v>0.94</v>
      </c>
      <c r="D30" s="10">
        <f t="shared" si="3"/>
        <v>0.94</v>
      </c>
      <c r="E30" s="10">
        <f t="shared" si="3"/>
        <v>0.752</v>
      </c>
      <c r="F30" s="10">
        <f t="shared" si="3"/>
        <v>0.752</v>
      </c>
      <c r="G30" s="10">
        <f t="shared" si="3"/>
        <v>0.47</v>
      </c>
      <c r="H30" s="10">
        <f t="shared" si="3"/>
        <v>0.47</v>
      </c>
      <c r="I30" s="10">
        <f t="shared" si="3"/>
        <v>0.47</v>
      </c>
      <c r="J30" s="10">
        <f t="shared" si="3"/>
        <v>0.32430000000000003</v>
      </c>
      <c r="K30" s="10">
        <f t="shared" si="3"/>
        <v>0.32430000000000003</v>
      </c>
      <c r="L30" s="10">
        <f t="shared" si="3"/>
        <v>0.23499999999999999</v>
      </c>
      <c r="M30" s="10">
        <f t="shared" si="3"/>
        <v>0.23499999999999999</v>
      </c>
      <c r="N30" s="10">
        <f t="shared" si="2"/>
        <v>0.23499999999999999</v>
      </c>
      <c r="O30" s="10">
        <f t="shared" si="4"/>
        <v>0.31019999999999998</v>
      </c>
      <c r="P30" s="10">
        <f t="shared" si="4"/>
        <v>0.31019999999999998</v>
      </c>
      <c r="Q30" s="10">
        <f t="shared" si="4"/>
        <v>0.31959999999999994</v>
      </c>
      <c r="R30" s="10">
        <f t="shared" si="4"/>
        <v>0.31959999999999994</v>
      </c>
    </row>
    <row r="31" spans="1:18" x14ac:dyDescent="0.3">
      <c r="A31">
        <v>29</v>
      </c>
      <c r="B31" s="10">
        <f t="shared" si="0"/>
        <v>1.41</v>
      </c>
      <c r="C31" s="10">
        <f t="shared" si="3"/>
        <v>0.94</v>
      </c>
      <c r="D31" s="10">
        <f t="shared" si="3"/>
        <v>0.94</v>
      </c>
      <c r="E31" s="10">
        <f t="shared" si="3"/>
        <v>0.752</v>
      </c>
      <c r="F31" s="10">
        <f t="shared" si="3"/>
        <v>0.752</v>
      </c>
      <c r="G31" s="10">
        <f t="shared" si="3"/>
        <v>0.47</v>
      </c>
      <c r="H31" s="10">
        <f t="shared" si="3"/>
        <v>0.47</v>
      </c>
      <c r="I31" s="10">
        <f t="shared" si="3"/>
        <v>0.47</v>
      </c>
      <c r="J31" s="10">
        <f t="shared" si="3"/>
        <v>0.32430000000000003</v>
      </c>
      <c r="K31" s="10">
        <f t="shared" si="3"/>
        <v>0.32430000000000003</v>
      </c>
      <c r="L31" s="10">
        <f t="shared" si="3"/>
        <v>0.23499999999999999</v>
      </c>
      <c r="M31" s="10">
        <f t="shared" si="3"/>
        <v>0.23499999999999999</v>
      </c>
      <c r="N31" s="10">
        <f t="shared" si="2"/>
        <v>0.23499999999999999</v>
      </c>
      <c r="O31" s="10">
        <f t="shared" si="4"/>
        <v>0.31019999999999998</v>
      </c>
      <c r="P31" s="10">
        <f t="shared" si="4"/>
        <v>0.31019999999999998</v>
      </c>
      <c r="Q31" s="10">
        <f t="shared" si="4"/>
        <v>0.31959999999999994</v>
      </c>
      <c r="R31" s="10">
        <f t="shared" si="4"/>
        <v>0.31959999999999994</v>
      </c>
    </row>
    <row r="32" spans="1:18" x14ac:dyDescent="0.3">
      <c r="A32">
        <v>30</v>
      </c>
      <c r="B32" s="10">
        <f t="shared" si="0"/>
        <v>1.41</v>
      </c>
      <c r="C32" s="10">
        <f t="shared" si="3"/>
        <v>0.94</v>
      </c>
      <c r="D32" s="10">
        <f t="shared" si="3"/>
        <v>0.94</v>
      </c>
      <c r="E32" s="10">
        <f t="shared" si="3"/>
        <v>0.752</v>
      </c>
      <c r="F32" s="10">
        <f t="shared" si="3"/>
        <v>0.752</v>
      </c>
      <c r="G32" s="10">
        <f t="shared" si="3"/>
        <v>0.47</v>
      </c>
      <c r="H32" s="10">
        <f t="shared" si="3"/>
        <v>0.47</v>
      </c>
      <c r="I32" s="10">
        <f t="shared" si="3"/>
        <v>0.47</v>
      </c>
      <c r="J32" s="10">
        <f t="shared" si="3"/>
        <v>0.32430000000000003</v>
      </c>
      <c r="K32" s="10">
        <f t="shared" si="3"/>
        <v>0.32430000000000003</v>
      </c>
      <c r="L32" s="10">
        <f t="shared" si="3"/>
        <v>0.23499999999999999</v>
      </c>
      <c r="M32" s="10">
        <f t="shared" si="3"/>
        <v>0.23499999999999999</v>
      </c>
      <c r="N32" s="10">
        <f t="shared" si="2"/>
        <v>0.23499999999999999</v>
      </c>
      <c r="O32" s="10">
        <f t="shared" si="4"/>
        <v>0.31019999999999998</v>
      </c>
      <c r="P32" s="10">
        <f t="shared" si="4"/>
        <v>0.31019999999999998</v>
      </c>
      <c r="Q32" s="10">
        <f t="shared" si="4"/>
        <v>0.31959999999999994</v>
      </c>
      <c r="R32" s="10">
        <f t="shared" si="4"/>
        <v>0.31959999999999994</v>
      </c>
    </row>
    <row r="34" spans="1:18" x14ac:dyDescent="0.3">
      <c r="B34" s="53" t="s">
        <v>25</v>
      </c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</row>
    <row r="35" spans="1:18" x14ac:dyDescent="0.3">
      <c r="A35" t="s">
        <v>30</v>
      </c>
      <c r="B35" t="s">
        <v>0</v>
      </c>
      <c r="C35" t="s">
        <v>1</v>
      </c>
      <c r="D35" t="s">
        <v>1</v>
      </c>
      <c r="E35" t="s">
        <v>2</v>
      </c>
      <c r="F35" t="s">
        <v>2</v>
      </c>
      <c r="G35" t="s">
        <v>3</v>
      </c>
      <c r="H35" t="s">
        <v>3</v>
      </c>
      <c r="I35" t="s">
        <v>22</v>
      </c>
      <c r="J35" t="s">
        <v>16</v>
      </c>
      <c r="K35" t="s">
        <v>16</v>
      </c>
      <c r="L35" t="s">
        <v>17</v>
      </c>
      <c r="M35" t="s">
        <v>17</v>
      </c>
      <c r="N35" t="s">
        <v>17</v>
      </c>
      <c r="O35" t="s">
        <v>20</v>
      </c>
      <c r="P35" t="s">
        <v>20</v>
      </c>
      <c r="Q35" t="s">
        <v>21</v>
      </c>
      <c r="R35" t="s">
        <v>21</v>
      </c>
    </row>
    <row r="36" spans="1:18" x14ac:dyDescent="0.3">
      <c r="A36">
        <v>1</v>
      </c>
      <c r="B36" s="10">
        <f>'Main Calculations'!C60</f>
        <v>1.26</v>
      </c>
      <c r="C36" s="10">
        <f>'Main Calculations'!D60</f>
        <v>0.84</v>
      </c>
      <c r="D36" s="10">
        <f>'Main Calculations'!E60</f>
        <v>0.84</v>
      </c>
      <c r="E36" s="10">
        <f>'Main Calculations'!F60</f>
        <v>0.67200000000000004</v>
      </c>
      <c r="F36" s="10">
        <f>'Main Calculations'!G60</f>
        <v>0.67200000000000004</v>
      </c>
      <c r="G36" s="10">
        <f>'Main Calculations'!H60</f>
        <v>0.42</v>
      </c>
      <c r="H36" s="10">
        <f>'Main Calculations'!I60</f>
        <v>0.42</v>
      </c>
      <c r="I36" s="10">
        <f>'Main Calculations'!K60</f>
        <v>0.42</v>
      </c>
      <c r="J36" s="10">
        <f>'Main Calculations'!L60</f>
        <v>0.2898</v>
      </c>
      <c r="K36" s="10">
        <f>'Main Calculations'!M60</f>
        <v>0.2898</v>
      </c>
      <c r="L36" s="10">
        <f>'Main Calculations'!N60</f>
        <v>0.21</v>
      </c>
      <c r="M36" s="10">
        <f>'Main Calculations'!O60</f>
        <v>0.21</v>
      </c>
      <c r="N36" s="10">
        <f>'Main Calculations'!P60</f>
        <v>0.21</v>
      </c>
      <c r="O36" s="10">
        <f>'Main Calculations'!Q60</f>
        <v>0.2772</v>
      </c>
      <c r="P36" s="10">
        <f>'Main Calculations'!R60</f>
        <v>0.2772</v>
      </c>
      <c r="Q36" s="10">
        <f>'Main Calculations'!S60</f>
        <v>0.28559999999999997</v>
      </c>
      <c r="R36" s="10">
        <f>'Main Calculations'!T60</f>
        <v>0.28559999999999997</v>
      </c>
    </row>
    <row r="37" spans="1:18" x14ac:dyDescent="0.3">
      <c r="A37">
        <v>2</v>
      </c>
      <c r="B37" s="10">
        <f t="shared" ref="B37:B65" si="5">B$36</f>
        <v>1.26</v>
      </c>
      <c r="C37" s="10">
        <f t="shared" ref="C37:R52" si="6">C$36</f>
        <v>0.84</v>
      </c>
      <c r="D37" s="10">
        <f t="shared" si="6"/>
        <v>0.84</v>
      </c>
      <c r="E37" s="10">
        <f t="shared" si="6"/>
        <v>0.67200000000000004</v>
      </c>
      <c r="F37" s="10">
        <f t="shared" si="6"/>
        <v>0.67200000000000004</v>
      </c>
      <c r="G37" s="10">
        <f t="shared" si="6"/>
        <v>0.42</v>
      </c>
      <c r="H37" s="10">
        <f t="shared" si="6"/>
        <v>0.42</v>
      </c>
      <c r="I37" s="10">
        <f t="shared" si="6"/>
        <v>0.42</v>
      </c>
      <c r="J37" s="10">
        <f t="shared" si="6"/>
        <v>0.2898</v>
      </c>
      <c r="K37" s="10">
        <f t="shared" si="6"/>
        <v>0.2898</v>
      </c>
      <c r="L37" s="10">
        <f t="shared" si="6"/>
        <v>0.21</v>
      </c>
      <c r="M37" s="10">
        <f t="shared" si="6"/>
        <v>0.21</v>
      </c>
      <c r="N37" s="10">
        <f t="shared" si="6"/>
        <v>0.21</v>
      </c>
      <c r="O37" s="10">
        <f t="shared" si="6"/>
        <v>0.2772</v>
      </c>
      <c r="P37" s="10">
        <f t="shared" si="6"/>
        <v>0.2772</v>
      </c>
      <c r="Q37" s="10">
        <f t="shared" si="6"/>
        <v>0.28559999999999997</v>
      </c>
      <c r="R37" s="10">
        <f t="shared" si="6"/>
        <v>0.28559999999999997</v>
      </c>
    </row>
    <row r="38" spans="1:18" x14ac:dyDescent="0.3">
      <c r="A38">
        <v>3</v>
      </c>
      <c r="B38" s="10">
        <f t="shared" si="5"/>
        <v>1.26</v>
      </c>
      <c r="C38" s="10">
        <f t="shared" si="6"/>
        <v>0.84</v>
      </c>
      <c r="D38" s="10">
        <f t="shared" si="6"/>
        <v>0.84</v>
      </c>
      <c r="E38" s="10">
        <f t="shared" si="6"/>
        <v>0.67200000000000004</v>
      </c>
      <c r="F38" s="10">
        <f t="shared" si="6"/>
        <v>0.67200000000000004</v>
      </c>
      <c r="G38" s="10">
        <f t="shared" si="6"/>
        <v>0.42</v>
      </c>
      <c r="H38" s="10">
        <f t="shared" si="6"/>
        <v>0.42</v>
      </c>
      <c r="I38" s="10">
        <f t="shared" si="6"/>
        <v>0.42</v>
      </c>
      <c r="J38" s="10">
        <f t="shared" si="6"/>
        <v>0.2898</v>
      </c>
      <c r="K38" s="10">
        <f t="shared" si="6"/>
        <v>0.2898</v>
      </c>
      <c r="L38" s="10">
        <f t="shared" si="6"/>
        <v>0.21</v>
      </c>
      <c r="M38" s="10">
        <f t="shared" si="6"/>
        <v>0.21</v>
      </c>
      <c r="N38" s="10">
        <f t="shared" si="6"/>
        <v>0.21</v>
      </c>
      <c r="O38" s="10">
        <f t="shared" si="6"/>
        <v>0.2772</v>
      </c>
      <c r="P38" s="10">
        <f t="shared" si="6"/>
        <v>0.2772</v>
      </c>
      <c r="Q38" s="10">
        <f t="shared" si="6"/>
        <v>0.28559999999999997</v>
      </c>
      <c r="R38" s="10">
        <f t="shared" si="6"/>
        <v>0.28559999999999997</v>
      </c>
    </row>
    <row r="39" spans="1:18" x14ac:dyDescent="0.3">
      <c r="A39">
        <v>4</v>
      </c>
      <c r="B39" s="10">
        <f t="shared" si="5"/>
        <v>1.26</v>
      </c>
      <c r="C39" s="10">
        <f t="shared" si="6"/>
        <v>0.84</v>
      </c>
      <c r="D39" s="10">
        <f t="shared" si="6"/>
        <v>0.84</v>
      </c>
      <c r="E39" s="10">
        <f t="shared" si="6"/>
        <v>0.67200000000000004</v>
      </c>
      <c r="F39" s="10">
        <f t="shared" si="6"/>
        <v>0.67200000000000004</v>
      </c>
      <c r="G39" s="10">
        <f t="shared" si="6"/>
        <v>0.42</v>
      </c>
      <c r="H39" s="10">
        <f t="shared" si="6"/>
        <v>0.42</v>
      </c>
      <c r="I39" s="10">
        <f t="shared" si="6"/>
        <v>0.42</v>
      </c>
      <c r="J39" s="10">
        <f t="shared" si="6"/>
        <v>0.2898</v>
      </c>
      <c r="K39" s="10">
        <f t="shared" si="6"/>
        <v>0.2898</v>
      </c>
      <c r="L39" s="10">
        <f t="shared" si="6"/>
        <v>0.21</v>
      </c>
      <c r="M39" s="10">
        <f t="shared" si="6"/>
        <v>0.21</v>
      </c>
      <c r="N39" s="10">
        <f t="shared" si="6"/>
        <v>0.21</v>
      </c>
      <c r="O39" s="10">
        <f t="shared" si="6"/>
        <v>0.2772</v>
      </c>
      <c r="P39" s="10">
        <f t="shared" si="6"/>
        <v>0.2772</v>
      </c>
      <c r="Q39" s="10">
        <f t="shared" si="6"/>
        <v>0.28559999999999997</v>
      </c>
      <c r="R39" s="10">
        <f t="shared" si="6"/>
        <v>0.28559999999999997</v>
      </c>
    </row>
    <row r="40" spans="1:18" x14ac:dyDescent="0.3">
      <c r="A40">
        <v>5</v>
      </c>
      <c r="B40" s="10">
        <f t="shared" si="5"/>
        <v>1.26</v>
      </c>
      <c r="C40" s="10">
        <f t="shared" si="6"/>
        <v>0.84</v>
      </c>
      <c r="D40" s="10">
        <f t="shared" si="6"/>
        <v>0.84</v>
      </c>
      <c r="E40" s="10">
        <f t="shared" si="6"/>
        <v>0.67200000000000004</v>
      </c>
      <c r="F40" s="10">
        <f t="shared" si="6"/>
        <v>0.67200000000000004</v>
      </c>
      <c r="G40" s="10">
        <f t="shared" si="6"/>
        <v>0.42</v>
      </c>
      <c r="H40" s="10">
        <f t="shared" si="6"/>
        <v>0.42</v>
      </c>
      <c r="I40" s="10">
        <f t="shared" si="6"/>
        <v>0.42</v>
      </c>
      <c r="J40" s="10">
        <f t="shared" si="6"/>
        <v>0.2898</v>
      </c>
      <c r="K40" s="10">
        <f t="shared" si="6"/>
        <v>0.2898</v>
      </c>
      <c r="L40" s="10">
        <f t="shared" si="6"/>
        <v>0.21</v>
      </c>
      <c r="M40" s="10">
        <f t="shared" si="6"/>
        <v>0.21</v>
      </c>
      <c r="N40" s="10">
        <f t="shared" si="6"/>
        <v>0.21</v>
      </c>
      <c r="O40" s="10">
        <f t="shared" si="6"/>
        <v>0.2772</v>
      </c>
      <c r="P40" s="10">
        <f t="shared" si="6"/>
        <v>0.2772</v>
      </c>
      <c r="Q40" s="10">
        <f t="shared" si="6"/>
        <v>0.28559999999999997</v>
      </c>
      <c r="R40" s="10">
        <f t="shared" si="6"/>
        <v>0.28559999999999997</v>
      </c>
    </row>
    <row r="41" spans="1:18" x14ac:dyDescent="0.3">
      <c r="A41">
        <v>6</v>
      </c>
      <c r="B41" s="10">
        <f t="shared" si="5"/>
        <v>1.26</v>
      </c>
      <c r="C41" s="10">
        <f t="shared" si="6"/>
        <v>0.84</v>
      </c>
      <c r="D41" s="10">
        <f t="shared" si="6"/>
        <v>0.84</v>
      </c>
      <c r="E41" s="10">
        <f t="shared" si="6"/>
        <v>0.67200000000000004</v>
      </c>
      <c r="F41" s="10">
        <f t="shared" si="6"/>
        <v>0.67200000000000004</v>
      </c>
      <c r="G41" s="10">
        <f t="shared" si="6"/>
        <v>0.42</v>
      </c>
      <c r="H41" s="10">
        <f t="shared" si="6"/>
        <v>0.42</v>
      </c>
      <c r="I41" s="10">
        <f t="shared" si="6"/>
        <v>0.42</v>
      </c>
      <c r="J41" s="10">
        <f t="shared" si="6"/>
        <v>0.2898</v>
      </c>
      <c r="K41" s="10">
        <f t="shared" si="6"/>
        <v>0.2898</v>
      </c>
      <c r="L41" s="10">
        <f t="shared" si="6"/>
        <v>0.21</v>
      </c>
      <c r="M41" s="10">
        <f t="shared" si="6"/>
        <v>0.21</v>
      </c>
      <c r="N41" s="10">
        <f t="shared" si="6"/>
        <v>0.21</v>
      </c>
      <c r="O41" s="10">
        <f t="shared" si="6"/>
        <v>0.2772</v>
      </c>
      <c r="P41" s="10">
        <f t="shared" si="6"/>
        <v>0.2772</v>
      </c>
      <c r="Q41" s="10">
        <f t="shared" si="6"/>
        <v>0.28559999999999997</v>
      </c>
      <c r="R41" s="10">
        <f t="shared" si="6"/>
        <v>0.28559999999999997</v>
      </c>
    </row>
    <row r="42" spans="1:18" x14ac:dyDescent="0.3">
      <c r="A42">
        <v>7</v>
      </c>
      <c r="B42" s="10">
        <f t="shared" si="5"/>
        <v>1.26</v>
      </c>
      <c r="C42" s="10">
        <f t="shared" si="6"/>
        <v>0.84</v>
      </c>
      <c r="D42" s="10">
        <f t="shared" si="6"/>
        <v>0.84</v>
      </c>
      <c r="E42" s="10">
        <f t="shared" si="6"/>
        <v>0.67200000000000004</v>
      </c>
      <c r="F42" s="10">
        <f t="shared" si="6"/>
        <v>0.67200000000000004</v>
      </c>
      <c r="G42" s="10">
        <f t="shared" si="6"/>
        <v>0.42</v>
      </c>
      <c r="H42" s="10">
        <f t="shared" si="6"/>
        <v>0.42</v>
      </c>
      <c r="I42" s="10">
        <f t="shared" si="6"/>
        <v>0.42</v>
      </c>
      <c r="J42" s="10">
        <f t="shared" si="6"/>
        <v>0.2898</v>
      </c>
      <c r="K42" s="10">
        <f t="shared" si="6"/>
        <v>0.2898</v>
      </c>
      <c r="L42" s="10">
        <f t="shared" si="6"/>
        <v>0.21</v>
      </c>
      <c r="M42" s="10">
        <f t="shared" si="6"/>
        <v>0.21</v>
      </c>
      <c r="N42" s="10">
        <f t="shared" si="6"/>
        <v>0.21</v>
      </c>
      <c r="O42" s="10">
        <f t="shared" si="6"/>
        <v>0.2772</v>
      </c>
      <c r="P42" s="10">
        <f t="shared" si="6"/>
        <v>0.2772</v>
      </c>
      <c r="Q42" s="10">
        <f t="shared" si="6"/>
        <v>0.28559999999999997</v>
      </c>
      <c r="R42" s="10">
        <f t="shared" si="6"/>
        <v>0.28559999999999997</v>
      </c>
    </row>
    <row r="43" spans="1:18" x14ac:dyDescent="0.3">
      <c r="A43">
        <v>8</v>
      </c>
      <c r="B43" s="10">
        <f t="shared" si="5"/>
        <v>1.26</v>
      </c>
      <c r="C43" s="10">
        <f t="shared" si="6"/>
        <v>0.84</v>
      </c>
      <c r="D43" s="10">
        <f t="shared" si="6"/>
        <v>0.84</v>
      </c>
      <c r="E43" s="10">
        <f t="shared" si="6"/>
        <v>0.67200000000000004</v>
      </c>
      <c r="F43" s="10">
        <f t="shared" si="6"/>
        <v>0.67200000000000004</v>
      </c>
      <c r="G43" s="10">
        <f t="shared" si="6"/>
        <v>0.42</v>
      </c>
      <c r="H43" s="10">
        <f t="shared" si="6"/>
        <v>0.42</v>
      </c>
      <c r="I43" s="10">
        <f t="shared" si="6"/>
        <v>0.42</v>
      </c>
      <c r="J43" s="10">
        <f t="shared" si="6"/>
        <v>0.2898</v>
      </c>
      <c r="K43" s="10">
        <f t="shared" si="6"/>
        <v>0.2898</v>
      </c>
      <c r="L43" s="10">
        <f t="shared" si="6"/>
        <v>0.21</v>
      </c>
      <c r="M43" s="10">
        <f t="shared" si="6"/>
        <v>0.21</v>
      </c>
      <c r="N43" s="10">
        <f t="shared" si="6"/>
        <v>0.21</v>
      </c>
      <c r="O43" s="10">
        <f t="shared" si="6"/>
        <v>0.2772</v>
      </c>
      <c r="P43" s="10">
        <f t="shared" si="6"/>
        <v>0.2772</v>
      </c>
      <c r="Q43" s="10">
        <f t="shared" si="6"/>
        <v>0.28559999999999997</v>
      </c>
      <c r="R43" s="10">
        <f t="shared" si="6"/>
        <v>0.28559999999999997</v>
      </c>
    </row>
    <row r="44" spans="1:18" x14ac:dyDescent="0.3">
      <c r="A44">
        <v>9</v>
      </c>
      <c r="B44" s="10">
        <f t="shared" si="5"/>
        <v>1.26</v>
      </c>
      <c r="C44" s="10">
        <f t="shared" si="6"/>
        <v>0.84</v>
      </c>
      <c r="D44" s="10">
        <f t="shared" si="6"/>
        <v>0.84</v>
      </c>
      <c r="E44" s="10">
        <f t="shared" si="6"/>
        <v>0.67200000000000004</v>
      </c>
      <c r="F44" s="10">
        <f t="shared" si="6"/>
        <v>0.67200000000000004</v>
      </c>
      <c r="G44" s="10">
        <f t="shared" si="6"/>
        <v>0.42</v>
      </c>
      <c r="H44" s="10">
        <f t="shared" si="6"/>
        <v>0.42</v>
      </c>
      <c r="I44" s="10">
        <f t="shared" si="6"/>
        <v>0.42</v>
      </c>
      <c r="J44" s="10">
        <f t="shared" si="6"/>
        <v>0.2898</v>
      </c>
      <c r="K44" s="10">
        <f t="shared" si="6"/>
        <v>0.2898</v>
      </c>
      <c r="L44" s="10">
        <f t="shared" si="6"/>
        <v>0.21</v>
      </c>
      <c r="M44" s="10">
        <f t="shared" si="6"/>
        <v>0.21</v>
      </c>
      <c r="N44" s="10">
        <f t="shared" si="6"/>
        <v>0.21</v>
      </c>
      <c r="O44" s="10">
        <f t="shared" si="6"/>
        <v>0.2772</v>
      </c>
      <c r="P44" s="10">
        <f t="shared" si="6"/>
        <v>0.2772</v>
      </c>
      <c r="Q44" s="10">
        <f t="shared" si="6"/>
        <v>0.28559999999999997</v>
      </c>
      <c r="R44" s="10">
        <f t="shared" si="6"/>
        <v>0.28559999999999997</v>
      </c>
    </row>
    <row r="45" spans="1:18" x14ac:dyDescent="0.3">
      <c r="A45">
        <v>10</v>
      </c>
      <c r="B45" s="10">
        <f t="shared" si="5"/>
        <v>1.26</v>
      </c>
      <c r="C45" s="10">
        <f t="shared" si="6"/>
        <v>0.84</v>
      </c>
      <c r="D45" s="10">
        <f t="shared" si="6"/>
        <v>0.84</v>
      </c>
      <c r="E45" s="10">
        <f t="shared" si="6"/>
        <v>0.67200000000000004</v>
      </c>
      <c r="F45" s="10">
        <f t="shared" si="6"/>
        <v>0.67200000000000004</v>
      </c>
      <c r="G45" s="10">
        <f t="shared" si="6"/>
        <v>0.42</v>
      </c>
      <c r="H45" s="10">
        <f t="shared" si="6"/>
        <v>0.42</v>
      </c>
      <c r="I45" s="10">
        <f t="shared" si="6"/>
        <v>0.42</v>
      </c>
      <c r="J45" s="10">
        <f t="shared" si="6"/>
        <v>0.2898</v>
      </c>
      <c r="K45" s="10">
        <f t="shared" si="6"/>
        <v>0.2898</v>
      </c>
      <c r="L45" s="10">
        <f t="shared" si="6"/>
        <v>0.21</v>
      </c>
      <c r="M45" s="10">
        <f t="shared" si="6"/>
        <v>0.21</v>
      </c>
      <c r="N45" s="10">
        <f t="shared" si="6"/>
        <v>0.21</v>
      </c>
      <c r="O45" s="10">
        <f t="shared" si="6"/>
        <v>0.2772</v>
      </c>
      <c r="P45" s="10">
        <f t="shared" si="6"/>
        <v>0.2772</v>
      </c>
      <c r="Q45" s="10">
        <f t="shared" si="6"/>
        <v>0.28559999999999997</v>
      </c>
      <c r="R45" s="10">
        <f t="shared" si="6"/>
        <v>0.28559999999999997</v>
      </c>
    </row>
    <row r="46" spans="1:18" x14ac:dyDescent="0.3">
      <c r="A46">
        <v>11</v>
      </c>
      <c r="B46" s="10">
        <f t="shared" si="5"/>
        <v>1.26</v>
      </c>
      <c r="C46" s="10">
        <f t="shared" si="6"/>
        <v>0.84</v>
      </c>
      <c r="D46" s="10">
        <f t="shared" si="6"/>
        <v>0.84</v>
      </c>
      <c r="E46" s="10">
        <f t="shared" si="6"/>
        <v>0.67200000000000004</v>
      </c>
      <c r="F46" s="10">
        <f t="shared" si="6"/>
        <v>0.67200000000000004</v>
      </c>
      <c r="G46" s="10">
        <f t="shared" si="6"/>
        <v>0.42</v>
      </c>
      <c r="H46" s="10">
        <f t="shared" si="6"/>
        <v>0.42</v>
      </c>
      <c r="I46" s="10">
        <f t="shared" si="6"/>
        <v>0.42</v>
      </c>
      <c r="J46" s="10">
        <f t="shared" si="6"/>
        <v>0.2898</v>
      </c>
      <c r="K46" s="10">
        <f t="shared" si="6"/>
        <v>0.2898</v>
      </c>
      <c r="L46" s="10">
        <f t="shared" si="6"/>
        <v>0.21</v>
      </c>
      <c r="M46" s="10">
        <f t="shared" si="6"/>
        <v>0.21</v>
      </c>
      <c r="N46" s="10">
        <f t="shared" si="6"/>
        <v>0.21</v>
      </c>
      <c r="O46" s="10">
        <f t="shared" si="6"/>
        <v>0.2772</v>
      </c>
      <c r="P46" s="10">
        <f t="shared" si="6"/>
        <v>0.2772</v>
      </c>
      <c r="Q46" s="10">
        <f t="shared" si="6"/>
        <v>0.28559999999999997</v>
      </c>
      <c r="R46" s="10">
        <f t="shared" si="6"/>
        <v>0.28559999999999997</v>
      </c>
    </row>
    <row r="47" spans="1:18" x14ac:dyDescent="0.3">
      <c r="A47">
        <v>12</v>
      </c>
      <c r="B47" s="10">
        <f t="shared" si="5"/>
        <v>1.26</v>
      </c>
      <c r="C47" s="10">
        <f t="shared" si="6"/>
        <v>0.84</v>
      </c>
      <c r="D47" s="10">
        <f t="shared" si="6"/>
        <v>0.84</v>
      </c>
      <c r="E47" s="10">
        <f t="shared" si="6"/>
        <v>0.67200000000000004</v>
      </c>
      <c r="F47" s="10">
        <f t="shared" si="6"/>
        <v>0.67200000000000004</v>
      </c>
      <c r="G47" s="10">
        <f t="shared" si="6"/>
        <v>0.42</v>
      </c>
      <c r="H47" s="10">
        <f t="shared" si="6"/>
        <v>0.42</v>
      </c>
      <c r="I47" s="10">
        <f t="shared" si="6"/>
        <v>0.42</v>
      </c>
      <c r="J47" s="10">
        <f t="shared" si="6"/>
        <v>0.2898</v>
      </c>
      <c r="K47" s="10">
        <f t="shared" si="6"/>
        <v>0.2898</v>
      </c>
      <c r="L47" s="10">
        <f t="shared" si="6"/>
        <v>0.21</v>
      </c>
      <c r="M47" s="10">
        <f t="shared" si="6"/>
        <v>0.21</v>
      </c>
      <c r="N47" s="10">
        <f t="shared" si="6"/>
        <v>0.21</v>
      </c>
      <c r="O47" s="10">
        <f t="shared" si="6"/>
        <v>0.2772</v>
      </c>
      <c r="P47" s="10">
        <f t="shared" si="6"/>
        <v>0.2772</v>
      </c>
      <c r="Q47" s="10">
        <f t="shared" si="6"/>
        <v>0.28559999999999997</v>
      </c>
      <c r="R47" s="10">
        <f t="shared" si="6"/>
        <v>0.28559999999999997</v>
      </c>
    </row>
    <row r="48" spans="1:18" x14ac:dyDescent="0.3">
      <c r="A48">
        <v>13</v>
      </c>
      <c r="B48" s="10">
        <f t="shared" si="5"/>
        <v>1.26</v>
      </c>
      <c r="C48" s="10">
        <f t="shared" si="6"/>
        <v>0.84</v>
      </c>
      <c r="D48" s="10">
        <f t="shared" si="6"/>
        <v>0.84</v>
      </c>
      <c r="E48" s="10">
        <f t="shared" si="6"/>
        <v>0.67200000000000004</v>
      </c>
      <c r="F48" s="10">
        <f t="shared" si="6"/>
        <v>0.67200000000000004</v>
      </c>
      <c r="G48" s="10">
        <f t="shared" si="6"/>
        <v>0.42</v>
      </c>
      <c r="H48" s="10">
        <f t="shared" si="6"/>
        <v>0.42</v>
      </c>
      <c r="I48" s="10">
        <f t="shared" si="6"/>
        <v>0.42</v>
      </c>
      <c r="J48" s="10">
        <f t="shared" si="6"/>
        <v>0.2898</v>
      </c>
      <c r="K48" s="10">
        <f t="shared" si="6"/>
        <v>0.2898</v>
      </c>
      <c r="L48" s="10">
        <f t="shared" si="6"/>
        <v>0.21</v>
      </c>
      <c r="M48" s="10">
        <f t="shared" si="6"/>
        <v>0.21</v>
      </c>
      <c r="N48" s="10">
        <f t="shared" si="6"/>
        <v>0.21</v>
      </c>
      <c r="O48" s="10">
        <f t="shared" si="6"/>
        <v>0.2772</v>
      </c>
      <c r="P48" s="10">
        <f t="shared" si="6"/>
        <v>0.2772</v>
      </c>
      <c r="Q48" s="10">
        <f t="shared" si="6"/>
        <v>0.28559999999999997</v>
      </c>
      <c r="R48" s="10">
        <f t="shared" si="6"/>
        <v>0.28559999999999997</v>
      </c>
    </row>
    <row r="49" spans="1:18" x14ac:dyDescent="0.3">
      <c r="A49">
        <v>14</v>
      </c>
      <c r="B49" s="10">
        <f t="shared" si="5"/>
        <v>1.26</v>
      </c>
      <c r="C49" s="10">
        <f t="shared" si="6"/>
        <v>0.84</v>
      </c>
      <c r="D49" s="10">
        <f t="shared" si="6"/>
        <v>0.84</v>
      </c>
      <c r="E49" s="10">
        <f t="shared" si="6"/>
        <v>0.67200000000000004</v>
      </c>
      <c r="F49" s="10">
        <f t="shared" si="6"/>
        <v>0.67200000000000004</v>
      </c>
      <c r="G49" s="10">
        <f t="shared" si="6"/>
        <v>0.42</v>
      </c>
      <c r="H49" s="10">
        <f t="shared" si="6"/>
        <v>0.42</v>
      </c>
      <c r="I49" s="10">
        <f t="shared" si="6"/>
        <v>0.42</v>
      </c>
      <c r="J49" s="10">
        <f t="shared" si="6"/>
        <v>0.2898</v>
      </c>
      <c r="K49" s="10">
        <f t="shared" si="6"/>
        <v>0.2898</v>
      </c>
      <c r="L49" s="10">
        <f t="shared" si="6"/>
        <v>0.21</v>
      </c>
      <c r="M49" s="10">
        <f t="shared" si="6"/>
        <v>0.21</v>
      </c>
      <c r="N49" s="10">
        <f t="shared" si="6"/>
        <v>0.21</v>
      </c>
      <c r="O49" s="10">
        <f t="shared" si="6"/>
        <v>0.2772</v>
      </c>
      <c r="P49" s="10">
        <f t="shared" si="6"/>
        <v>0.2772</v>
      </c>
      <c r="Q49" s="10">
        <f t="shared" si="6"/>
        <v>0.28559999999999997</v>
      </c>
      <c r="R49" s="10">
        <f t="shared" si="6"/>
        <v>0.28559999999999997</v>
      </c>
    </row>
    <row r="50" spans="1:18" x14ac:dyDescent="0.3">
      <c r="A50">
        <v>15</v>
      </c>
      <c r="B50" s="10">
        <f t="shared" si="5"/>
        <v>1.26</v>
      </c>
      <c r="C50" s="10">
        <f t="shared" si="6"/>
        <v>0.84</v>
      </c>
      <c r="D50" s="10">
        <f t="shared" si="6"/>
        <v>0.84</v>
      </c>
      <c r="E50" s="10">
        <f t="shared" si="6"/>
        <v>0.67200000000000004</v>
      </c>
      <c r="F50" s="10">
        <f t="shared" si="6"/>
        <v>0.67200000000000004</v>
      </c>
      <c r="G50" s="10">
        <f t="shared" si="6"/>
        <v>0.42</v>
      </c>
      <c r="H50" s="10">
        <f t="shared" si="6"/>
        <v>0.42</v>
      </c>
      <c r="I50" s="10">
        <f t="shared" si="6"/>
        <v>0.42</v>
      </c>
      <c r="J50" s="10">
        <f t="shared" si="6"/>
        <v>0.2898</v>
      </c>
      <c r="K50" s="10">
        <f t="shared" si="6"/>
        <v>0.2898</v>
      </c>
      <c r="L50" s="10">
        <f t="shared" si="6"/>
        <v>0.21</v>
      </c>
      <c r="M50" s="10">
        <f t="shared" si="6"/>
        <v>0.21</v>
      </c>
      <c r="N50" s="10">
        <f t="shared" si="6"/>
        <v>0.21</v>
      </c>
      <c r="O50" s="10">
        <f t="shared" si="6"/>
        <v>0.2772</v>
      </c>
      <c r="P50" s="10">
        <f t="shared" si="6"/>
        <v>0.2772</v>
      </c>
      <c r="Q50" s="10">
        <f t="shared" si="6"/>
        <v>0.28559999999999997</v>
      </c>
      <c r="R50" s="10">
        <f t="shared" si="6"/>
        <v>0.28559999999999997</v>
      </c>
    </row>
    <row r="51" spans="1:18" x14ac:dyDescent="0.3">
      <c r="A51">
        <v>16</v>
      </c>
      <c r="B51" s="10">
        <f t="shared" si="5"/>
        <v>1.26</v>
      </c>
      <c r="C51" s="10">
        <f t="shared" si="6"/>
        <v>0.84</v>
      </c>
      <c r="D51" s="10">
        <f t="shared" si="6"/>
        <v>0.84</v>
      </c>
      <c r="E51" s="10">
        <f t="shared" si="6"/>
        <v>0.67200000000000004</v>
      </c>
      <c r="F51" s="10">
        <f t="shared" si="6"/>
        <v>0.67200000000000004</v>
      </c>
      <c r="G51" s="10">
        <f t="shared" si="6"/>
        <v>0.42</v>
      </c>
      <c r="H51" s="10">
        <f t="shared" si="6"/>
        <v>0.42</v>
      </c>
      <c r="I51" s="10">
        <f t="shared" si="6"/>
        <v>0.42</v>
      </c>
      <c r="J51" s="10">
        <f t="shared" si="6"/>
        <v>0.2898</v>
      </c>
      <c r="K51" s="10">
        <f t="shared" si="6"/>
        <v>0.2898</v>
      </c>
      <c r="L51" s="10">
        <f t="shared" si="6"/>
        <v>0.21</v>
      </c>
      <c r="M51" s="10">
        <f t="shared" si="6"/>
        <v>0.21</v>
      </c>
      <c r="N51" s="10">
        <f t="shared" si="6"/>
        <v>0.21</v>
      </c>
      <c r="O51" s="10">
        <f t="shared" si="6"/>
        <v>0.2772</v>
      </c>
      <c r="P51" s="10">
        <f t="shared" si="6"/>
        <v>0.2772</v>
      </c>
      <c r="Q51" s="10">
        <f t="shared" si="6"/>
        <v>0.28559999999999997</v>
      </c>
      <c r="R51" s="10">
        <f t="shared" si="6"/>
        <v>0.28559999999999997</v>
      </c>
    </row>
    <row r="52" spans="1:18" x14ac:dyDescent="0.3">
      <c r="A52">
        <v>17</v>
      </c>
      <c r="B52" s="10">
        <f t="shared" si="5"/>
        <v>1.26</v>
      </c>
      <c r="C52" s="10">
        <f t="shared" si="6"/>
        <v>0.84</v>
      </c>
      <c r="D52" s="10">
        <f t="shared" si="6"/>
        <v>0.84</v>
      </c>
      <c r="E52" s="10">
        <f t="shared" si="6"/>
        <v>0.67200000000000004</v>
      </c>
      <c r="F52" s="10">
        <f t="shared" si="6"/>
        <v>0.67200000000000004</v>
      </c>
      <c r="G52" s="10">
        <f t="shared" si="6"/>
        <v>0.42</v>
      </c>
      <c r="H52" s="10">
        <f t="shared" si="6"/>
        <v>0.42</v>
      </c>
      <c r="I52" s="10">
        <f t="shared" si="6"/>
        <v>0.42</v>
      </c>
      <c r="J52" s="10">
        <f t="shared" si="6"/>
        <v>0.2898</v>
      </c>
      <c r="K52" s="10">
        <f t="shared" si="6"/>
        <v>0.2898</v>
      </c>
      <c r="L52" s="10">
        <f t="shared" si="6"/>
        <v>0.21</v>
      </c>
      <c r="M52" s="10">
        <f t="shared" si="6"/>
        <v>0.21</v>
      </c>
      <c r="N52" s="10">
        <f t="shared" ref="N52:N65" si="7">N$36</f>
        <v>0.21</v>
      </c>
      <c r="O52" s="10">
        <f t="shared" si="6"/>
        <v>0.2772</v>
      </c>
      <c r="P52" s="10">
        <f t="shared" si="6"/>
        <v>0.2772</v>
      </c>
      <c r="Q52" s="10">
        <f t="shared" si="6"/>
        <v>0.28559999999999997</v>
      </c>
      <c r="R52" s="10">
        <f t="shared" si="6"/>
        <v>0.28559999999999997</v>
      </c>
    </row>
    <row r="53" spans="1:18" x14ac:dyDescent="0.3">
      <c r="A53">
        <v>18</v>
      </c>
      <c r="B53" s="10">
        <f t="shared" si="5"/>
        <v>1.26</v>
      </c>
      <c r="C53" s="10">
        <f t="shared" ref="C53:M65" si="8">C$36</f>
        <v>0.84</v>
      </c>
      <c r="D53" s="10">
        <f t="shared" si="8"/>
        <v>0.84</v>
      </c>
      <c r="E53" s="10">
        <f t="shared" si="8"/>
        <v>0.67200000000000004</v>
      </c>
      <c r="F53" s="10">
        <f t="shared" si="8"/>
        <v>0.67200000000000004</v>
      </c>
      <c r="G53" s="10">
        <f t="shared" si="8"/>
        <v>0.42</v>
      </c>
      <c r="H53" s="10">
        <f t="shared" si="8"/>
        <v>0.42</v>
      </c>
      <c r="I53" s="10">
        <f t="shared" si="8"/>
        <v>0.42</v>
      </c>
      <c r="J53" s="10">
        <f t="shared" si="8"/>
        <v>0.2898</v>
      </c>
      <c r="K53" s="10">
        <f t="shared" si="8"/>
        <v>0.2898</v>
      </c>
      <c r="L53" s="10">
        <f t="shared" si="8"/>
        <v>0.21</v>
      </c>
      <c r="M53" s="10">
        <f t="shared" si="8"/>
        <v>0.21</v>
      </c>
      <c r="N53" s="10">
        <f t="shared" si="7"/>
        <v>0.21</v>
      </c>
      <c r="O53" s="10">
        <f t="shared" ref="O53:R65" si="9">O$36</f>
        <v>0.2772</v>
      </c>
      <c r="P53" s="10">
        <f t="shared" si="9"/>
        <v>0.2772</v>
      </c>
      <c r="Q53" s="10">
        <f t="shared" si="9"/>
        <v>0.28559999999999997</v>
      </c>
      <c r="R53" s="10">
        <f t="shared" si="9"/>
        <v>0.28559999999999997</v>
      </c>
    </row>
    <row r="54" spans="1:18" x14ac:dyDescent="0.3">
      <c r="A54">
        <v>19</v>
      </c>
      <c r="B54" s="10">
        <f t="shared" si="5"/>
        <v>1.26</v>
      </c>
      <c r="C54" s="10">
        <f t="shared" si="8"/>
        <v>0.84</v>
      </c>
      <c r="D54" s="10">
        <f t="shared" si="8"/>
        <v>0.84</v>
      </c>
      <c r="E54" s="10">
        <f t="shared" si="8"/>
        <v>0.67200000000000004</v>
      </c>
      <c r="F54" s="10">
        <f t="shared" si="8"/>
        <v>0.67200000000000004</v>
      </c>
      <c r="G54" s="10">
        <f t="shared" si="8"/>
        <v>0.42</v>
      </c>
      <c r="H54" s="10">
        <f t="shared" si="8"/>
        <v>0.42</v>
      </c>
      <c r="I54" s="10">
        <f t="shared" si="8"/>
        <v>0.42</v>
      </c>
      <c r="J54" s="10">
        <f t="shared" si="8"/>
        <v>0.2898</v>
      </c>
      <c r="K54" s="10">
        <f t="shared" si="8"/>
        <v>0.2898</v>
      </c>
      <c r="L54" s="10">
        <f t="shared" si="8"/>
        <v>0.21</v>
      </c>
      <c r="M54" s="10">
        <f t="shared" si="8"/>
        <v>0.21</v>
      </c>
      <c r="N54" s="10">
        <f t="shared" si="7"/>
        <v>0.21</v>
      </c>
      <c r="O54" s="10">
        <f t="shared" si="9"/>
        <v>0.2772</v>
      </c>
      <c r="P54" s="10">
        <f t="shared" si="9"/>
        <v>0.2772</v>
      </c>
      <c r="Q54" s="10">
        <f t="shared" si="9"/>
        <v>0.28559999999999997</v>
      </c>
      <c r="R54" s="10">
        <f t="shared" si="9"/>
        <v>0.28559999999999997</v>
      </c>
    </row>
    <row r="55" spans="1:18" x14ac:dyDescent="0.3">
      <c r="A55">
        <v>20</v>
      </c>
      <c r="B55" s="10">
        <f t="shared" si="5"/>
        <v>1.26</v>
      </c>
      <c r="C55" s="10">
        <f t="shared" si="8"/>
        <v>0.84</v>
      </c>
      <c r="D55" s="10">
        <f t="shared" si="8"/>
        <v>0.84</v>
      </c>
      <c r="E55" s="10">
        <f t="shared" si="8"/>
        <v>0.67200000000000004</v>
      </c>
      <c r="F55" s="10">
        <f t="shared" si="8"/>
        <v>0.67200000000000004</v>
      </c>
      <c r="G55" s="10">
        <f t="shared" si="8"/>
        <v>0.42</v>
      </c>
      <c r="H55" s="10">
        <f t="shared" si="8"/>
        <v>0.42</v>
      </c>
      <c r="I55" s="10">
        <f t="shared" si="8"/>
        <v>0.42</v>
      </c>
      <c r="J55" s="10">
        <f t="shared" si="8"/>
        <v>0.2898</v>
      </c>
      <c r="K55" s="10">
        <f t="shared" si="8"/>
        <v>0.2898</v>
      </c>
      <c r="L55" s="10">
        <f t="shared" si="8"/>
        <v>0.21</v>
      </c>
      <c r="M55" s="10">
        <f t="shared" si="8"/>
        <v>0.21</v>
      </c>
      <c r="N55" s="10">
        <f t="shared" si="7"/>
        <v>0.21</v>
      </c>
      <c r="O55" s="10">
        <f t="shared" si="9"/>
        <v>0.2772</v>
      </c>
      <c r="P55" s="10">
        <f t="shared" si="9"/>
        <v>0.2772</v>
      </c>
      <c r="Q55" s="10">
        <f t="shared" si="9"/>
        <v>0.28559999999999997</v>
      </c>
      <c r="R55" s="10">
        <f t="shared" si="9"/>
        <v>0.28559999999999997</v>
      </c>
    </row>
    <row r="56" spans="1:18" x14ac:dyDescent="0.3">
      <c r="A56">
        <v>21</v>
      </c>
      <c r="B56" s="10">
        <f t="shared" si="5"/>
        <v>1.26</v>
      </c>
      <c r="C56" s="10">
        <f t="shared" si="8"/>
        <v>0.84</v>
      </c>
      <c r="D56" s="10">
        <f t="shared" si="8"/>
        <v>0.84</v>
      </c>
      <c r="E56" s="10">
        <f t="shared" si="8"/>
        <v>0.67200000000000004</v>
      </c>
      <c r="F56" s="10">
        <f t="shared" si="8"/>
        <v>0.67200000000000004</v>
      </c>
      <c r="G56" s="10">
        <f t="shared" si="8"/>
        <v>0.42</v>
      </c>
      <c r="H56" s="10">
        <f t="shared" si="8"/>
        <v>0.42</v>
      </c>
      <c r="I56" s="10">
        <f t="shared" si="8"/>
        <v>0.42</v>
      </c>
      <c r="J56" s="10">
        <f t="shared" si="8"/>
        <v>0.2898</v>
      </c>
      <c r="K56" s="10">
        <f t="shared" si="8"/>
        <v>0.2898</v>
      </c>
      <c r="L56" s="10">
        <f t="shared" si="8"/>
        <v>0.21</v>
      </c>
      <c r="M56" s="10">
        <f t="shared" si="8"/>
        <v>0.21</v>
      </c>
      <c r="N56" s="10">
        <f t="shared" si="7"/>
        <v>0.21</v>
      </c>
      <c r="O56" s="10">
        <f t="shared" si="9"/>
        <v>0.2772</v>
      </c>
      <c r="P56" s="10">
        <f t="shared" si="9"/>
        <v>0.2772</v>
      </c>
      <c r="Q56" s="10">
        <f t="shared" si="9"/>
        <v>0.28559999999999997</v>
      </c>
      <c r="R56" s="10">
        <f t="shared" si="9"/>
        <v>0.28559999999999997</v>
      </c>
    </row>
    <row r="57" spans="1:18" x14ac:dyDescent="0.3">
      <c r="A57">
        <v>22</v>
      </c>
      <c r="B57" s="10">
        <f t="shared" si="5"/>
        <v>1.26</v>
      </c>
      <c r="C57" s="10">
        <f t="shared" si="8"/>
        <v>0.84</v>
      </c>
      <c r="D57" s="10">
        <f t="shared" si="8"/>
        <v>0.84</v>
      </c>
      <c r="E57" s="10">
        <f t="shared" si="8"/>
        <v>0.67200000000000004</v>
      </c>
      <c r="F57" s="10">
        <f t="shared" si="8"/>
        <v>0.67200000000000004</v>
      </c>
      <c r="G57" s="10">
        <f t="shared" si="8"/>
        <v>0.42</v>
      </c>
      <c r="H57" s="10">
        <f t="shared" si="8"/>
        <v>0.42</v>
      </c>
      <c r="I57" s="10">
        <f t="shared" si="8"/>
        <v>0.42</v>
      </c>
      <c r="J57" s="10">
        <f t="shared" si="8"/>
        <v>0.2898</v>
      </c>
      <c r="K57" s="10">
        <f t="shared" si="8"/>
        <v>0.2898</v>
      </c>
      <c r="L57" s="10">
        <f t="shared" si="8"/>
        <v>0.21</v>
      </c>
      <c r="M57" s="10">
        <f t="shared" si="8"/>
        <v>0.21</v>
      </c>
      <c r="N57" s="10">
        <f t="shared" si="7"/>
        <v>0.21</v>
      </c>
      <c r="O57" s="10">
        <f t="shared" si="9"/>
        <v>0.2772</v>
      </c>
      <c r="P57" s="10">
        <f t="shared" si="9"/>
        <v>0.2772</v>
      </c>
      <c r="Q57" s="10">
        <f t="shared" si="9"/>
        <v>0.28559999999999997</v>
      </c>
      <c r="R57" s="10">
        <f t="shared" si="9"/>
        <v>0.28559999999999997</v>
      </c>
    </row>
    <row r="58" spans="1:18" x14ac:dyDescent="0.3">
      <c r="A58">
        <v>23</v>
      </c>
      <c r="B58" s="10">
        <f t="shared" si="5"/>
        <v>1.26</v>
      </c>
      <c r="C58" s="10">
        <f t="shared" si="8"/>
        <v>0.84</v>
      </c>
      <c r="D58" s="10">
        <f t="shared" si="8"/>
        <v>0.84</v>
      </c>
      <c r="E58" s="10">
        <f t="shared" si="8"/>
        <v>0.67200000000000004</v>
      </c>
      <c r="F58" s="10">
        <f t="shared" si="8"/>
        <v>0.67200000000000004</v>
      </c>
      <c r="G58" s="10">
        <f t="shared" si="8"/>
        <v>0.42</v>
      </c>
      <c r="H58" s="10">
        <f t="shared" si="8"/>
        <v>0.42</v>
      </c>
      <c r="I58" s="10">
        <f t="shared" si="8"/>
        <v>0.42</v>
      </c>
      <c r="J58" s="10">
        <f t="shared" si="8"/>
        <v>0.2898</v>
      </c>
      <c r="K58" s="10">
        <f t="shared" si="8"/>
        <v>0.2898</v>
      </c>
      <c r="L58" s="10">
        <f t="shared" si="8"/>
        <v>0.21</v>
      </c>
      <c r="M58" s="10">
        <f t="shared" si="8"/>
        <v>0.21</v>
      </c>
      <c r="N58" s="10">
        <f t="shared" si="7"/>
        <v>0.21</v>
      </c>
      <c r="O58" s="10">
        <f t="shared" si="9"/>
        <v>0.2772</v>
      </c>
      <c r="P58" s="10">
        <f t="shared" si="9"/>
        <v>0.2772</v>
      </c>
      <c r="Q58" s="10">
        <f t="shared" si="9"/>
        <v>0.28559999999999997</v>
      </c>
      <c r="R58" s="10">
        <f t="shared" si="9"/>
        <v>0.28559999999999997</v>
      </c>
    </row>
    <row r="59" spans="1:18" x14ac:dyDescent="0.3">
      <c r="A59">
        <v>24</v>
      </c>
      <c r="B59" s="10">
        <f t="shared" si="5"/>
        <v>1.26</v>
      </c>
      <c r="C59" s="10">
        <f t="shared" si="8"/>
        <v>0.84</v>
      </c>
      <c r="D59" s="10">
        <f t="shared" si="8"/>
        <v>0.84</v>
      </c>
      <c r="E59" s="10">
        <f t="shared" si="8"/>
        <v>0.67200000000000004</v>
      </c>
      <c r="F59" s="10">
        <f t="shared" si="8"/>
        <v>0.67200000000000004</v>
      </c>
      <c r="G59" s="10">
        <f t="shared" si="8"/>
        <v>0.42</v>
      </c>
      <c r="H59" s="10">
        <f t="shared" si="8"/>
        <v>0.42</v>
      </c>
      <c r="I59" s="10">
        <f t="shared" si="8"/>
        <v>0.42</v>
      </c>
      <c r="J59" s="10">
        <f t="shared" si="8"/>
        <v>0.2898</v>
      </c>
      <c r="K59" s="10">
        <f t="shared" si="8"/>
        <v>0.2898</v>
      </c>
      <c r="L59" s="10">
        <f t="shared" si="8"/>
        <v>0.21</v>
      </c>
      <c r="M59" s="10">
        <f t="shared" si="8"/>
        <v>0.21</v>
      </c>
      <c r="N59" s="10">
        <f t="shared" si="7"/>
        <v>0.21</v>
      </c>
      <c r="O59" s="10">
        <f t="shared" si="9"/>
        <v>0.2772</v>
      </c>
      <c r="P59" s="10">
        <f t="shared" si="9"/>
        <v>0.2772</v>
      </c>
      <c r="Q59" s="10">
        <f t="shared" si="9"/>
        <v>0.28559999999999997</v>
      </c>
      <c r="R59" s="10">
        <f t="shared" si="9"/>
        <v>0.28559999999999997</v>
      </c>
    </row>
    <row r="60" spans="1:18" x14ac:dyDescent="0.3">
      <c r="A60">
        <v>25</v>
      </c>
      <c r="B60" s="10">
        <f t="shared" si="5"/>
        <v>1.26</v>
      </c>
      <c r="C60" s="10">
        <f t="shared" si="8"/>
        <v>0.84</v>
      </c>
      <c r="D60" s="10">
        <f t="shared" si="8"/>
        <v>0.84</v>
      </c>
      <c r="E60" s="10">
        <f t="shared" si="8"/>
        <v>0.67200000000000004</v>
      </c>
      <c r="F60" s="10">
        <f t="shared" si="8"/>
        <v>0.67200000000000004</v>
      </c>
      <c r="G60" s="10">
        <f t="shared" si="8"/>
        <v>0.42</v>
      </c>
      <c r="H60" s="10">
        <f t="shared" si="8"/>
        <v>0.42</v>
      </c>
      <c r="I60" s="10">
        <f t="shared" si="8"/>
        <v>0.42</v>
      </c>
      <c r="J60" s="10">
        <f t="shared" si="8"/>
        <v>0.2898</v>
      </c>
      <c r="K60" s="10">
        <f t="shared" si="8"/>
        <v>0.2898</v>
      </c>
      <c r="L60" s="10">
        <f t="shared" si="8"/>
        <v>0.21</v>
      </c>
      <c r="M60" s="10">
        <f t="shared" si="8"/>
        <v>0.21</v>
      </c>
      <c r="N60" s="10">
        <f t="shared" si="7"/>
        <v>0.21</v>
      </c>
      <c r="O60" s="10">
        <f t="shared" si="9"/>
        <v>0.2772</v>
      </c>
      <c r="P60" s="10">
        <f t="shared" si="9"/>
        <v>0.2772</v>
      </c>
      <c r="Q60" s="10">
        <f t="shared" si="9"/>
        <v>0.28559999999999997</v>
      </c>
      <c r="R60" s="10">
        <f t="shared" si="9"/>
        <v>0.28559999999999997</v>
      </c>
    </row>
    <row r="61" spans="1:18" x14ac:dyDescent="0.3">
      <c r="A61">
        <v>26</v>
      </c>
      <c r="B61" s="10">
        <f t="shared" si="5"/>
        <v>1.26</v>
      </c>
      <c r="C61" s="10">
        <f t="shared" si="8"/>
        <v>0.84</v>
      </c>
      <c r="D61" s="10">
        <f t="shared" si="8"/>
        <v>0.84</v>
      </c>
      <c r="E61" s="10">
        <f t="shared" si="8"/>
        <v>0.67200000000000004</v>
      </c>
      <c r="F61" s="10">
        <f t="shared" si="8"/>
        <v>0.67200000000000004</v>
      </c>
      <c r="G61" s="10">
        <f t="shared" si="8"/>
        <v>0.42</v>
      </c>
      <c r="H61" s="10">
        <f t="shared" si="8"/>
        <v>0.42</v>
      </c>
      <c r="I61" s="10">
        <f t="shared" si="8"/>
        <v>0.42</v>
      </c>
      <c r="J61" s="10">
        <f t="shared" si="8"/>
        <v>0.2898</v>
      </c>
      <c r="K61" s="10">
        <f t="shared" si="8"/>
        <v>0.2898</v>
      </c>
      <c r="L61" s="10">
        <f t="shared" si="8"/>
        <v>0.21</v>
      </c>
      <c r="M61" s="10">
        <f t="shared" si="8"/>
        <v>0.21</v>
      </c>
      <c r="N61" s="10">
        <f t="shared" si="7"/>
        <v>0.21</v>
      </c>
      <c r="O61" s="10">
        <f t="shared" si="9"/>
        <v>0.2772</v>
      </c>
      <c r="P61" s="10">
        <f t="shared" si="9"/>
        <v>0.2772</v>
      </c>
      <c r="Q61" s="10">
        <f t="shared" si="9"/>
        <v>0.28559999999999997</v>
      </c>
      <c r="R61" s="10">
        <f t="shared" si="9"/>
        <v>0.28559999999999997</v>
      </c>
    </row>
    <row r="62" spans="1:18" x14ac:dyDescent="0.3">
      <c r="A62">
        <v>27</v>
      </c>
      <c r="B62" s="10">
        <f t="shared" si="5"/>
        <v>1.26</v>
      </c>
      <c r="C62" s="10">
        <f t="shared" si="8"/>
        <v>0.84</v>
      </c>
      <c r="D62" s="10">
        <f t="shared" si="8"/>
        <v>0.84</v>
      </c>
      <c r="E62" s="10">
        <f t="shared" si="8"/>
        <v>0.67200000000000004</v>
      </c>
      <c r="F62" s="10">
        <f t="shared" si="8"/>
        <v>0.67200000000000004</v>
      </c>
      <c r="G62" s="10">
        <f t="shared" si="8"/>
        <v>0.42</v>
      </c>
      <c r="H62" s="10">
        <f t="shared" si="8"/>
        <v>0.42</v>
      </c>
      <c r="I62" s="10">
        <f t="shared" si="8"/>
        <v>0.42</v>
      </c>
      <c r="J62" s="10">
        <f t="shared" si="8"/>
        <v>0.2898</v>
      </c>
      <c r="K62" s="10">
        <f t="shared" si="8"/>
        <v>0.2898</v>
      </c>
      <c r="L62" s="10">
        <f t="shared" si="8"/>
        <v>0.21</v>
      </c>
      <c r="M62" s="10">
        <f t="shared" si="8"/>
        <v>0.21</v>
      </c>
      <c r="N62" s="10">
        <f t="shared" si="7"/>
        <v>0.21</v>
      </c>
      <c r="O62" s="10">
        <f t="shared" si="9"/>
        <v>0.2772</v>
      </c>
      <c r="P62" s="10">
        <f t="shared" si="9"/>
        <v>0.2772</v>
      </c>
      <c r="Q62" s="10">
        <f t="shared" si="9"/>
        <v>0.28559999999999997</v>
      </c>
      <c r="R62" s="10">
        <f t="shared" si="9"/>
        <v>0.28559999999999997</v>
      </c>
    </row>
    <row r="63" spans="1:18" x14ac:dyDescent="0.3">
      <c r="A63">
        <v>28</v>
      </c>
      <c r="B63" s="10">
        <f t="shared" si="5"/>
        <v>1.26</v>
      </c>
      <c r="C63" s="10">
        <f t="shared" si="8"/>
        <v>0.84</v>
      </c>
      <c r="D63" s="10">
        <f t="shared" si="8"/>
        <v>0.84</v>
      </c>
      <c r="E63" s="10">
        <f t="shared" si="8"/>
        <v>0.67200000000000004</v>
      </c>
      <c r="F63" s="10">
        <f t="shared" si="8"/>
        <v>0.67200000000000004</v>
      </c>
      <c r="G63" s="10">
        <f t="shared" si="8"/>
        <v>0.42</v>
      </c>
      <c r="H63" s="10">
        <f t="shared" si="8"/>
        <v>0.42</v>
      </c>
      <c r="I63" s="10">
        <f t="shared" si="8"/>
        <v>0.42</v>
      </c>
      <c r="J63" s="10">
        <f t="shared" si="8"/>
        <v>0.2898</v>
      </c>
      <c r="K63" s="10">
        <f t="shared" si="8"/>
        <v>0.2898</v>
      </c>
      <c r="L63" s="10">
        <f t="shared" si="8"/>
        <v>0.21</v>
      </c>
      <c r="M63" s="10">
        <f t="shared" si="8"/>
        <v>0.21</v>
      </c>
      <c r="N63" s="10">
        <f t="shared" si="7"/>
        <v>0.21</v>
      </c>
      <c r="O63" s="10">
        <f t="shared" si="9"/>
        <v>0.2772</v>
      </c>
      <c r="P63" s="10">
        <f t="shared" si="9"/>
        <v>0.2772</v>
      </c>
      <c r="Q63" s="10">
        <f t="shared" si="9"/>
        <v>0.28559999999999997</v>
      </c>
      <c r="R63" s="10">
        <f t="shared" si="9"/>
        <v>0.28559999999999997</v>
      </c>
    </row>
    <row r="64" spans="1:18" x14ac:dyDescent="0.3">
      <c r="A64">
        <v>29</v>
      </c>
      <c r="B64" s="10">
        <f t="shared" si="5"/>
        <v>1.26</v>
      </c>
      <c r="C64" s="10">
        <f t="shared" si="8"/>
        <v>0.84</v>
      </c>
      <c r="D64" s="10">
        <f t="shared" si="8"/>
        <v>0.84</v>
      </c>
      <c r="E64" s="10">
        <f t="shared" si="8"/>
        <v>0.67200000000000004</v>
      </c>
      <c r="F64" s="10">
        <f t="shared" si="8"/>
        <v>0.67200000000000004</v>
      </c>
      <c r="G64" s="10">
        <f t="shared" si="8"/>
        <v>0.42</v>
      </c>
      <c r="H64" s="10">
        <f t="shared" si="8"/>
        <v>0.42</v>
      </c>
      <c r="I64" s="10">
        <f t="shared" si="8"/>
        <v>0.42</v>
      </c>
      <c r="J64" s="10">
        <f t="shared" si="8"/>
        <v>0.2898</v>
      </c>
      <c r="K64" s="10">
        <f t="shared" si="8"/>
        <v>0.2898</v>
      </c>
      <c r="L64" s="10">
        <f t="shared" si="8"/>
        <v>0.21</v>
      </c>
      <c r="M64" s="10">
        <f t="shared" si="8"/>
        <v>0.21</v>
      </c>
      <c r="N64" s="10">
        <f t="shared" si="7"/>
        <v>0.21</v>
      </c>
      <c r="O64" s="10">
        <f t="shared" si="9"/>
        <v>0.2772</v>
      </c>
      <c r="P64" s="10">
        <f t="shared" si="9"/>
        <v>0.2772</v>
      </c>
      <c r="Q64" s="10">
        <f t="shared" si="9"/>
        <v>0.28559999999999997</v>
      </c>
      <c r="R64" s="10">
        <f t="shared" si="9"/>
        <v>0.28559999999999997</v>
      </c>
    </row>
    <row r="65" spans="1:18" x14ac:dyDescent="0.3">
      <c r="A65">
        <v>30</v>
      </c>
      <c r="B65" s="10">
        <f t="shared" si="5"/>
        <v>1.26</v>
      </c>
      <c r="C65" s="10">
        <f t="shared" si="8"/>
        <v>0.84</v>
      </c>
      <c r="D65" s="10">
        <f t="shared" si="8"/>
        <v>0.84</v>
      </c>
      <c r="E65" s="10">
        <f t="shared" si="8"/>
        <v>0.67200000000000004</v>
      </c>
      <c r="F65" s="10">
        <f t="shared" si="8"/>
        <v>0.67200000000000004</v>
      </c>
      <c r="G65" s="10">
        <f t="shared" si="8"/>
        <v>0.42</v>
      </c>
      <c r="H65" s="10">
        <f t="shared" si="8"/>
        <v>0.42</v>
      </c>
      <c r="I65" s="10">
        <f t="shared" si="8"/>
        <v>0.42</v>
      </c>
      <c r="J65" s="10">
        <f t="shared" si="8"/>
        <v>0.2898</v>
      </c>
      <c r="K65" s="10">
        <f t="shared" si="8"/>
        <v>0.2898</v>
      </c>
      <c r="L65" s="10">
        <f t="shared" si="8"/>
        <v>0.21</v>
      </c>
      <c r="M65" s="10">
        <f t="shared" si="8"/>
        <v>0.21</v>
      </c>
      <c r="N65" s="10">
        <f t="shared" si="7"/>
        <v>0.21</v>
      </c>
      <c r="O65" s="10">
        <f t="shared" si="9"/>
        <v>0.2772</v>
      </c>
      <c r="P65" s="10">
        <f t="shared" si="9"/>
        <v>0.2772</v>
      </c>
      <c r="Q65" s="10">
        <f t="shared" si="9"/>
        <v>0.28559999999999997</v>
      </c>
      <c r="R65" s="10">
        <f t="shared" si="9"/>
        <v>0.28559999999999997</v>
      </c>
    </row>
  </sheetData>
  <mergeCells count="2">
    <mergeCell ref="B1:R1"/>
    <mergeCell ref="B34:R34"/>
  </mergeCells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37F58-A137-4DFC-AE16-D8D4F398FF44}">
  <dimension ref="A1:R65"/>
  <sheetViews>
    <sheetView topLeftCell="A31" workbookViewId="0">
      <selection activeCell="N36" sqref="N36"/>
    </sheetView>
  </sheetViews>
  <sheetFormatPr defaultRowHeight="14.4" x14ac:dyDescent="0.3"/>
  <sheetData>
    <row r="1" spans="1:18" x14ac:dyDescent="0.3">
      <c r="B1" s="53" t="s">
        <v>23</v>
      </c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</row>
    <row r="2" spans="1:18" x14ac:dyDescent="0.3">
      <c r="A2" t="s">
        <v>30</v>
      </c>
      <c r="B2" t="s">
        <v>0</v>
      </c>
      <c r="C2" t="s">
        <v>1</v>
      </c>
      <c r="D2" t="s">
        <v>1</v>
      </c>
      <c r="E2" t="s">
        <v>2</v>
      </c>
      <c r="F2" t="s">
        <v>2</v>
      </c>
      <c r="G2" t="s">
        <v>3</v>
      </c>
      <c r="H2" t="s">
        <v>3</v>
      </c>
      <c r="I2" t="s">
        <v>22</v>
      </c>
      <c r="J2" t="s">
        <v>16</v>
      </c>
      <c r="K2" t="s">
        <v>16</v>
      </c>
      <c r="L2" t="s">
        <v>17</v>
      </c>
      <c r="M2" t="s">
        <v>17</v>
      </c>
      <c r="N2" t="s">
        <v>17</v>
      </c>
      <c r="O2" t="s">
        <v>20</v>
      </c>
      <c r="P2" t="s">
        <v>20</v>
      </c>
      <c r="Q2" t="s">
        <v>21</v>
      </c>
      <c r="R2" t="s">
        <v>21</v>
      </c>
    </row>
    <row r="3" spans="1:18" x14ac:dyDescent="0.3">
      <c r="A3">
        <v>1</v>
      </c>
      <c r="B3" s="10">
        <f>'Main Calculations'!C36</f>
        <v>2.3528409999999997</v>
      </c>
      <c r="C3" s="10">
        <f>'Main Calculations'!D36</f>
        <v>1.4807735</v>
      </c>
      <c r="D3" s="10">
        <f>'Main Calculations'!E36</f>
        <v>2.239096</v>
      </c>
      <c r="E3" s="10">
        <f>'Main Calculations'!F36</f>
        <v>1.0665319499999999</v>
      </c>
      <c r="F3" s="10">
        <f>'Main Calculations'!G36</f>
        <v>1.5866894999999999</v>
      </c>
      <c r="G3" s="10">
        <f>'Main Calculations'!H36</f>
        <v>0.70871954999999998</v>
      </c>
      <c r="H3" s="10">
        <f>'Main Calculations'!I36</f>
        <v>1.0823855</v>
      </c>
      <c r="I3" s="10">
        <f>'Main Calculations'!K36</f>
        <v>1.085145</v>
      </c>
      <c r="J3" s="10">
        <f>'Main Calculations'!L36</f>
        <v>0.54310770000000008</v>
      </c>
      <c r="K3" s="10">
        <f>'Main Calculations'!M36</f>
        <v>1.0950155000000001</v>
      </c>
      <c r="L3" s="10">
        <f>'Main Calculations'!N36</f>
        <v>0.9632425</v>
      </c>
      <c r="M3" s="10">
        <f>'Main Calculations'!O36</f>
        <v>0.41887679999999994</v>
      </c>
      <c r="N3" s="10">
        <f>'Main Calculations'!P36</f>
        <v>0.90135500000000002</v>
      </c>
      <c r="O3" s="10">
        <f>'Main Calculations'!Q36</f>
        <v>0.51635995000000001</v>
      </c>
      <c r="P3" s="10">
        <f>'Main Calculations'!R36</f>
        <v>1.042054</v>
      </c>
      <c r="Q3" s="10">
        <f>'Main Calculations'!S36</f>
        <v>1.179589</v>
      </c>
      <c r="R3" s="10">
        <f>'Main Calculations'!T36</f>
        <v>0.59773364999999989</v>
      </c>
    </row>
    <row r="4" spans="1:18" x14ac:dyDescent="0.3">
      <c r="A4">
        <v>2</v>
      </c>
      <c r="B4" s="10">
        <f t="shared" ref="B4:B32" si="0">B$3</f>
        <v>2.3528409999999997</v>
      </c>
      <c r="C4" s="10">
        <f t="shared" ref="C4:R19" si="1">C$3</f>
        <v>1.4807735</v>
      </c>
      <c r="D4" s="10">
        <f t="shared" si="1"/>
        <v>2.239096</v>
      </c>
      <c r="E4" s="10">
        <f t="shared" si="1"/>
        <v>1.0665319499999999</v>
      </c>
      <c r="F4" s="10">
        <f t="shared" si="1"/>
        <v>1.5866894999999999</v>
      </c>
      <c r="G4" s="10">
        <f t="shared" si="1"/>
        <v>0.70871954999999998</v>
      </c>
      <c r="H4" s="10">
        <f t="shared" si="1"/>
        <v>1.0823855</v>
      </c>
      <c r="I4" s="10">
        <f t="shared" si="1"/>
        <v>1.085145</v>
      </c>
      <c r="J4" s="10">
        <f t="shared" si="1"/>
        <v>0.54310770000000008</v>
      </c>
      <c r="K4" s="10">
        <f t="shared" si="1"/>
        <v>1.0950155000000001</v>
      </c>
      <c r="L4" s="10">
        <f t="shared" si="1"/>
        <v>0.9632425</v>
      </c>
      <c r="M4" s="10">
        <f t="shared" si="1"/>
        <v>0.41887679999999994</v>
      </c>
      <c r="N4" s="10">
        <f t="shared" si="1"/>
        <v>0.90135500000000002</v>
      </c>
      <c r="O4" s="10">
        <f t="shared" si="1"/>
        <v>0.51635995000000001</v>
      </c>
      <c r="P4" s="10">
        <f t="shared" si="1"/>
        <v>1.042054</v>
      </c>
      <c r="Q4" s="10">
        <f t="shared" si="1"/>
        <v>1.179589</v>
      </c>
      <c r="R4" s="10">
        <f t="shared" si="1"/>
        <v>0.59773364999999989</v>
      </c>
    </row>
    <row r="5" spans="1:18" x14ac:dyDescent="0.3">
      <c r="A5">
        <v>3</v>
      </c>
      <c r="B5" s="10">
        <f t="shared" si="0"/>
        <v>2.3528409999999997</v>
      </c>
      <c r="C5" s="10">
        <f t="shared" si="1"/>
        <v>1.4807735</v>
      </c>
      <c r="D5" s="10">
        <f t="shared" si="1"/>
        <v>2.239096</v>
      </c>
      <c r="E5" s="10">
        <f t="shared" si="1"/>
        <v>1.0665319499999999</v>
      </c>
      <c r="F5" s="10">
        <f t="shared" si="1"/>
        <v>1.5866894999999999</v>
      </c>
      <c r="G5" s="10">
        <f t="shared" si="1"/>
        <v>0.70871954999999998</v>
      </c>
      <c r="H5" s="10">
        <f t="shared" si="1"/>
        <v>1.0823855</v>
      </c>
      <c r="I5" s="10">
        <f t="shared" si="1"/>
        <v>1.085145</v>
      </c>
      <c r="J5" s="10">
        <f t="shared" si="1"/>
        <v>0.54310770000000008</v>
      </c>
      <c r="K5" s="10">
        <f t="shared" si="1"/>
        <v>1.0950155000000001</v>
      </c>
      <c r="L5" s="10">
        <f t="shared" si="1"/>
        <v>0.9632425</v>
      </c>
      <c r="M5" s="10">
        <f t="shared" si="1"/>
        <v>0.41887679999999994</v>
      </c>
      <c r="N5" s="10">
        <f t="shared" si="1"/>
        <v>0.90135500000000002</v>
      </c>
      <c r="O5" s="10">
        <f t="shared" si="1"/>
        <v>0.51635995000000001</v>
      </c>
      <c r="P5" s="10">
        <f t="shared" si="1"/>
        <v>1.042054</v>
      </c>
      <c r="Q5" s="10">
        <f t="shared" si="1"/>
        <v>1.179589</v>
      </c>
      <c r="R5" s="10">
        <f t="shared" si="1"/>
        <v>0.59773364999999989</v>
      </c>
    </row>
    <row r="6" spans="1:18" x14ac:dyDescent="0.3">
      <c r="A6">
        <v>4</v>
      </c>
      <c r="B6" s="10">
        <f t="shared" si="0"/>
        <v>2.3528409999999997</v>
      </c>
      <c r="C6" s="10">
        <f t="shared" si="1"/>
        <v>1.4807735</v>
      </c>
      <c r="D6" s="10">
        <f t="shared" si="1"/>
        <v>2.239096</v>
      </c>
      <c r="E6" s="10">
        <f t="shared" si="1"/>
        <v>1.0665319499999999</v>
      </c>
      <c r="F6" s="10">
        <f t="shared" si="1"/>
        <v>1.5866894999999999</v>
      </c>
      <c r="G6" s="10">
        <f t="shared" si="1"/>
        <v>0.70871954999999998</v>
      </c>
      <c r="H6" s="10">
        <f t="shared" si="1"/>
        <v>1.0823855</v>
      </c>
      <c r="I6" s="10">
        <f t="shared" si="1"/>
        <v>1.085145</v>
      </c>
      <c r="J6" s="10">
        <f t="shared" si="1"/>
        <v>0.54310770000000008</v>
      </c>
      <c r="K6" s="10">
        <f t="shared" si="1"/>
        <v>1.0950155000000001</v>
      </c>
      <c r="L6" s="10">
        <f t="shared" si="1"/>
        <v>0.9632425</v>
      </c>
      <c r="M6" s="10">
        <f t="shared" si="1"/>
        <v>0.41887679999999994</v>
      </c>
      <c r="N6" s="10">
        <f t="shared" si="1"/>
        <v>0.90135500000000002</v>
      </c>
      <c r="O6" s="10">
        <f t="shared" si="1"/>
        <v>0.51635995000000001</v>
      </c>
      <c r="P6" s="10">
        <f t="shared" si="1"/>
        <v>1.042054</v>
      </c>
      <c r="Q6" s="10">
        <f t="shared" si="1"/>
        <v>1.179589</v>
      </c>
      <c r="R6" s="10">
        <f t="shared" si="1"/>
        <v>0.59773364999999989</v>
      </c>
    </row>
    <row r="7" spans="1:18" x14ac:dyDescent="0.3">
      <c r="A7">
        <v>5</v>
      </c>
      <c r="B7" s="10">
        <f t="shared" si="0"/>
        <v>2.3528409999999997</v>
      </c>
      <c r="C7" s="10">
        <f t="shared" si="1"/>
        <v>1.4807735</v>
      </c>
      <c r="D7" s="10">
        <f t="shared" si="1"/>
        <v>2.239096</v>
      </c>
      <c r="E7" s="10">
        <f t="shared" si="1"/>
        <v>1.0665319499999999</v>
      </c>
      <c r="F7" s="10">
        <f t="shared" si="1"/>
        <v>1.5866894999999999</v>
      </c>
      <c r="G7" s="10">
        <f t="shared" si="1"/>
        <v>0.70871954999999998</v>
      </c>
      <c r="H7" s="10">
        <f t="shared" si="1"/>
        <v>1.0823855</v>
      </c>
      <c r="I7" s="10">
        <f t="shared" si="1"/>
        <v>1.085145</v>
      </c>
      <c r="J7" s="10">
        <f t="shared" si="1"/>
        <v>0.54310770000000008</v>
      </c>
      <c r="K7" s="10">
        <f t="shared" si="1"/>
        <v>1.0950155000000001</v>
      </c>
      <c r="L7" s="10">
        <f t="shared" si="1"/>
        <v>0.9632425</v>
      </c>
      <c r="M7" s="10">
        <f t="shared" si="1"/>
        <v>0.41887679999999994</v>
      </c>
      <c r="N7" s="10">
        <f t="shared" si="1"/>
        <v>0.90135500000000002</v>
      </c>
      <c r="O7" s="10">
        <f t="shared" si="1"/>
        <v>0.51635995000000001</v>
      </c>
      <c r="P7" s="10">
        <f t="shared" si="1"/>
        <v>1.042054</v>
      </c>
      <c r="Q7" s="10">
        <f t="shared" si="1"/>
        <v>1.179589</v>
      </c>
      <c r="R7" s="10">
        <f t="shared" si="1"/>
        <v>0.59773364999999989</v>
      </c>
    </row>
    <row r="8" spans="1:18" x14ac:dyDescent="0.3">
      <c r="A8">
        <v>6</v>
      </c>
      <c r="B8" s="10">
        <f t="shared" si="0"/>
        <v>2.3528409999999997</v>
      </c>
      <c r="C8" s="10">
        <f t="shared" si="1"/>
        <v>1.4807735</v>
      </c>
      <c r="D8" s="10">
        <f t="shared" si="1"/>
        <v>2.239096</v>
      </c>
      <c r="E8" s="10">
        <f t="shared" si="1"/>
        <v>1.0665319499999999</v>
      </c>
      <c r="F8" s="10">
        <f t="shared" si="1"/>
        <v>1.5866894999999999</v>
      </c>
      <c r="G8" s="10">
        <f t="shared" si="1"/>
        <v>0.70871954999999998</v>
      </c>
      <c r="H8" s="10">
        <f t="shared" si="1"/>
        <v>1.0823855</v>
      </c>
      <c r="I8" s="10">
        <f t="shared" si="1"/>
        <v>1.085145</v>
      </c>
      <c r="J8" s="10">
        <f t="shared" si="1"/>
        <v>0.54310770000000008</v>
      </c>
      <c r="K8" s="10">
        <f t="shared" si="1"/>
        <v>1.0950155000000001</v>
      </c>
      <c r="L8" s="10">
        <f t="shared" si="1"/>
        <v>0.9632425</v>
      </c>
      <c r="M8" s="10">
        <f t="shared" si="1"/>
        <v>0.41887679999999994</v>
      </c>
      <c r="N8" s="10">
        <f t="shared" si="1"/>
        <v>0.90135500000000002</v>
      </c>
      <c r="O8" s="10">
        <f t="shared" si="1"/>
        <v>0.51635995000000001</v>
      </c>
      <c r="P8" s="10">
        <f t="shared" si="1"/>
        <v>1.042054</v>
      </c>
      <c r="Q8" s="10">
        <f t="shared" si="1"/>
        <v>1.179589</v>
      </c>
      <c r="R8" s="10">
        <f t="shared" si="1"/>
        <v>0.59773364999999989</v>
      </c>
    </row>
    <row r="9" spans="1:18" x14ac:dyDescent="0.3">
      <c r="A9">
        <v>7</v>
      </c>
      <c r="B9" s="10">
        <f t="shared" si="0"/>
        <v>2.3528409999999997</v>
      </c>
      <c r="C9" s="10">
        <f t="shared" si="1"/>
        <v>1.4807735</v>
      </c>
      <c r="D9" s="10">
        <f t="shared" si="1"/>
        <v>2.239096</v>
      </c>
      <c r="E9" s="10">
        <f t="shared" si="1"/>
        <v>1.0665319499999999</v>
      </c>
      <c r="F9" s="10">
        <f t="shared" si="1"/>
        <v>1.5866894999999999</v>
      </c>
      <c r="G9" s="10">
        <f t="shared" si="1"/>
        <v>0.70871954999999998</v>
      </c>
      <c r="H9" s="10">
        <f t="shared" si="1"/>
        <v>1.0823855</v>
      </c>
      <c r="I9" s="10">
        <f t="shared" si="1"/>
        <v>1.085145</v>
      </c>
      <c r="J9" s="10">
        <f t="shared" si="1"/>
        <v>0.54310770000000008</v>
      </c>
      <c r="K9" s="10">
        <f t="shared" si="1"/>
        <v>1.0950155000000001</v>
      </c>
      <c r="L9" s="10">
        <f t="shared" si="1"/>
        <v>0.9632425</v>
      </c>
      <c r="M9" s="10">
        <f t="shared" si="1"/>
        <v>0.41887679999999994</v>
      </c>
      <c r="N9" s="10">
        <f t="shared" si="1"/>
        <v>0.90135500000000002</v>
      </c>
      <c r="O9" s="10">
        <f t="shared" si="1"/>
        <v>0.51635995000000001</v>
      </c>
      <c r="P9" s="10">
        <f t="shared" si="1"/>
        <v>1.042054</v>
      </c>
      <c r="Q9" s="10">
        <f t="shared" si="1"/>
        <v>1.179589</v>
      </c>
      <c r="R9" s="10">
        <f t="shared" si="1"/>
        <v>0.59773364999999989</v>
      </c>
    </row>
    <row r="10" spans="1:18" x14ac:dyDescent="0.3">
      <c r="A10">
        <v>8</v>
      </c>
      <c r="B10" s="10">
        <f t="shared" si="0"/>
        <v>2.3528409999999997</v>
      </c>
      <c r="C10" s="10">
        <f t="shared" si="1"/>
        <v>1.4807735</v>
      </c>
      <c r="D10" s="10">
        <f t="shared" si="1"/>
        <v>2.239096</v>
      </c>
      <c r="E10" s="10">
        <f t="shared" si="1"/>
        <v>1.0665319499999999</v>
      </c>
      <c r="F10" s="10">
        <f t="shared" si="1"/>
        <v>1.5866894999999999</v>
      </c>
      <c r="G10" s="10">
        <f t="shared" si="1"/>
        <v>0.70871954999999998</v>
      </c>
      <c r="H10" s="10">
        <f t="shared" si="1"/>
        <v>1.0823855</v>
      </c>
      <c r="I10" s="10">
        <f t="shared" si="1"/>
        <v>1.085145</v>
      </c>
      <c r="J10" s="10">
        <f t="shared" si="1"/>
        <v>0.54310770000000008</v>
      </c>
      <c r="K10" s="10">
        <f t="shared" si="1"/>
        <v>1.0950155000000001</v>
      </c>
      <c r="L10" s="10">
        <f t="shared" si="1"/>
        <v>0.9632425</v>
      </c>
      <c r="M10" s="10">
        <f t="shared" si="1"/>
        <v>0.41887679999999994</v>
      </c>
      <c r="N10" s="10">
        <f t="shared" si="1"/>
        <v>0.90135500000000002</v>
      </c>
      <c r="O10" s="10">
        <f t="shared" si="1"/>
        <v>0.51635995000000001</v>
      </c>
      <c r="P10" s="10">
        <f t="shared" si="1"/>
        <v>1.042054</v>
      </c>
      <c r="Q10" s="10">
        <f t="shared" si="1"/>
        <v>1.179589</v>
      </c>
      <c r="R10" s="10">
        <f t="shared" si="1"/>
        <v>0.59773364999999989</v>
      </c>
    </row>
    <row r="11" spans="1:18" x14ac:dyDescent="0.3">
      <c r="A11">
        <v>9</v>
      </c>
      <c r="B11" s="10">
        <f t="shared" si="0"/>
        <v>2.3528409999999997</v>
      </c>
      <c r="C11" s="10">
        <f t="shared" si="1"/>
        <v>1.4807735</v>
      </c>
      <c r="D11" s="10">
        <f t="shared" si="1"/>
        <v>2.239096</v>
      </c>
      <c r="E11" s="10">
        <f t="shared" si="1"/>
        <v>1.0665319499999999</v>
      </c>
      <c r="F11" s="10">
        <f t="shared" si="1"/>
        <v>1.5866894999999999</v>
      </c>
      <c r="G11" s="10">
        <f t="shared" si="1"/>
        <v>0.70871954999999998</v>
      </c>
      <c r="H11" s="10">
        <f t="shared" si="1"/>
        <v>1.0823855</v>
      </c>
      <c r="I11" s="10">
        <f t="shared" si="1"/>
        <v>1.085145</v>
      </c>
      <c r="J11" s="10">
        <f t="shared" si="1"/>
        <v>0.54310770000000008</v>
      </c>
      <c r="K11" s="10">
        <f t="shared" si="1"/>
        <v>1.0950155000000001</v>
      </c>
      <c r="L11" s="10">
        <f t="shared" si="1"/>
        <v>0.9632425</v>
      </c>
      <c r="M11" s="10">
        <f t="shared" si="1"/>
        <v>0.41887679999999994</v>
      </c>
      <c r="N11" s="10">
        <f t="shared" si="1"/>
        <v>0.90135500000000002</v>
      </c>
      <c r="O11" s="10">
        <f t="shared" si="1"/>
        <v>0.51635995000000001</v>
      </c>
      <c r="P11" s="10">
        <f t="shared" si="1"/>
        <v>1.042054</v>
      </c>
      <c r="Q11" s="10">
        <f t="shared" si="1"/>
        <v>1.179589</v>
      </c>
      <c r="R11" s="10">
        <f t="shared" si="1"/>
        <v>0.59773364999999989</v>
      </c>
    </row>
    <row r="12" spans="1:18" x14ac:dyDescent="0.3">
      <c r="A12">
        <v>10</v>
      </c>
      <c r="B12" s="10">
        <f t="shared" si="0"/>
        <v>2.3528409999999997</v>
      </c>
      <c r="C12" s="10">
        <f t="shared" si="1"/>
        <v>1.4807735</v>
      </c>
      <c r="D12" s="10">
        <f t="shared" si="1"/>
        <v>2.239096</v>
      </c>
      <c r="E12" s="10">
        <f t="shared" si="1"/>
        <v>1.0665319499999999</v>
      </c>
      <c r="F12" s="10">
        <f t="shared" si="1"/>
        <v>1.5866894999999999</v>
      </c>
      <c r="G12" s="10">
        <f t="shared" si="1"/>
        <v>0.70871954999999998</v>
      </c>
      <c r="H12" s="10">
        <f t="shared" si="1"/>
        <v>1.0823855</v>
      </c>
      <c r="I12" s="10">
        <f t="shared" si="1"/>
        <v>1.085145</v>
      </c>
      <c r="J12" s="10">
        <f t="shared" si="1"/>
        <v>0.54310770000000008</v>
      </c>
      <c r="K12" s="10">
        <f t="shared" si="1"/>
        <v>1.0950155000000001</v>
      </c>
      <c r="L12" s="10">
        <f t="shared" si="1"/>
        <v>0.9632425</v>
      </c>
      <c r="M12" s="10">
        <f t="shared" si="1"/>
        <v>0.41887679999999994</v>
      </c>
      <c r="N12" s="10">
        <f t="shared" si="1"/>
        <v>0.90135500000000002</v>
      </c>
      <c r="O12" s="10">
        <f t="shared" si="1"/>
        <v>0.51635995000000001</v>
      </c>
      <c r="P12" s="10">
        <f t="shared" si="1"/>
        <v>1.042054</v>
      </c>
      <c r="Q12" s="10">
        <f t="shared" si="1"/>
        <v>1.179589</v>
      </c>
      <c r="R12" s="10">
        <f t="shared" si="1"/>
        <v>0.59773364999999989</v>
      </c>
    </row>
    <row r="13" spans="1:18" x14ac:dyDescent="0.3">
      <c r="A13">
        <v>11</v>
      </c>
      <c r="B13" s="10">
        <f t="shared" si="0"/>
        <v>2.3528409999999997</v>
      </c>
      <c r="C13" s="10">
        <f t="shared" si="1"/>
        <v>1.4807735</v>
      </c>
      <c r="D13" s="10">
        <f t="shared" si="1"/>
        <v>2.239096</v>
      </c>
      <c r="E13" s="10">
        <f t="shared" si="1"/>
        <v>1.0665319499999999</v>
      </c>
      <c r="F13" s="10">
        <f t="shared" si="1"/>
        <v>1.5866894999999999</v>
      </c>
      <c r="G13" s="10">
        <f t="shared" si="1"/>
        <v>0.70871954999999998</v>
      </c>
      <c r="H13" s="10">
        <f t="shared" si="1"/>
        <v>1.0823855</v>
      </c>
      <c r="I13" s="10">
        <f t="shared" si="1"/>
        <v>1.085145</v>
      </c>
      <c r="J13" s="10">
        <f t="shared" si="1"/>
        <v>0.54310770000000008</v>
      </c>
      <c r="K13" s="10">
        <f t="shared" si="1"/>
        <v>1.0950155000000001</v>
      </c>
      <c r="L13" s="10">
        <f t="shared" si="1"/>
        <v>0.9632425</v>
      </c>
      <c r="M13" s="10">
        <f t="shared" si="1"/>
        <v>0.41887679999999994</v>
      </c>
      <c r="N13" s="10">
        <f t="shared" si="1"/>
        <v>0.90135500000000002</v>
      </c>
      <c r="O13" s="10">
        <f t="shared" si="1"/>
        <v>0.51635995000000001</v>
      </c>
      <c r="P13" s="10">
        <f t="shared" si="1"/>
        <v>1.042054</v>
      </c>
      <c r="Q13" s="10">
        <f t="shared" si="1"/>
        <v>1.179589</v>
      </c>
      <c r="R13" s="10">
        <f t="shared" si="1"/>
        <v>0.59773364999999989</v>
      </c>
    </row>
    <row r="14" spans="1:18" x14ac:dyDescent="0.3">
      <c r="A14">
        <v>12</v>
      </c>
      <c r="B14" s="10">
        <f t="shared" si="0"/>
        <v>2.3528409999999997</v>
      </c>
      <c r="C14" s="10">
        <f t="shared" si="1"/>
        <v>1.4807735</v>
      </c>
      <c r="D14" s="10">
        <f t="shared" si="1"/>
        <v>2.239096</v>
      </c>
      <c r="E14" s="10">
        <f t="shared" si="1"/>
        <v>1.0665319499999999</v>
      </c>
      <c r="F14" s="10">
        <f t="shared" si="1"/>
        <v>1.5866894999999999</v>
      </c>
      <c r="G14" s="10">
        <f t="shared" si="1"/>
        <v>0.70871954999999998</v>
      </c>
      <c r="H14" s="10">
        <f t="shared" si="1"/>
        <v>1.0823855</v>
      </c>
      <c r="I14" s="10">
        <f t="shared" si="1"/>
        <v>1.085145</v>
      </c>
      <c r="J14" s="10">
        <f t="shared" si="1"/>
        <v>0.54310770000000008</v>
      </c>
      <c r="K14" s="10">
        <f t="shared" si="1"/>
        <v>1.0950155000000001</v>
      </c>
      <c r="L14" s="10">
        <f t="shared" si="1"/>
        <v>0.9632425</v>
      </c>
      <c r="M14" s="10">
        <f t="shared" si="1"/>
        <v>0.41887679999999994</v>
      </c>
      <c r="N14" s="10">
        <f t="shared" si="1"/>
        <v>0.90135500000000002</v>
      </c>
      <c r="O14" s="10">
        <f t="shared" si="1"/>
        <v>0.51635995000000001</v>
      </c>
      <c r="P14" s="10">
        <f t="shared" si="1"/>
        <v>1.042054</v>
      </c>
      <c r="Q14" s="10">
        <f t="shared" si="1"/>
        <v>1.179589</v>
      </c>
      <c r="R14" s="10">
        <f t="shared" si="1"/>
        <v>0.59773364999999989</v>
      </c>
    </row>
    <row r="15" spans="1:18" x14ac:dyDescent="0.3">
      <c r="A15">
        <v>13</v>
      </c>
      <c r="B15" s="10">
        <f t="shared" si="0"/>
        <v>2.3528409999999997</v>
      </c>
      <c r="C15" s="10">
        <f t="shared" si="1"/>
        <v>1.4807735</v>
      </c>
      <c r="D15" s="10">
        <f t="shared" si="1"/>
        <v>2.239096</v>
      </c>
      <c r="E15" s="10">
        <f t="shared" si="1"/>
        <v>1.0665319499999999</v>
      </c>
      <c r="F15" s="10">
        <f t="shared" si="1"/>
        <v>1.5866894999999999</v>
      </c>
      <c r="G15" s="10">
        <f t="shared" si="1"/>
        <v>0.70871954999999998</v>
      </c>
      <c r="H15" s="10">
        <f t="shared" si="1"/>
        <v>1.0823855</v>
      </c>
      <c r="I15" s="10">
        <f t="shared" si="1"/>
        <v>1.085145</v>
      </c>
      <c r="J15" s="10">
        <f t="shared" si="1"/>
        <v>0.54310770000000008</v>
      </c>
      <c r="K15" s="10">
        <f t="shared" si="1"/>
        <v>1.0950155000000001</v>
      </c>
      <c r="L15" s="10">
        <f t="shared" si="1"/>
        <v>0.9632425</v>
      </c>
      <c r="M15" s="10">
        <f t="shared" si="1"/>
        <v>0.41887679999999994</v>
      </c>
      <c r="N15" s="10">
        <f t="shared" si="1"/>
        <v>0.90135500000000002</v>
      </c>
      <c r="O15" s="10">
        <f t="shared" si="1"/>
        <v>0.51635995000000001</v>
      </c>
      <c r="P15" s="10">
        <f t="shared" si="1"/>
        <v>1.042054</v>
      </c>
      <c r="Q15" s="10">
        <f t="shared" si="1"/>
        <v>1.179589</v>
      </c>
      <c r="R15" s="10">
        <f t="shared" si="1"/>
        <v>0.59773364999999989</v>
      </c>
    </row>
    <row r="16" spans="1:18" x14ac:dyDescent="0.3">
      <c r="A16">
        <v>14</v>
      </c>
      <c r="B16" s="10">
        <f t="shared" si="0"/>
        <v>2.3528409999999997</v>
      </c>
      <c r="C16" s="10">
        <f t="shared" si="1"/>
        <v>1.4807735</v>
      </c>
      <c r="D16" s="10">
        <f t="shared" si="1"/>
        <v>2.239096</v>
      </c>
      <c r="E16" s="10">
        <f t="shared" si="1"/>
        <v>1.0665319499999999</v>
      </c>
      <c r="F16" s="10">
        <f t="shared" si="1"/>
        <v>1.5866894999999999</v>
      </c>
      <c r="G16" s="10">
        <f t="shared" si="1"/>
        <v>0.70871954999999998</v>
      </c>
      <c r="H16" s="10">
        <f t="shared" si="1"/>
        <v>1.0823855</v>
      </c>
      <c r="I16" s="10">
        <f t="shared" si="1"/>
        <v>1.085145</v>
      </c>
      <c r="J16" s="10">
        <f t="shared" si="1"/>
        <v>0.54310770000000008</v>
      </c>
      <c r="K16" s="10">
        <f t="shared" si="1"/>
        <v>1.0950155000000001</v>
      </c>
      <c r="L16" s="10">
        <f t="shared" si="1"/>
        <v>0.9632425</v>
      </c>
      <c r="M16" s="10">
        <f t="shared" si="1"/>
        <v>0.41887679999999994</v>
      </c>
      <c r="N16" s="10">
        <f t="shared" si="1"/>
        <v>0.90135500000000002</v>
      </c>
      <c r="O16" s="10">
        <f t="shared" si="1"/>
        <v>0.51635995000000001</v>
      </c>
      <c r="P16" s="10">
        <f t="shared" si="1"/>
        <v>1.042054</v>
      </c>
      <c r="Q16" s="10">
        <f t="shared" si="1"/>
        <v>1.179589</v>
      </c>
      <c r="R16" s="10">
        <f t="shared" si="1"/>
        <v>0.59773364999999989</v>
      </c>
    </row>
    <row r="17" spans="1:18" x14ac:dyDescent="0.3">
      <c r="A17">
        <v>15</v>
      </c>
      <c r="B17" s="10">
        <f t="shared" si="0"/>
        <v>2.3528409999999997</v>
      </c>
      <c r="C17" s="10">
        <f t="shared" si="1"/>
        <v>1.4807735</v>
      </c>
      <c r="D17" s="10">
        <f t="shared" si="1"/>
        <v>2.239096</v>
      </c>
      <c r="E17" s="10">
        <f t="shared" si="1"/>
        <v>1.0665319499999999</v>
      </c>
      <c r="F17" s="10">
        <f t="shared" si="1"/>
        <v>1.5866894999999999</v>
      </c>
      <c r="G17" s="10">
        <f t="shared" si="1"/>
        <v>0.70871954999999998</v>
      </c>
      <c r="H17" s="10">
        <f t="shared" si="1"/>
        <v>1.0823855</v>
      </c>
      <c r="I17" s="10">
        <f t="shared" si="1"/>
        <v>1.085145</v>
      </c>
      <c r="J17" s="10">
        <f t="shared" si="1"/>
        <v>0.54310770000000008</v>
      </c>
      <c r="K17" s="10">
        <f t="shared" si="1"/>
        <v>1.0950155000000001</v>
      </c>
      <c r="L17" s="10">
        <f t="shared" si="1"/>
        <v>0.9632425</v>
      </c>
      <c r="M17" s="10">
        <f t="shared" si="1"/>
        <v>0.41887679999999994</v>
      </c>
      <c r="N17" s="10">
        <f t="shared" si="1"/>
        <v>0.90135500000000002</v>
      </c>
      <c r="O17" s="10">
        <f t="shared" si="1"/>
        <v>0.51635995000000001</v>
      </c>
      <c r="P17" s="10">
        <f t="shared" si="1"/>
        <v>1.042054</v>
      </c>
      <c r="Q17" s="10">
        <f t="shared" si="1"/>
        <v>1.179589</v>
      </c>
      <c r="R17" s="10">
        <f t="shared" si="1"/>
        <v>0.59773364999999989</v>
      </c>
    </row>
    <row r="18" spans="1:18" x14ac:dyDescent="0.3">
      <c r="A18">
        <v>16</v>
      </c>
      <c r="B18" s="10">
        <f t="shared" si="0"/>
        <v>2.3528409999999997</v>
      </c>
      <c r="C18" s="10">
        <f t="shared" si="1"/>
        <v>1.4807735</v>
      </c>
      <c r="D18" s="10">
        <f t="shared" si="1"/>
        <v>2.239096</v>
      </c>
      <c r="E18" s="10">
        <f t="shared" si="1"/>
        <v>1.0665319499999999</v>
      </c>
      <c r="F18" s="10">
        <f t="shared" si="1"/>
        <v>1.5866894999999999</v>
      </c>
      <c r="G18" s="10">
        <f t="shared" si="1"/>
        <v>0.70871954999999998</v>
      </c>
      <c r="H18" s="10">
        <f t="shared" si="1"/>
        <v>1.0823855</v>
      </c>
      <c r="I18" s="10">
        <f t="shared" si="1"/>
        <v>1.085145</v>
      </c>
      <c r="J18" s="10">
        <f t="shared" si="1"/>
        <v>0.54310770000000008</v>
      </c>
      <c r="K18" s="10">
        <f t="shared" si="1"/>
        <v>1.0950155000000001</v>
      </c>
      <c r="L18" s="10">
        <f t="shared" si="1"/>
        <v>0.9632425</v>
      </c>
      <c r="M18" s="10">
        <f t="shared" si="1"/>
        <v>0.41887679999999994</v>
      </c>
      <c r="N18" s="10">
        <f t="shared" si="1"/>
        <v>0.90135500000000002</v>
      </c>
      <c r="O18" s="10">
        <f t="shared" si="1"/>
        <v>0.51635995000000001</v>
      </c>
      <c r="P18" s="10">
        <f t="shared" si="1"/>
        <v>1.042054</v>
      </c>
      <c r="Q18" s="10">
        <f t="shared" si="1"/>
        <v>1.179589</v>
      </c>
      <c r="R18" s="10">
        <f t="shared" si="1"/>
        <v>0.59773364999999989</v>
      </c>
    </row>
    <row r="19" spans="1:18" x14ac:dyDescent="0.3">
      <c r="A19">
        <v>17</v>
      </c>
      <c r="B19" s="10">
        <f t="shared" si="0"/>
        <v>2.3528409999999997</v>
      </c>
      <c r="C19" s="10">
        <f t="shared" si="1"/>
        <v>1.4807735</v>
      </c>
      <c r="D19" s="10">
        <f t="shared" si="1"/>
        <v>2.239096</v>
      </c>
      <c r="E19" s="10">
        <f t="shared" si="1"/>
        <v>1.0665319499999999</v>
      </c>
      <c r="F19" s="10">
        <f t="shared" si="1"/>
        <v>1.5866894999999999</v>
      </c>
      <c r="G19" s="10">
        <f t="shared" si="1"/>
        <v>0.70871954999999998</v>
      </c>
      <c r="H19" s="10">
        <f t="shared" si="1"/>
        <v>1.0823855</v>
      </c>
      <c r="I19" s="10">
        <f t="shared" si="1"/>
        <v>1.085145</v>
      </c>
      <c r="J19" s="10">
        <f t="shared" si="1"/>
        <v>0.54310770000000008</v>
      </c>
      <c r="K19" s="10">
        <f t="shared" si="1"/>
        <v>1.0950155000000001</v>
      </c>
      <c r="L19" s="10">
        <f t="shared" si="1"/>
        <v>0.9632425</v>
      </c>
      <c r="M19" s="10">
        <f t="shared" si="1"/>
        <v>0.41887679999999994</v>
      </c>
      <c r="N19" s="10">
        <f t="shared" ref="N19:N32" si="2">N$3</f>
        <v>0.90135500000000002</v>
      </c>
      <c r="O19" s="10">
        <f t="shared" si="1"/>
        <v>0.51635995000000001</v>
      </c>
      <c r="P19" s="10">
        <f t="shared" si="1"/>
        <v>1.042054</v>
      </c>
      <c r="Q19" s="10">
        <f t="shared" si="1"/>
        <v>1.179589</v>
      </c>
      <c r="R19" s="10">
        <f t="shared" si="1"/>
        <v>0.59773364999999989</v>
      </c>
    </row>
    <row r="20" spans="1:18" x14ac:dyDescent="0.3">
      <c r="A20">
        <v>18</v>
      </c>
      <c r="B20" s="10">
        <f t="shared" si="0"/>
        <v>2.3528409999999997</v>
      </c>
      <c r="C20" s="10">
        <f t="shared" ref="C20:M32" si="3">C$3</f>
        <v>1.4807735</v>
      </c>
      <c r="D20" s="10">
        <f t="shared" si="3"/>
        <v>2.239096</v>
      </c>
      <c r="E20" s="10">
        <f t="shared" si="3"/>
        <v>1.0665319499999999</v>
      </c>
      <c r="F20" s="10">
        <f t="shared" si="3"/>
        <v>1.5866894999999999</v>
      </c>
      <c r="G20" s="10">
        <f t="shared" si="3"/>
        <v>0.70871954999999998</v>
      </c>
      <c r="H20" s="10">
        <f t="shared" si="3"/>
        <v>1.0823855</v>
      </c>
      <c r="I20" s="10">
        <f t="shared" si="3"/>
        <v>1.085145</v>
      </c>
      <c r="J20" s="10">
        <f t="shared" si="3"/>
        <v>0.54310770000000008</v>
      </c>
      <c r="K20" s="10">
        <f t="shared" si="3"/>
        <v>1.0950155000000001</v>
      </c>
      <c r="L20" s="10">
        <f t="shared" si="3"/>
        <v>0.9632425</v>
      </c>
      <c r="M20" s="10">
        <f t="shared" si="3"/>
        <v>0.41887679999999994</v>
      </c>
      <c r="N20" s="10">
        <f t="shared" si="2"/>
        <v>0.90135500000000002</v>
      </c>
      <c r="O20" s="10">
        <f t="shared" ref="O20:R32" si="4">O$3</f>
        <v>0.51635995000000001</v>
      </c>
      <c r="P20" s="10">
        <f t="shared" si="4"/>
        <v>1.042054</v>
      </c>
      <c r="Q20" s="10">
        <f t="shared" si="4"/>
        <v>1.179589</v>
      </c>
      <c r="R20" s="10">
        <f t="shared" si="4"/>
        <v>0.59773364999999989</v>
      </c>
    </row>
    <row r="21" spans="1:18" x14ac:dyDescent="0.3">
      <c r="A21">
        <v>19</v>
      </c>
      <c r="B21" s="10">
        <f t="shared" si="0"/>
        <v>2.3528409999999997</v>
      </c>
      <c r="C21" s="10">
        <f t="shared" si="3"/>
        <v>1.4807735</v>
      </c>
      <c r="D21" s="10">
        <f t="shared" si="3"/>
        <v>2.239096</v>
      </c>
      <c r="E21" s="10">
        <f t="shared" si="3"/>
        <v>1.0665319499999999</v>
      </c>
      <c r="F21" s="10">
        <f t="shared" si="3"/>
        <v>1.5866894999999999</v>
      </c>
      <c r="G21" s="10">
        <f t="shared" si="3"/>
        <v>0.70871954999999998</v>
      </c>
      <c r="H21" s="10">
        <f t="shared" si="3"/>
        <v>1.0823855</v>
      </c>
      <c r="I21" s="10">
        <f t="shared" si="3"/>
        <v>1.085145</v>
      </c>
      <c r="J21" s="10">
        <f t="shared" si="3"/>
        <v>0.54310770000000008</v>
      </c>
      <c r="K21" s="10">
        <f t="shared" si="3"/>
        <v>1.0950155000000001</v>
      </c>
      <c r="L21" s="10">
        <f t="shared" si="3"/>
        <v>0.9632425</v>
      </c>
      <c r="M21" s="10">
        <f t="shared" si="3"/>
        <v>0.41887679999999994</v>
      </c>
      <c r="N21" s="10">
        <f t="shared" si="2"/>
        <v>0.90135500000000002</v>
      </c>
      <c r="O21" s="10">
        <f t="shared" si="4"/>
        <v>0.51635995000000001</v>
      </c>
      <c r="P21" s="10">
        <f t="shared" si="4"/>
        <v>1.042054</v>
      </c>
      <c r="Q21" s="10">
        <f t="shared" si="4"/>
        <v>1.179589</v>
      </c>
      <c r="R21" s="10">
        <f t="shared" si="4"/>
        <v>0.59773364999999989</v>
      </c>
    </row>
    <row r="22" spans="1:18" x14ac:dyDescent="0.3">
      <c r="A22">
        <v>20</v>
      </c>
      <c r="B22" s="10">
        <f t="shared" si="0"/>
        <v>2.3528409999999997</v>
      </c>
      <c r="C22" s="10">
        <f t="shared" si="3"/>
        <v>1.4807735</v>
      </c>
      <c r="D22" s="10">
        <f t="shared" si="3"/>
        <v>2.239096</v>
      </c>
      <c r="E22" s="10">
        <f t="shared" si="3"/>
        <v>1.0665319499999999</v>
      </c>
      <c r="F22" s="10">
        <f t="shared" si="3"/>
        <v>1.5866894999999999</v>
      </c>
      <c r="G22" s="10">
        <f t="shared" si="3"/>
        <v>0.70871954999999998</v>
      </c>
      <c r="H22" s="10">
        <f t="shared" si="3"/>
        <v>1.0823855</v>
      </c>
      <c r="I22" s="10">
        <f t="shared" si="3"/>
        <v>1.085145</v>
      </c>
      <c r="J22" s="10">
        <f t="shared" si="3"/>
        <v>0.54310770000000008</v>
      </c>
      <c r="K22" s="10">
        <f t="shared" si="3"/>
        <v>1.0950155000000001</v>
      </c>
      <c r="L22" s="10">
        <f t="shared" si="3"/>
        <v>0.9632425</v>
      </c>
      <c r="M22" s="10">
        <f t="shared" si="3"/>
        <v>0.41887679999999994</v>
      </c>
      <c r="N22" s="10">
        <f t="shared" si="2"/>
        <v>0.90135500000000002</v>
      </c>
      <c r="O22" s="10">
        <f t="shared" si="4"/>
        <v>0.51635995000000001</v>
      </c>
      <c r="P22" s="10">
        <f t="shared" si="4"/>
        <v>1.042054</v>
      </c>
      <c r="Q22" s="10">
        <f t="shared" si="4"/>
        <v>1.179589</v>
      </c>
      <c r="R22" s="10">
        <f t="shared" si="4"/>
        <v>0.59773364999999989</v>
      </c>
    </row>
    <row r="23" spans="1:18" x14ac:dyDescent="0.3">
      <c r="A23">
        <v>21</v>
      </c>
      <c r="B23" s="10">
        <f t="shared" si="0"/>
        <v>2.3528409999999997</v>
      </c>
      <c r="C23" s="10">
        <f t="shared" si="3"/>
        <v>1.4807735</v>
      </c>
      <c r="D23" s="10">
        <f t="shared" si="3"/>
        <v>2.239096</v>
      </c>
      <c r="E23" s="10">
        <f t="shared" si="3"/>
        <v>1.0665319499999999</v>
      </c>
      <c r="F23" s="10">
        <f t="shared" si="3"/>
        <v>1.5866894999999999</v>
      </c>
      <c r="G23" s="10">
        <f t="shared" si="3"/>
        <v>0.70871954999999998</v>
      </c>
      <c r="H23" s="10">
        <f t="shared" si="3"/>
        <v>1.0823855</v>
      </c>
      <c r="I23" s="10">
        <f t="shared" si="3"/>
        <v>1.085145</v>
      </c>
      <c r="J23" s="10">
        <f t="shared" si="3"/>
        <v>0.54310770000000008</v>
      </c>
      <c r="K23" s="10">
        <f t="shared" si="3"/>
        <v>1.0950155000000001</v>
      </c>
      <c r="L23" s="10">
        <f t="shared" si="3"/>
        <v>0.9632425</v>
      </c>
      <c r="M23" s="10">
        <f t="shared" si="3"/>
        <v>0.41887679999999994</v>
      </c>
      <c r="N23" s="10">
        <f t="shared" si="2"/>
        <v>0.90135500000000002</v>
      </c>
      <c r="O23" s="10">
        <f t="shared" si="4"/>
        <v>0.51635995000000001</v>
      </c>
      <c r="P23" s="10">
        <f t="shared" si="4"/>
        <v>1.042054</v>
      </c>
      <c r="Q23" s="10">
        <f t="shared" si="4"/>
        <v>1.179589</v>
      </c>
      <c r="R23" s="10">
        <f t="shared" si="4"/>
        <v>0.59773364999999989</v>
      </c>
    </row>
    <row r="24" spans="1:18" x14ac:dyDescent="0.3">
      <c r="A24">
        <v>22</v>
      </c>
      <c r="B24" s="10">
        <f t="shared" si="0"/>
        <v>2.3528409999999997</v>
      </c>
      <c r="C24" s="10">
        <f t="shared" si="3"/>
        <v>1.4807735</v>
      </c>
      <c r="D24" s="10">
        <f t="shared" si="3"/>
        <v>2.239096</v>
      </c>
      <c r="E24" s="10">
        <f t="shared" si="3"/>
        <v>1.0665319499999999</v>
      </c>
      <c r="F24" s="10">
        <f t="shared" si="3"/>
        <v>1.5866894999999999</v>
      </c>
      <c r="G24" s="10">
        <f t="shared" si="3"/>
        <v>0.70871954999999998</v>
      </c>
      <c r="H24" s="10">
        <f t="shared" si="3"/>
        <v>1.0823855</v>
      </c>
      <c r="I24" s="10">
        <f t="shared" si="3"/>
        <v>1.085145</v>
      </c>
      <c r="J24" s="10">
        <f t="shared" si="3"/>
        <v>0.54310770000000008</v>
      </c>
      <c r="K24" s="10">
        <f t="shared" si="3"/>
        <v>1.0950155000000001</v>
      </c>
      <c r="L24" s="10">
        <f t="shared" si="3"/>
        <v>0.9632425</v>
      </c>
      <c r="M24" s="10">
        <f t="shared" si="3"/>
        <v>0.41887679999999994</v>
      </c>
      <c r="N24" s="10">
        <f t="shared" si="2"/>
        <v>0.90135500000000002</v>
      </c>
      <c r="O24" s="10">
        <f t="shared" si="4"/>
        <v>0.51635995000000001</v>
      </c>
      <c r="P24" s="10">
        <f t="shared" si="4"/>
        <v>1.042054</v>
      </c>
      <c r="Q24" s="10">
        <f t="shared" si="4"/>
        <v>1.179589</v>
      </c>
      <c r="R24" s="10">
        <f t="shared" si="4"/>
        <v>0.59773364999999989</v>
      </c>
    </row>
    <row r="25" spans="1:18" x14ac:dyDescent="0.3">
      <c r="A25">
        <v>23</v>
      </c>
      <c r="B25" s="10">
        <f t="shared" si="0"/>
        <v>2.3528409999999997</v>
      </c>
      <c r="C25" s="10">
        <f t="shared" si="3"/>
        <v>1.4807735</v>
      </c>
      <c r="D25" s="10">
        <f t="shared" si="3"/>
        <v>2.239096</v>
      </c>
      <c r="E25" s="10">
        <f t="shared" si="3"/>
        <v>1.0665319499999999</v>
      </c>
      <c r="F25" s="10">
        <f t="shared" si="3"/>
        <v>1.5866894999999999</v>
      </c>
      <c r="G25" s="10">
        <f t="shared" si="3"/>
        <v>0.70871954999999998</v>
      </c>
      <c r="H25" s="10">
        <f t="shared" si="3"/>
        <v>1.0823855</v>
      </c>
      <c r="I25" s="10">
        <f t="shared" si="3"/>
        <v>1.085145</v>
      </c>
      <c r="J25" s="10">
        <f t="shared" si="3"/>
        <v>0.54310770000000008</v>
      </c>
      <c r="K25" s="10">
        <f t="shared" si="3"/>
        <v>1.0950155000000001</v>
      </c>
      <c r="L25" s="10">
        <f t="shared" si="3"/>
        <v>0.9632425</v>
      </c>
      <c r="M25" s="10">
        <f t="shared" si="3"/>
        <v>0.41887679999999994</v>
      </c>
      <c r="N25" s="10">
        <f t="shared" si="2"/>
        <v>0.90135500000000002</v>
      </c>
      <c r="O25" s="10">
        <f t="shared" si="4"/>
        <v>0.51635995000000001</v>
      </c>
      <c r="P25" s="10">
        <f t="shared" si="4"/>
        <v>1.042054</v>
      </c>
      <c r="Q25" s="10">
        <f t="shared" si="4"/>
        <v>1.179589</v>
      </c>
      <c r="R25" s="10">
        <f t="shared" si="4"/>
        <v>0.59773364999999989</v>
      </c>
    </row>
    <row r="26" spans="1:18" x14ac:dyDescent="0.3">
      <c r="A26">
        <v>24</v>
      </c>
      <c r="B26" s="10">
        <f t="shared" si="0"/>
        <v>2.3528409999999997</v>
      </c>
      <c r="C26" s="10">
        <f t="shared" si="3"/>
        <v>1.4807735</v>
      </c>
      <c r="D26" s="10">
        <f t="shared" si="3"/>
        <v>2.239096</v>
      </c>
      <c r="E26" s="10">
        <f t="shared" si="3"/>
        <v>1.0665319499999999</v>
      </c>
      <c r="F26" s="10">
        <f t="shared" si="3"/>
        <v>1.5866894999999999</v>
      </c>
      <c r="G26" s="10">
        <f t="shared" si="3"/>
        <v>0.70871954999999998</v>
      </c>
      <c r="H26" s="10">
        <f t="shared" si="3"/>
        <v>1.0823855</v>
      </c>
      <c r="I26" s="10">
        <f t="shared" si="3"/>
        <v>1.085145</v>
      </c>
      <c r="J26" s="10">
        <f t="shared" si="3"/>
        <v>0.54310770000000008</v>
      </c>
      <c r="K26" s="10">
        <f t="shared" si="3"/>
        <v>1.0950155000000001</v>
      </c>
      <c r="L26" s="10">
        <f t="shared" si="3"/>
        <v>0.9632425</v>
      </c>
      <c r="M26" s="10">
        <f t="shared" si="3"/>
        <v>0.41887679999999994</v>
      </c>
      <c r="N26" s="10">
        <f t="shared" si="2"/>
        <v>0.90135500000000002</v>
      </c>
      <c r="O26" s="10">
        <f t="shared" si="4"/>
        <v>0.51635995000000001</v>
      </c>
      <c r="P26" s="10">
        <f t="shared" si="4"/>
        <v>1.042054</v>
      </c>
      <c r="Q26" s="10">
        <f t="shared" si="4"/>
        <v>1.179589</v>
      </c>
      <c r="R26" s="10">
        <f t="shared" si="4"/>
        <v>0.59773364999999989</v>
      </c>
    </row>
    <row r="27" spans="1:18" x14ac:dyDescent="0.3">
      <c r="A27">
        <v>25</v>
      </c>
      <c r="B27" s="10">
        <f t="shared" si="0"/>
        <v>2.3528409999999997</v>
      </c>
      <c r="C27" s="10">
        <f t="shared" si="3"/>
        <v>1.4807735</v>
      </c>
      <c r="D27" s="10">
        <f t="shared" si="3"/>
        <v>2.239096</v>
      </c>
      <c r="E27" s="10">
        <f t="shared" si="3"/>
        <v>1.0665319499999999</v>
      </c>
      <c r="F27" s="10">
        <f t="shared" si="3"/>
        <v>1.5866894999999999</v>
      </c>
      <c r="G27" s="10">
        <f t="shared" si="3"/>
        <v>0.70871954999999998</v>
      </c>
      <c r="H27" s="10">
        <f t="shared" si="3"/>
        <v>1.0823855</v>
      </c>
      <c r="I27" s="10">
        <f t="shared" si="3"/>
        <v>1.085145</v>
      </c>
      <c r="J27" s="10">
        <f t="shared" si="3"/>
        <v>0.54310770000000008</v>
      </c>
      <c r="K27" s="10">
        <f t="shared" si="3"/>
        <v>1.0950155000000001</v>
      </c>
      <c r="L27" s="10">
        <f t="shared" si="3"/>
        <v>0.9632425</v>
      </c>
      <c r="M27" s="10">
        <f t="shared" si="3"/>
        <v>0.41887679999999994</v>
      </c>
      <c r="N27" s="10">
        <f t="shared" si="2"/>
        <v>0.90135500000000002</v>
      </c>
      <c r="O27" s="10">
        <f t="shared" si="4"/>
        <v>0.51635995000000001</v>
      </c>
      <c r="P27" s="10">
        <f t="shared" si="4"/>
        <v>1.042054</v>
      </c>
      <c r="Q27" s="10">
        <f t="shared" si="4"/>
        <v>1.179589</v>
      </c>
      <c r="R27" s="10">
        <f t="shared" si="4"/>
        <v>0.59773364999999989</v>
      </c>
    </row>
    <row r="28" spans="1:18" x14ac:dyDescent="0.3">
      <c r="A28">
        <v>26</v>
      </c>
      <c r="B28" s="10">
        <f t="shared" si="0"/>
        <v>2.3528409999999997</v>
      </c>
      <c r="C28" s="10">
        <f t="shared" si="3"/>
        <v>1.4807735</v>
      </c>
      <c r="D28" s="10">
        <f t="shared" si="3"/>
        <v>2.239096</v>
      </c>
      <c r="E28" s="10">
        <f t="shared" si="3"/>
        <v>1.0665319499999999</v>
      </c>
      <c r="F28" s="10">
        <f t="shared" si="3"/>
        <v>1.5866894999999999</v>
      </c>
      <c r="G28" s="10">
        <f t="shared" si="3"/>
        <v>0.70871954999999998</v>
      </c>
      <c r="H28" s="10">
        <f t="shared" si="3"/>
        <v>1.0823855</v>
      </c>
      <c r="I28" s="10">
        <f t="shared" si="3"/>
        <v>1.085145</v>
      </c>
      <c r="J28" s="10">
        <f t="shared" si="3"/>
        <v>0.54310770000000008</v>
      </c>
      <c r="K28" s="10">
        <f t="shared" si="3"/>
        <v>1.0950155000000001</v>
      </c>
      <c r="L28" s="10">
        <f t="shared" si="3"/>
        <v>0.9632425</v>
      </c>
      <c r="M28" s="10">
        <f t="shared" si="3"/>
        <v>0.41887679999999994</v>
      </c>
      <c r="N28" s="10">
        <f t="shared" si="2"/>
        <v>0.90135500000000002</v>
      </c>
      <c r="O28" s="10">
        <f t="shared" si="4"/>
        <v>0.51635995000000001</v>
      </c>
      <c r="P28" s="10">
        <f t="shared" si="4"/>
        <v>1.042054</v>
      </c>
      <c r="Q28" s="10">
        <f t="shared" si="4"/>
        <v>1.179589</v>
      </c>
      <c r="R28" s="10">
        <f t="shared" si="4"/>
        <v>0.59773364999999989</v>
      </c>
    </row>
    <row r="29" spans="1:18" x14ac:dyDescent="0.3">
      <c r="A29">
        <v>27</v>
      </c>
      <c r="B29" s="10">
        <f t="shared" si="0"/>
        <v>2.3528409999999997</v>
      </c>
      <c r="C29" s="10">
        <f t="shared" si="3"/>
        <v>1.4807735</v>
      </c>
      <c r="D29" s="10">
        <f t="shared" si="3"/>
        <v>2.239096</v>
      </c>
      <c r="E29" s="10">
        <f t="shared" si="3"/>
        <v>1.0665319499999999</v>
      </c>
      <c r="F29" s="10">
        <f t="shared" si="3"/>
        <v>1.5866894999999999</v>
      </c>
      <c r="G29" s="10">
        <f t="shared" si="3"/>
        <v>0.70871954999999998</v>
      </c>
      <c r="H29" s="10">
        <f t="shared" si="3"/>
        <v>1.0823855</v>
      </c>
      <c r="I29" s="10">
        <f t="shared" si="3"/>
        <v>1.085145</v>
      </c>
      <c r="J29" s="10">
        <f t="shared" si="3"/>
        <v>0.54310770000000008</v>
      </c>
      <c r="K29" s="10">
        <f t="shared" si="3"/>
        <v>1.0950155000000001</v>
      </c>
      <c r="L29" s="10">
        <f t="shared" si="3"/>
        <v>0.9632425</v>
      </c>
      <c r="M29" s="10">
        <f t="shared" si="3"/>
        <v>0.41887679999999994</v>
      </c>
      <c r="N29" s="10">
        <f t="shared" si="2"/>
        <v>0.90135500000000002</v>
      </c>
      <c r="O29" s="10">
        <f t="shared" si="4"/>
        <v>0.51635995000000001</v>
      </c>
      <c r="P29" s="10">
        <f t="shared" si="4"/>
        <v>1.042054</v>
      </c>
      <c r="Q29" s="10">
        <f t="shared" si="4"/>
        <v>1.179589</v>
      </c>
      <c r="R29" s="10">
        <f t="shared" si="4"/>
        <v>0.59773364999999989</v>
      </c>
    </row>
    <row r="30" spans="1:18" x14ac:dyDescent="0.3">
      <c r="A30">
        <v>28</v>
      </c>
      <c r="B30" s="10">
        <f t="shared" si="0"/>
        <v>2.3528409999999997</v>
      </c>
      <c r="C30" s="10">
        <f t="shared" si="3"/>
        <v>1.4807735</v>
      </c>
      <c r="D30" s="10">
        <f t="shared" si="3"/>
        <v>2.239096</v>
      </c>
      <c r="E30" s="10">
        <f t="shared" si="3"/>
        <v>1.0665319499999999</v>
      </c>
      <c r="F30" s="10">
        <f t="shared" si="3"/>
        <v>1.5866894999999999</v>
      </c>
      <c r="G30" s="10">
        <f t="shared" si="3"/>
        <v>0.70871954999999998</v>
      </c>
      <c r="H30" s="10">
        <f t="shared" si="3"/>
        <v>1.0823855</v>
      </c>
      <c r="I30" s="10">
        <f t="shared" si="3"/>
        <v>1.085145</v>
      </c>
      <c r="J30" s="10">
        <f t="shared" si="3"/>
        <v>0.54310770000000008</v>
      </c>
      <c r="K30" s="10">
        <f t="shared" si="3"/>
        <v>1.0950155000000001</v>
      </c>
      <c r="L30" s="10">
        <f t="shared" si="3"/>
        <v>0.9632425</v>
      </c>
      <c r="M30" s="10">
        <f t="shared" si="3"/>
        <v>0.41887679999999994</v>
      </c>
      <c r="N30" s="10">
        <f t="shared" si="2"/>
        <v>0.90135500000000002</v>
      </c>
      <c r="O30" s="10">
        <f t="shared" si="4"/>
        <v>0.51635995000000001</v>
      </c>
      <c r="P30" s="10">
        <f t="shared" si="4"/>
        <v>1.042054</v>
      </c>
      <c r="Q30" s="10">
        <f t="shared" si="4"/>
        <v>1.179589</v>
      </c>
      <c r="R30" s="10">
        <f t="shared" si="4"/>
        <v>0.59773364999999989</v>
      </c>
    </row>
    <row r="31" spans="1:18" x14ac:dyDescent="0.3">
      <c r="A31">
        <v>29</v>
      </c>
      <c r="B31" s="10">
        <f t="shared" si="0"/>
        <v>2.3528409999999997</v>
      </c>
      <c r="C31" s="10">
        <f t="shared" si="3"/>
        <v>1.4807735</v>
      </c>
      <c r="D31" s="10">
        <f t="shared" si="3"/>
        <v>2.239096</v>
      </c>
      <c r="E31" s="10">
        <f t="shared" si="3"/>
        <v>1.0665319499999999</v>
      </c>
      <c r="F31" s="10">
        <f t="shared" si="3"/>
        <v>1.5866894999999999</v>
      </c>
      <c r="G31" s="10">
        <f t="shared" si="3"/>
        <v>0.70871954999999998</v>
      </c>
      <c r="H31" s="10">
        <f t="shared" si="3"/>
        <v>1.0823855</v>
      </c>
      <c r="I31" s="10">
        <f t="shared" si="3"/>
        <v>1.085145</v>
      </c>
      <c r="J31" s="10">
        <f t="shared" si="3"/>
        <v>0.54310770000000008</v>
      </c>
      <c r="K31" s="10">
        <f t="shared" si="3"/>
        <v>1.0950155000000001</v>
      </c>
      <c r="L31" s="10">
        <f t="shared" si="3"/>
        <v>0.9632425</v>
      </c>
      <c r="M31" s="10">
        <f t="shared" si="3"/>
        <v>0.41887679999999994</v>
      </c>
      <c r="N31" s="10">
        <f t="shared" si="2"/>
        <v>0.90135500000000002</v>
      </c>
      <c r="O31" s="10">
        <f t="shared" si="4"/>
        <v>0.51635995000000001</v>
      </c>
      <c r="P31" s="10">
        <f t="shared" si="4"/>
        <v>1.042054</v>
      </c>
      <c r="Q31" s="10">
        <f t="shared" si="4"/>
        <v>1.179589</v>
      </c>
      <c r="R31" s="10">
        <f t="shared" si="4"/>
        <v>0.59773364999999989</v>
      </c>
    </row>
    <row r="32" spans="1:18" x14ac:dyDescent="0.3">
      <c r="A32">
        <v>30</v>
      </c>
      <c r="B32" s="10">
        <f t="shared" si="0"/>
        <v>2.3528409999999997</v>
      </c>
      <c r="C32" s="10">
        <f t="shared" si="3"/>
        <v>1.4807735</v>
      </c>
      <c r="D32" s="10">
        <f t="shared" si="3"/>
        <v>2.239096</v>
      </c>
      <c r="E32" s="10">
        <f t="shared" si="3"/>
        <v>1.0665319499999999</v>
      </c>
      <c r="F32" s="10">
        <f t="shared" si="3"/>
        <v>1.5866894999999999</v>
      </c>
      <c r="G32" s="10">
        <f t="shared" si="3"/>
        <v>0.70871954999999998</v>
      </c>
      <c r="H32" s="10">
        <f t="shared" si="3"/>
        <v>1.0823855</v>
      </c>
      <c r="I32" s="10">
        <f t="shared" si="3"/>
        <v>1.085145</v>
      </c>
      <c r="J32" s="10">
        <f t="shared" si="3"/>
        <v>0.54310770000000008</v>
      </c>
      <c r="K32" s="10">
        <f t="shared" si="3"/>
        <v>1.0950155000000001</v>
      </c>
      <c r="L32" s="10">
        <f t="shared" si="3"/>
        <v>0.9632425</v>
      </c>
      <c r="M32" s="10">
        <f t="shared" si="3"/>
        <v>0.41887679999999994</v>
      </c>
      <c r="N32" s="10">
        <f t="shared" si="2"/>
        <v>0.90135500000000002</v>
      </c>
      <c r="O32" s="10">
        <f t="shared" si="4"/>
        <v>0.51635995000000001</v>
      </c>
      <c r="P32" s="10">
        <f t="shared" si="4"/>
        <v>1.042054</v>
      </c>
      <c r="Q32" s="10">
        <f t="shared" si="4"/>
        <v>1.179589</v>
      </c>
      <c r="R32" s="10">
        <f t="shared" si="4"/>
        <v>0.59773364999999989</v>
      </c>
    </row>
    <row r="34" spans="1:18" x14ac:dyDescent="0.3">
      <c r="B34" s="53" t="s">
        <v>25</v>
      </c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</row>
    <row r="35" spans="1:18" x14ac:dyDescent="0.3">
      <c r="A35" t="s">
        <v>30</v>
      </c>
      <c r="B35" t="s">
        <v>0</v>
      </c>
      <c r="C35" t="s">
        <v>1</v>
      </c>
      <c r="D35" t="s">
        <v>1</v>
      </c>
      <c r="E35" t="s">
        <v>2</v>
      </c>
      <c r="F35" t="s">
        <v>2</v>
      </c>
      <c r="G35" t="s">
        <v>3</v>
      </c>
      <c r="H35" t="s">
        <v>3</v>
      </c>
      <c r="I35" t="s">
        <v>22</v>
      </c>
      <c r="J35" t="s">
        <v>16</v>
      </c>
      <c r="K35" t="s">
        <v>16</v>
      </c>
      <c r="L35" t="s">
        <v>17</v>
      </c>
      <c r="M35" t="s">
        <v>17</v>
      </c>
      <c r="N35" t="s">
        <v>17</v>
      </c>
      <c r="O35" t="s">
        <v>20</v>
      </c>
      <c r="P35" t="s">
        <v>20</v>
      </c>
      <c r="Q35" t="s">
        <v>21</v>
      </c>
      <c r="R35" t="s">
        <v>21</v>
      </c>
    </row>
    <row r="36" spans="1:18" x14ac:dyDescent="0.3">
      <c r="A36">
        <v>1</v>
      </c>
      <c r="B36" s="10">
        <f>'Main Calculations'!C62</f>
        <v>2.2028410000000003</v>
      </c>
      <c r="C36" s="10">
        <f>'Main Calculations'!D62</f>
        <v>1.3807735000000001</v>
      </c>
      <c r="D36" s="10">
        <f>'Main Calculations'!E62</f>
        <v>2.1390959999999999</v>
      </c>
      <c r="E36" s="10">
        <f>'Main Calculations'!F62</f>
        <v>0.98653195000000005</v>
      </c>
      <c r="F36" s="10">
        <f>'Main Calculations'!G62</f>
        <v>1.5066895</v>
      </c>
      <c r="G36" s="10">
        <f>'Main Calculations'!H62</f>
        <v>0.65871954999999993</v>
      </c>
      <c r="H36" s="10">
        <f>'Main Calculations'!I62</f>
        <v>1.0323855</v>
      </c>
      <c r="I36" s="10">
        <f>'Main Calculations'!K62</f>
        <v>1.035145</v>
      </c>
      <c r="J36" s="10">
        <f>'Main Calculations'!L62</f>
        <v>0.5086077</v>
      </c>
      <c r="K36" s="10">
        <f>'Main Calculations'!M62</f>
        <v>1.0605154999999999</v>
      </c>
      <c r="L36" s="10">
        <f>'Main Calculations'!N62</f>
        <v>0.93824249999999998</v>
      </c>
      <c r="M36" s="10">
        <f>'Main Calculations'!O62</f>
        <v>0.39387679999999997</v>
      </c>
      <c r="N36" s="10">
        <f>'Main Calculations'!P62</f>
        <v>0.876355</v>
      </c>
      <c r="O36" s="10">
        <f>'Main Calculations'!Q62</f>
        <v>0.48335994999999998</v>
      </c>
      <c r="P36" s="10">
        <f>'Main Calculations'!R62</f>
        <v>1.0090539999999999</v>
      </c>
      <c r="Q36" s="10">
        <f>'Main Calculations'!S62</f>
        <v>1.145589</v>
      </c>
      <c r="R36" s="10">
        <f>'Main Calculations'!T62</f>
        <v>0.56373364999999986</v>
      </c>
    </row>
    <row r="37" spans="1:18" x14ac:dyDescent="0.3">
      <c r="A37">
        <v>2</v>
      </c>
      <c r="B37" s="10">
        <f t="shared" ref="B37:B65" si="5">B$36</f>
        <v>2.2028410000000003</v>
      </c>
      <c r="C37" s="10">
        <f t="shared" ref="C37:R52" si="6">C$36</f>
        <v>1.3807735000000001</v>
      </c>
      <c r="D37" s="10">
        <f t="shared" si="6"/>
        <v>2.1390959999999999</v>
      </c>
      <c r="E37" s="10">
        <f t="shared" si="6"/>
        <v>0.98653195000000005</v>
      </c>
      <c r="F37" s="10">
        <f t="shared" si="6"/>
        <v>1.5066895</v>
      </c>
      <c r="G37" s="10">
        <f t="shared" si="6"/>
        <v>0.65871954999999993</v>
      </c>
      <c r="H37" s="10">
        <f t="shared" si="6"/>
        <v>1.0323855</v>
      </c>
      <c r="I37" s="10">
        <f t="shared" si="6"/>
        <v>1.035145</v>
      </c>
      <c r="J37" s="10">
        <f t="shared" si="6"/>
        <v>0.5086077</v>
      </c>
      <c r="K37" s="10">
        <f t="shared" si="6"/>
        <v>1.0605154999999999</v>
      </c>
      <c r="L37" s="10">
        <f t="shared" si="6"/>
        <v>0.93824249999999998</v>
      </c>
      <c r="M37" s="10">
        <f t="shared" si="6"/>
        <v>0.39387679999999997</v>
      </c>
      <c r="N37" s="10">
        <f t="shared" si="6"/>
        <v>0.876355</v>
      </c>
      <c r="O37" s="10">
        <f t="shared" si="6"/>
        <v>0.48335994999999998</v>
      </c>
      <c r="P37" s="10">
        <f t="shared" si="6"/>
        <v>1.0090539999999999</v>
      </c>
      <c r="Q37" s="10">
        <f t="shared" si="6"/>
        <v>1.145589</v>
      </c>
      <c r="R37" s="10">
        <f t="shared" si="6"/>
        <v>0.56373364999999986</v>
      </c>
    </row>
    <row r="38" spans="1:18" x14ac:dyDescent="0.3">
      <c r="A38">
        <v>3</v>
      </c>
      <c r="B38" s="10">
        <f t="shared" si="5"/>
        <v>2.2028410000000003</v>
      </c>
      <c r="C38" s="10">
        <f t="shared" si="6"/>
        <v>1.3807735000000001</v>
      </c>
      <c r="D38" s="10">
        <f t="shared" si="6"/>
        <v>2.1390959999999999</v>
      </c>
      <c r="E38" s="10">
        <f t="shared" si="6"/>
        <v>0.98653195000000005</v>
      </c>
      <c r="F38" s="10">
        <f t="shared" si="6"/>
        <v>1.5066895</v>
      </c>
      <c r="G38" s="10">
        <f t="shared" si="6"/>
        <v>0.65871954999999993</v>
      </c>
      <c r="H38" s="10">
        <f t="shared" si="6"/>
        <v>1.0323855</v>
      </c>
      <c r="I38" s="10">
        <f t="shared" si="6"/>
        <v>1.035145</v>
      </c>
      <c r="J38" s="10">
        <f t="shared" si="6"/>
        <v>0.5086077</v>
      </c>
      <c r="K38" s="10">
        <f t="shared" si="6"/>
        <v>1.0605154999999999</v>
      </c>
      <c r="L38" s="10">
        <f t="shared" si="6"/>
        <v>0.93824249999999998</v>
      </c>
      <c r="M38" s="10">
        <f t="shared" si="6"/>
        <v>0.39387679999999997</v>
      </c>
      <c r="N38" s="10">
        <f t="shared" si="6"/>
        <v>0.876355</v>
      </c>
      <c r="O38" s="10">
        <f t="shared" si="6"/>
        <v>0.48335994999999998</v>
      </c>
      <c r="P38" s="10">
        <f t="shared" si="6"/>
        <v>1.0090539999999999</v>
      </c>
      <c r="Q38" s="10">
        <f t="shared" si="6"/>
        <v>1.145589</v>
      </c>
      <c r="R38" s="10">
        <f t="shared" si="6"/>
        <v>0.56373364999999986</v>
      </c>
    </row>
    <row r="39" spans="1:18" x14ac:dyDescent="0.3">
      <c r="A39">
        <v>4</v>
      </c>
      <c r="B39" s="10">
        <f t="shared" si="5"/>
        <v>2.2028410000000003</v>
      </c>
      <c r="C39" s="10">
        <f t="shared" si="6"/>
        <v>1.3807735000000001</v>
      </c>
      <c r="D39" s="10">
        <f t="shared" si="6"/>
        <v>2.1390959999999999</v>
      </c>
      <c r="E39" s="10">
        <f t="shared" si="6"/>
        <v>0.98653195000000005</v>
      </c>
      <c r="F39" s="10">
        <f t="shared" si="6"/>
        <v>1.5066895</v>
      </c>
      <c r="G39" s="10">
        <f t="shared" si="6"/>
        <v>0.65871954999999993</v>
      </c>
      <c r="H39" s="10">
        <f t="shared" si="6"/>
        <v>1.0323855</v>
      </c>
      <c r="I39" s="10">
        <f t="shared" si="6"/>
        <v>1.035145</v>
      </c>
      <c r="J39" s="10">
        <f t="shared" si="6"/>
        <v>0.5086077</v>
      </c>
      <c r="K39" s="10">
        <f t="shared" si="6"/>
        <v>1.0605154999999999</v>
      </c>
      <c r="L39" s="10">
        <f t="shared" si="6"/>
        <v>0.93824249999999998</v>
      </c>
      <c r="M39" s="10">
        <f t="shared" si="6"/>
        <v>0.39387679999999997</v>
      </c>
      <c r="N39" s="10">
        <f t="shared" si="6"/>
        <v>0.876355</v>
      </c>
      <c r="O39" s="10">
        <f t="shared" si="6"/>
        <v>0.48335994999999998</v>
      </c>
      <c r="P39" s="10">
        <f t="shared" si="6"/>
        <v>1.0090539999999999</v>
      </c>
      <c r="Q39" s="10">
        <f t="shared" si="6"/>
        <v>1.145589</v>
      </c>
      <c r="R39" s="10">
        <f t="shared" si="6"/>
        <v>0.56373364999999986</v>
      </c>
    </row>
    <row r="40" spans="1:18" x14ac:dyDescent="0.3">
      <c r="A40">
        <v>5</v>
      </c>
      <c r="B40" s="10">
        <f t="shared" si="5"/>
        <v>2.2028410000000003</v>
      </c>
      <c r="C40" s="10">
        <f t="shared" si="6"/>
        <v>1.3807735000000001</v>
      </c>
      <c r="D40" s="10">
        <f t="shared" si="6"/>
        <v>2.1390959999999999</v>
      </c>
      <c r="E40" s="10">
        <f t="shared" si="6"/>
        <v>0.98653195000000005</v>
      </c>
      <c r="F40" s="10">
        <f t="shared" si="6"/>
        <v>1.5066895</v>
      </c>
      <c r="G40" s="10">
        <f t="shared" si="6"/>
        <v>0.65871954999999993</v>
      </c>
      <c r="H40" s="10">
        <f t="shared" si="6"/>
        <v>1.0323855</v>
      </c>
      <c r="I40" s="10">
        <f t="shared" si="6"/>
        <v>1.035145</v>
      </c>
      <c r="J40" s="10">
        <f t="shared" si="6"/>
        <v>0.5086077</v>
      </c>
      <c r="K40" s="10">
        <f t="shared" si="6"/>
        <v>1.0605154999999999</v>
      </c>
      <c r="L40" s="10">
        <f t="shared" si="6"/>
        <v>0.93824249999999998</v>
      </c>
      <c r="M40" s="10">
        <f t="shared" si="6"/>
        <v>0.39387679999999997</v>
      </c>
      <c r="N40" s="10">
        <f t="shared" si="6"/>
        <v>0.876355</v>
      </c>
      <c r="O40" s="10">
        <f t="shared" si="6"/>
        <v>0.48335994999999998</v>
      </c>
      <c r="P40" s="10">
        <f t="shared" si="6"/>
        <v>1.0090539999999999</v>
      </c>
      <c r="Q40" s="10">
        <f t="shared" si="6"/>
        <v>1.145589</v>
      </c>
      <c r="R40" s="10">
        <f t="shared" si="6"/>
        <v>0.56373364999999986</v>
      </c>
    </row>
    <row r="41" spans="1:18" x14ac:dyDescent="0.3">
      <c r="A41">
        <v>6</v>
      </c>
      <c r="B41" s="10">
        <f t="shared" si="5"/>
        <v>2.2028410000000003</v>
      </c>
      <c r="C41" s="10">
        <f t="shared" si="6"/>
        <v>1.3807735000000001</v>
      </c>
      <c r="D41" s="10">
        <f t="shared" si="6"/>
        <v>2.1390959999999999</v>
      </c>
      <c r="E41" s="10">
        <f t="shared" si="6"/>
        <v>0.98653195000000005</v>
      </c>
      <c r="F41" s="10">
        <f t="shared" si="6"/>
        <v>1.5066895</v>
      </c>
      <c r="G41" s="10">
        <f t="shared" si="6"/>
        <v>0.65871954999999993</v>
      </c>
      <c r="H41" s="10">
        <f t="shared" si="6"/>
        <v>1.0323855</v>
      </c>
      <c r="I41" s="10">
        <f t="shared" si="6"/>
        <v>1.035145</v>
      </c>
      <c r="J41" s="10">
        <f t="shared" si="6"/>
        <v>0.5086077</v>
      </c>
      <c r="K41" s="10">
        <f t="shared" si="6"/>
        <v>1.0605154999999999</v>
      </c>
      <c r="L41" s="10">
        <f t="shared" si="6"/>
        <v>0.93824249999999998</v>
      </c>
      <c r="M41" s="10">
        <f t="shared" si="6"/>
        <v>0.39387679999999997</v>
      </c>
      <c r="N41" s="10">
        <f t="shared" si="6"/>
        <v>0.876355</v>
      </c>
      <c r="O41" s="10">
        <f t="shared" si="6"/>
        <v>0.48335994999999998</v>
      </c>
      <c r="P41" s="10">
        <f t="shared" si="6"/>
        <v>1.0090539999999999</v>
      </c>
      <c r="Q41" s="10">
        <f t="shared" si="6"/>
        <v>1.145589</v>
      </c>
      <c r="R41" s="10">
        <f t="shared" si="6"/>
        <v>0.56373364999999986</v>
      </c>
    </row>
    <row r="42" spans="1:18" x14ac:dyDescent="0.3">
      <c r="A42">
        <v>7</v>
      </c>
      <c r="B42" s="10">
        <f t="shared" si="5"/>
        <v>2.2028410000000003</v>
      </c>
      <c r="C42" s="10">
        <f t="shared" si="6"/>
        <v>1.3807735000000001</v>
      </c>
      <c r="D42" s="10">
        <f t="shared" si="6"/>
        <v>2.1390959999999999</v>
      </c>
      <c r="E42" s="10">
        <f t="shared" si="6"/>
        <v>0.98653195000000005</v>
      </c>
      <c r="F42" s="10">
        <f t="shared" si="6"/>
        <v>1.5066895</v>
      </c>
      <c r="G42" s="10">
        <f t="shared" si="6"/>
        <v>0.65871954999999993</v>
      </c>
      <c r="H42" s="10">
        <f t="shared" si="6"/>
        <v>1.0323855</v>
      </c>
      <c r="I42" s="10">
        <f t="shared" si="6"/>
        <v>1.035145</v>
      </c>
      <c r="J42" s="10">
        <f t="shared" si="6"/>
        <v>0.5086077</v>
      </c>
      <c r="K42" s="10">
        <f t="shared" si="6"/>
        <v>1.0605154999999999</v>
      </c>
      <c r="L42" s="10">
        <f t="shared" si="6"/>
        <v>0.93824249999999998</v>
      </c>
      <c r="M42" s="10">
        <f t="shared" si="6"/>
        <v>0.39387679999999997</v>
      </c>
      <c r="N42" s="10">
        <f t="shared" si="6"/>
        <v>0.876355</v>
      </c>
      <c r="O42" s="10">
        <f t="shared" si="6"/>
        <v>0.48335994999999998</v>
      </c>
      <c r="P42" s="10">
        <f t="shared" si="6"/>
        <v>1.0090539999999999</v>
      </c>
      <c r="Q42" s="10">
        <f t="shared" si="6"/>
        <v>1.145589</v>
      </c>
      <c r="R42" s="10">
        <f t="shared" si="6"/>
        <v>0.56373364999999986</v>
      </c>
    </row>
    <row r="43" spans="1:18" x14ac:dyDescent="0.3">
      <c r="A43">
        <v>8</v>
      </c>
      <c r="B43" s="10">
        <f t="shared" si="5"/>
        <v>2.2028410000000003</v>
      </c>
      <c r="C43" s="10">
        <f t="shared" si="6"/>
        <v>1.3807735000000001</v>
      </c>
      <c r="D43" s="10">
        <f t="shared" si="6"/>
        <v>2.1390959999999999</v>
      </c>
      <c r="E43" s="10">
        <f t="shared" si="6"/>
        <v>0.98653195000000005</v>
      </c>
      <c r="F43" s="10">
        <f t="shared" si="6"/>
        <v>1.5066895</v>
      </c>
      <c r="G43" s="10">
        <f t="shared" si="6"/>
        <v>0.65871954999999993</v>
      </c>
      <c r="H43" s="10">
        <f t="shared" si="6"/>
        <v>1.0323855</v>
      </c>
      <c r="I43" s="10">
        <f t="shared" si="6"/>
        <v>1.035145</v>
      </c>
      <c r="J43" s="10">
        <f t="shared" si="6"/>
        <v>0.5086077</v>
      </c>
      <c r="K43" s="10">
        <f t="shared" si="6"/>
        <v>1.0605154999999999</v>
      </c>
      <c r="L43" s="10">
        <f t="shared" si="6"/>
        <v>0.93824249999999998</v>
      </c>
      <c r="M43" s="10">
        <f t="shared" si="6"/>
        <v>0.39387679999999997</v>
      </c>
      <c r="N43" s="10">
        <f t="shared" si="6"/>
        <v>0.876355</v>
      </c>
      <c r="O43" s="10">
        <f t="shared" si="6"/>
        <v>0.48335994999999998</v>
      </c>
      <c r="P43" s="10">
        <f t="shared" si="6"/>
        <v>1.0090539999999999</v>
      </c>
      <c r="Q43" s="10">
        <f t="shared" si="6"/>
        <v>1.145589</v>
      </c>
      <c r="R43" s="10">
        <f t="shared" si="6"/>
        <v>0.56373364999999986</v>
      </c>
    </row>
    <row r="44" spans="1:18" x14ac:dyDescent="0.3">
      <c r="A44">
        <v>9</v>
      </c>
      <c r="B44" s="10">
        <f t="shared" si="5"/>
        <v>2.2028410000000003</v>
      </c>
      <c r="C44" s="10">
        <f t="shared" si="6"/>
        <v>1.3807735000000001</v>
      </c>
      <c r="D44" s="10">
        <f t="shared" si="6"/>
        <v>2.1390959999999999</v>
      </c>
      <c r="E44" s="10">
        <f t="shared" si="6"/>
        <v>0.98653195000000005</v>
      </c>
      <c r="F44" s="10">
        <f t="shared" si="6"/>
        <v>1.5066895</v>
      </c>
      <c r="G44" s="10">
        <f t="shared" si="6"/>
        <v>0.65871954999999993</v>
      </c>
      <c r="H44" s="10">
        <f t="shared" si="6"/>
        <v>1.0323855</v>
      </c>
      <c r="I44" s="10">
        <f t="shared" si="6"/>
        <v>1.035145</v>
      </c>
      <c r="J44" s="10">
        <f t="shared" si="6"/>
        <v>0.5086077</v>
      </c>
      <c r="K44" s="10">
        <f t="shared" si="6"/>
        <v>1.0605154999999999</v>
      </c>
      <c r="L44" s="10">
        <f t="shared" si="6"/>
        <v>0.93824249999999998</v>
      </c>
      <c r="M44" s="10">
        <f t="shared" si="6"/>
        <v>0.39387679999999997</v>
      </c>
      <c r="N44" s="10">
        <f t="shared" si="6"/>
        <v>0.876355</v>
      </c>
      <c r="O44" s="10">
        <f t="shared" si="6"/>
        <v>0.48335994999999998</v>
      </c>
      <c r="P44" s="10">
        <f t="shared" si="6"/>
        <v>1.0090539999999999</v>
      </c>
      <c r="Q44" s="10">
        <f t="shared" si="6"/>
        <v>1.145589</v>
      </c>
      <c r="R44" s="10">
        <f t="shared" si="6"/>
        <v>0.56373364999999986</v>
      </c>
    </row>
    <row r="45" spans="1:18" x14ac:dyDescent="0.3">
      <c r="A45">
        <v>10</v>
      </c>
      <c r="B45" s="10">
        <f t="shared" si="5"/>
        <v>2.2028410000000003</v>
      </c>
      <c r="C45" s="10">
        <f t="shared" si="6"/>
        <v>1.3807735000000001</v>
      </c>
      <c r="D45" s="10">
        <f t="shared" si="6"/>
        <v>2.1390959999999999</v>
      </c>
      <c r="E45" s="10">
        <f t="shared" si="6"/>
        <v>0.98653195000000005</v>
      </c>
      <c r="F45" s="10">
        <f t="shared" si="6"/>
        <v>1.5066895</v>
      </c>
      <c r="G45" s="10">
        <f t="shared" si="6"/>
        <v>0.65871954999999993</v>
      </c>
      <c r="H45" s="10">
        <f t="shared" si="6"/>
        <v>1.0323855</v>
      </c>
      <c r="I45" s="10">
        <f t="shared" si="6"/>
        <v>1.035145</v>
      </c>
      <c r="J45" s="10">
        <f t="shared" si="6"/>
        <v>0.5086077</v>
      </c>
      <c r="K45" s="10">
        <f t="shared" si="6"/>
        <v>1.0605154999999999</v>
      </c>
      <c r="L45" s="10">
        <f t="shared" si="6"/>
        <v>0.93824249999999998</v>
      </c>
      <c r="M45" s="10">
        <f t="shared" si="6"/>
        <v>0.39387679999999997</v>
      </c>
      <c r="N45" s="10">
        <f t="shared" si="6"/>
        <v>0.876355</v>
      </c>
      <c r="O45" s="10">
        <f t="shared" si="6"/>
        <v>0.48335994999999998</v>
      </c>
      <c r="P45" s="10">
        <f t="shared" si="6"/>
        <v>1.0090539999999999</v>
      </c>
      <c r="Q45" s="10">
        <f t="shared" si="6"/>
        <v>1.145589</v>
      </c>
      <c r="R45" s="10">
        <f t="shared" si="6"/>
        <v>0.56373364999999986</v>
      </c>
    </row>
    <row r="46" spans="1:18" x14ac:dyDescent="0.3">
      <c r="A46">
        <v>11</v>
      </c>
      <c r="B46" s="10">
        <f t="shared" si="5"/>
        <v>2.2028410000000003</v>
      </c>
      <c r="C46" s="10">
        <f t="shared" si="6"/>
        <v>1.3807735000000001</v>
      </c>
      <c r="D46" s="10">
        <f t="shared" si="6"/>
        <v>2.1390959999999999</v>
      </c>
      <c r="E46" s="10">
        <f t="shared" si="6"/>
        <v>0.98653195000000005</v>
      </c>
      <c r="F46" s="10">
        <f t="shared" si="6"/>
        <v>1.5066895</v>
      </c>
      <c r="G46" s="10">
        <f t="shared" si="6"/>
        <v>0.65871954999999993</v>
      </c>
      <c r="H46" s="10">
        <f t="shared" si="6"/>
        <v>1.0323855</v>
      </c>
      <c r="I46" s="10">
        <f t="shared" si="6"/>
        <v>1.035145</v>
      </c>
      <c r="J46" s="10">
        <f t="shared" si="6"/>
        <v>0.5086077</v>
      </c>
      <c r="K46" s="10">
        <f t="shared" si="6"/>
        <v>1.0605154999999999</v>
      </c>
      <c r="L46" s="10">
        <f t="shared" si="6"/>
        <v>0.93824249999999998</v>
      </c>
      <c r="M46" s="10">
        <f t="shared" si="6"/>
        <v>0.39387679999999997</v>
      </c>
      <c r="N46" s="10">
        <f t="shared" si="6"/>
        <v>0.876355</v>
      </c>
      <c r="O46" s="10">
        <f t="shared" si="6"/>
        <v>0.48335994999999998</v>
      </c>
      <c r="P46" s="10">
        <f t="shared" si="6"/>
        <v>1.0090539999999999</v>
      </c>
      <c r="Q46" s="10">
        <f t="shared" si="6"/>
        <v>1.145589</v>
      </c>
      <c r="R46" s="10">
        <f t="shared" si="6"/>
        <v>0.56373364999999986</v>
      </c>
    </row>
    <row r="47" spans="1:18" x14ac:dyDescent="0.3">
      <c r="A47">
        <v>12</v>
      </c>
      <c r="B47" s="10">
        <f t="shared" si="5"/>
        <v>2.2028410000000003</v>
      </c>
      <c r="C47" s="10">
        <f t="shared" si="6"/>
        <v>1.3807735000000001</v>
      </c>
      <c r="D47" s="10">
        <f t="shared" si="6"/>
        <v>2.1390959999999999</v>
      </c>
      <c r="E47" s="10">
        <f t="shared" si="6"/>
        <v>0.98653195000000005</v>
      </c>
      <c r="F47" s="10">
        <f t="shared" si="6"/>
        <v>1.5066895</v>
      </c>
      <c r="G47" s="10">
        <f t="shared" si="6"/>
        <v>0.65871954999999993</v>
      </c>
      <c r="H47" s="10">
        <f t="shared" si="6"/>
        <v>1.0323855</v>
      </c>
      <c r="I47" s="10">
        <f t="shared" si="6"/>
        <v>1.035145</v>
      </c>
      <c r="J47" s="10">
        <f t="shared" si="6"/>
        <v>0.5086077</v>
      </c>
      <c r="K47" s="10">
        <f t="shared" si="6"/>
        <v>1.0605154999999999</v>
      </c>
      <c r="L47" s="10">
        <f t="shared" si="6"/>
        <v>0.93824249999999998</v>
      </c>
      <c r="M47" s="10">
        <f t="shared" si="6"/>
        <v>0.39387679999999997</v>
      </c>
      <c r="N47" s="10">
        <f t="shared" si="6"/>
        <v>0.876355</v>
      </c>
      <c r="O47" s="10">
        <f t="shared" si="6"/>
        <v>0.48335994999999998</v>
      </c>
      <c r="P47" s="10">
        <f t="shared" si="6"/>
        <v>1.0090539999999999</v>
      </c>
      <c r="Q47" s="10">
        <f t="shared" si="6"/>
        <v>1.145589</v>
      </c>
      <c r="R47" s="10">
        <f t="shared" si="6"/>
        <v>0.56373364999999986</v>
      </c>
    </row>
    <row r="48" spans="1:18" x14ac:dyDescent="0.3">
      <c r="A48">
        <v>13</v>
      </c>
      <c r="B48" s="10">
        <f t="shared" si="5"/>
        <v>2.2028410000000003</v>
      </c>
      <c r="C48" s="10">
        <f t="shared" si="6"/>
        <v>1.3807735000000001</v>
      </c>
      <c r="D48" s="10">
        <f t="shared" si="6"/>
        <v>2.1390959999999999</v>
      </c>
      <c r="E48" s="10">
        <f t="shared" si="6"/>
        <v>0.98653195000000005</v>
      </c>
      <c r="F48" s="10">
        <f t="shared" si="6"/>
        <v>1.5066895</v>
      </c>
      <c r="G48" s="10">
        <f t="shared" si="6"/>
        <v>0.65871954999999993</v>
      </c>
      <c r="H48" s="10">
        <f t="shared" si="6"/>
        <v>1.0323855</v>
      </c>
      <c r="I48" s="10">
        <f t="shared" si="6"/>
        <v>1.035145</v>
      </c>
      <c r="J48" s="10">
        <f t="shared" si="6"/>
        <v>0.5086077</v>
      </c>
      <c r="K48" s="10">
        <f t="shared" si="6"/>
        <v>1.0605154999999999</v>
      </c>
      <c r="L48" s="10">
        <f t="shared" si="6"/>
        <v>0.93824249999999998</v>
      </c>
      <c r="M48" s="10">
        <f t="shared" si="6"/>
        <v>0.39387679999999997</v>
      </c>
      <c r="N48" s="10">
        <f t="shared" si="6"/>
        <v>0.876355</v>
      </c>
      <c r="O48" s="10">
        <f t="shared" si="6"/>
        <v>0.48335994999999998</v>
      </c>
      <c r="P48" s="10">
        <f t="shared" si="6"/>
        <v>1.0090539999999999</v>
      </c>
      <c r="Q48" s="10">
        <f t="shared" si="6"/>
        <v>1.145589</v>
      </c>
      <c r="R48" s="10">
        <f t="shared" si="6"/>
        <v>0.56373364999999986</v>
      </c>
    </row>
    <row r="49" spans="1:18" x14ac:dyDescent="0.3">
      <c r="A49">
        <v>14</v>
      </c>
      <c r="B49" s="10">
        <f t="shared" si="5"/>
        <v>2.2028410000000003</v>
      </c>
      <c r="C49" s="10">
        <f t="shared" si="6"/>
        <v>1.3807735000000001</v>
      </c>
      <c r="D49" s="10">
        <f t="shared" si="6"/>
        <v>2.1390959999999999</v>
      </c>
      <c r="E49" s="10">
        <f t="shared" si="6"/>
        <v>0.98653195000000005</v>
      </c>
      <c r="F49" s="10">
        <f t="shared" si="6"/>
        <v>1.5066895</v>
      </c>
      <c r="G49" s="10">
        <f t="shared" si="6"/>
        <v>0.65871954999999993</v>
      </c>
      <c r="H49" s="10">
        <f t="shared" si="6"/>
        <v>1.0323855</v>
      </c>
      <c r="I49" s="10">
        <f t="shared" si="6"/>
        <v>1.035145</v>
      </c>
      <c r="J49" s="10">
        <f t="shared" si="6"/>
        <v>0.5086077</v>
      </c>
      <c r="K49" s="10">
        <f t="shared" si="6"/>
        <v>1.0605154999999999</v>
      </c>
      <c r="L49" s="10">
        <f t="shared" si="6"/>
        <v>0.93824249999999998</v>
      </c>
      <c r="M49" s="10">
        <f t="shared" si="6"/>
        <v>0.39387679999999997</v>
      </c>
      <c r="N49" s="10">
        <f t="shared" si="6"/>
        <v>0.876355</v>
      </c>
      <c r="O49" s="10">
        <f t="shared" si="6"/>
        <v>0.48335994999999998</v>
      </c>
      <c r="P49" s="10">
        <f t="shared" si="6"/>
        <v>1.0090539999999999</v>
      </c>
      <c r="Q49" s="10">
        <f t="shared" si="6"/>
        <v>1.145589</v>
      </c>
      <c r="R49" s="10">
        <f t="shared" si="6"/>
        <v>0.56373364999999986</v>
      </c>
    </row>
    <row r="50" spans="1:18" x14ac:dyDescent="0.3">
      <c r="A50">
        <v>15</v>
      </c>
      <c r="B50" s="10">
        <f t="shared" si="5"/>
        <v>2.2028410000000003</v>
      </c>
      <c r="C50" s="10">
        <f t="shared" si="6"/>
        <v>1.3807735000000001</v>
      </c>
      <c r="D50" s="10">
        <f t="shared" si="6"/>
        <v>2.1390959999999999</v>
      </c>
      <c r="E50" s="10">
        <f t="shared" si="6"/>
        <v>0.98653195000000005</v>
      </c>
      <c r="F50" s="10">
        <f t="shared" si="6"/>
        <v>1.5066895</v>
      </c>
      <c r="G50" s="10">
        <f t="shared" si="6"/>
        <v>0.65871954999999993</v>
      </c>
      <c r="H50" s="10">
        <f t="shared" si="6"/>
        <v>1.0323855</v>
      </c>
      <c r="I50" s="10">
        <f t="shared" si="6"/>
        <v>1.035145</v>
      </c>
      <c r="J50" s="10">
        <f t="shared" si="6"/>
        <v>0.5086077</v>
      </c>
      <c r="K50" s="10">
        <f t="shared" si="6"/>
        <v>1.0605154999999999</v>
      </c>
      <c r="L50" s="10">
        <f t="shared" si="6"/>
        <v>0.93824249999999998</v>
      </c>
      <c r="M50" s="10">
        <f t="shared" si="6"/>
        <v>0.39387679999999997</v>
      </c>
      <c r="N50" s="10">
        <f t="shared" si="6"/>
        <v>0.876355</v>
      </c>
      <c r="O50" s="10">
        <f t="shared" si="6"/>
        <v>0.48335994999999998</v>
      </c>
      <c r="P50" s="10">
        <f t="shared" si="6"/>
        <v>1.0090539999999999</v>
      </c>
      <c r="Q50" s="10">
        <f t="shared" si="6"/>
        <v>1.145589</v>
      </c>
      <c r="R50" s="10">
        <f t="shared" si="6"/>
        <v>0.56373364999999986</v>
      </c>
    </row>
    <row r="51" spans="1:18" x14ac:dyDescent="0.3">
      <c r="A51">
        <v>16</v>
      </c>
      <c r="B51" s="10">
        <f t="shared" si="5"/>
        <v>2.2028410000000003</v>
      </c>
      <c r="C51" s="10">
        <f t="shared" si="6"/>
        <v>1.3807735000000001</v>
      </c>
      <c r="D51" s="10">
        <f t="shared" si="6"/>
        <v>2.1390959999999999</v>
      </c>
      <c r="E51" s="10">
        <f t="shared" si="6"/>
        <v>0.98653195000000005</v>
      </c>
      <c r="F51" s="10">
        <f t="shared" si="6"/>
        <v>1.5066895</v>
      </c>
      <c r="G51" s="10">
        <f t="shared" si="6"/>
        <v>0.65871954999999993</v>
      </c>
      <c r="H51" s="10">
        <f t="shared" si="6"/>
        <v>1.0323855</v>
      </c>
      <c r="I51" s="10">
        <f t="shared" si="6"/>
        <v>1.035145</v>
      </c>
      <c r="J51" s="10">
        <f t="shared" si="6"/>
        <v>0.5086077</v>
      </c>
      <c r="K51" s="10">
        <f t="shared" si="6"/>
        <v>1.0605154999999999</v>
      </c>
      <c r="L51" s="10">
        <f t="shared" si="6"/>
        <v>0.93824249999999998</v>
      </c>
      <c r="M51" s="10">
        <f t="shared" si="6"/>
        <v>0.39387679999999997</v>
      </c>
      <c r="N51" s="10">
        <f t="shared" si="6"/>
        <v>0.876355</v>
      </c>
      <c r="O51" s="10">
        <f t="shared" si="6"/>
        <v>0.48335994999999998</v>
      </c>
      <c r="P51" s="10">
        <f t="shared" si="6"/>
        <v>1.0090539999999999</v>
      </c>
      <c r="Q51" s="10">
        <f t="shared" si="6"/>
        <v>1.145589</v>
      </c>
      <c r="R51" s="10">
        <f t="shared" si="6"/>
        <v>0.56373364999999986</v>
      </c>
    </row>
    <row r="52" spans="1:18" x14ac:dyDescent="0.3">
      <c r="A52">
        <v>17</v>
      </c>
      <c r="B52" s="10">
        <f t="shared" si="5"/>
        <v>2.2028410000000003</v>
      </c>
      <c r="C52" s="10">
        <f t="shared" si="6"/>
        <v>1.3807735000000001</v>
      </c>
      <c r="D52" s="10">
        <f t="shared" si="6"/>
        <v>2.1390959999999999</v>
      </c>
      <c r="E52" s="10">
        <f t="shared" si="6"/>
        <v>0.98653195000000005</v>
      </c>
      <c r="F52" s="10">
        <f t="shared" si="6"/>
        <v>1.5066895</v>
      </c>
      <c r="G52" s="10">
        <f t="shared" si="6"/>
        <v>0.65871954999999993</v>
      </c>
      <c r="H52" s="10">
        <f t="shared" si="6"/>
        <v>1.0323855</v>
      </c>
      <c r="I52" s="10">
        <f t="shared" si="6"/>
        <v>1.035145</v>
      </c>
      <c r="J52" s="10">
        <f t="shared" si="6"/>
        <v>0.5086077</v>
      </c>
      <c r="K52" s="10">
        <f t="shared" si="6"/>
        <v>1.0605154999999999</v>
      </c>
      <c r="L52" s="10">
        <f t="shared" si="6"/>
        <v>0.93824249999999998</v>
      </c>
      <c r="M52" s="10">
        <f t="shared" si="6"/>
        <v>0.39387679999999997</v>
      </c>
      <c r="N52" s="10">
        <f t="shared" ref="N52:N65" si="7">N$36</f>
        <v>0.876355</v>
      </c>
      <c r="O52" s="10">
        <f t="shared" si="6"/>
        <v>0.48335994999999998</v>
      </c>
      <c r="P52" s="10">
        <f t="shared" si="6"/>
        <v>1.0090539999999999</v>
      </c>
      <c r="Q52" s="10">
        <f t="shared" si="6"/>
        <v>1.145589</v>
      </c>
      <c r="R52" s="10">
        <f t="shared" si="6"/>
        <v>0.56373364999999986</v>
      </c>
    </row>
    <row r="53" spans="1:18" x14ac:dyDescent="0.3">
      <c r="A53">
        <v>18</v>
      </c>
      <c r="B53" s="10">
        <f t="shared" si="5"/>
        <v>2.2028410000000003</v>
      </c>
      <c r="C53" s="10">
        <f t="shared" ref="C53:M65" si="8">C$36</f>
        <v>1.3807735000000001</v>
      </c>
      <c r="D53" s="10">
        <f t="shared" si="8"/>
        <v>2.1390959999999999</v>
      </c>
      <c r="E53" s="10">
        <f t="shared" si="8"/>
        <v>0.98653195000000005</v>
      </c>
      <c r="F53" s="10">
        <f t="shared" si="8"/>
        <v>1.5066895</v>
      </c>
      <c r="G53" s="10">
        <f t="shared" si="8"/>
        <v>0.65871954999999993</v>
      </c>
      <c r="H53" s="10">
        <f t="shared" si="8"/>
        <v>1.0323855</v>
      </c>
      <c r="I53" s="10">
        <f t="shared" si="8"/>
        <v>1.035145</v>
      </c>
      <c r="J53" s="10">
        <f t="shared" si="8"/>
        <v>0.5086077</v>
      </c>
      <c r="K53" s="10">
        <f t="shared" si="8"/>
        <v>1.0605154999999999</v>
      </c>
      <c r="L53" s="10">
        <f t="shared" si="8"/>
        <v>0.93824249999999998</v>
      </c>
      <c r="M53" s="10">
        <f t="shared" si="8"/>
        <v>0.39387679999999997</v>
      </c>
      <c r="N53" s="10">
        <f t="shared" si="7"/>
        <v>0.876355</v>
      </c>
      <c r="O53" s="10">
        <f t="shared" ref="O53:R65" si="9">O$36</f>
        <v>0.48335994999999998</v>
      </c>
      <c r="P53" s="10">
        <f t="shared" si="9"/>
        <v>1.0090539999999999</v>
      </c>
      <c r="Q53" s="10">
        <f t="shared" si="9"/>
        <v>1.145589</v>
      </c>
      <c r="R53" s="10">
        <f t="shared" si="9"/>
        <v>0.56373364999999986</v>
      </c>
    </row>
    <row r="54" spans="1:18" x14ac:dyDescent="0.3">
      <c r="A54">
        <v>19</v>
      </c>
      <c r="B54" s="10">
        <f t="shared" si="5"/>
        <v>2.2028410000000003</v>
      </c>
      <c r="C54" s="10">
        <f t="shared" si="8"/>
        <v>1.3807735000000001</v>
      </c>
      <c r="D54" s="10">
        <f t="shared" si="8"/>
        <v>2.1390959999999999</v>
      </c>
      <c r="E54" s="10">
        <f t="shared" si="8"/>
        <v>0.98653195000000005</v>
      </c>
      <c r="F54" s="10">
        <f t="shared" si="8"/>
        <v>1.5066895</v>
      </c>
      <c r="G54" s="10">
        <f t="shared" si="8"/>
        <v>0.65871954999999993</v>
      </c>
      <c r="H54" s="10">
        <f t="shared" si="8"/>
        <v>1.0323855</v>
      </c>
      <c r="I54" s="10">
        <f t="shared" si="8"/>
        <v>1.035145</v>
      </c>
      <c r="J54" s="10">
        <f t="shared" si="8"/>
        <v>0.5086077</v>
      </c>
      <c r="K54" s="10">
        <f t="shared" si="8"/>
        <v>1.0605154999999999</v>
      </c>
      <c r="L54" s="10">
        <f t="shared" si="8"/>
        <v>0.93824249999999998</v>
      </c>
      <c r="M54" s="10">
        <f t="shared" si="8"/>
        <v>0.39387679999999997</v>
      </c>
      <c r="N54" s="10">
        <f t="shared" si="7"/>
        <v>0.876355</v>
      </c>
      <c r="O54" s="10">
        <f t="shared" si="9"/>
        <v>0.48335994999999998</v>
      </c>
      <c r="P54" s="10">
        <f t="shared" si="9"/>
        <v>1.0090539999999999</v>
      </c>
      <c r="Q54" s="10">
        <f t="shared" si="9"/>
        <v>1.145589</v>
      </c>
      <c r="R54" s="10">
        <f t="shared" si="9"/>
        <v>0.56373364999999986</v>
      </c>
    </row>
    <row r="55" spans="1:18" x14ac:dyDescent="0.3">
      <c r="A55">
        <v>20</v>
      </c>
      <c r="B55" s="10">
        <f t="shared" si="5"/>
        <v>2.2028410000000003</v>
      </c>
      <c r="C55" s="10">
        <f t="shared" si="8"/>
        <v>1.3807735000000001</v>
      </c>
      <c r="D55" s="10">
        <f t="shared" si="8"/>
        <v>2.1390959999999999</v>
      </c>
      <c r="E55" s="10">
        <f t="shared" si="8"/>
        <v>0.98653195000000005</v>
      </c>
      <c r="F55" s="10">
        <f t="shared" si="8"/>
        <v>1.5066895</v>
      </c>
      <c r="G55" s="10">
        <f t="shared" si="8"/>
        <v>0.65871954999999993</v>
      </c>
      <c r="H55" s="10">
        <f t="shared" si="8"/>
        <v>1.0323855</v>
      </c>
      <c r="I55" s="10">
        <f t="shared" si="8"/>
        <v>1.035145</v>
      </c>
      <c r="J55" s="10">
        <f t="shared" si="8"/>
        <v>0.5086077</v>
      </c>
      <c r="K55" s="10">
        <f t="shared" si="8"/>
        <v>1.0605154999999999</v>
      </c>
      <c r="L55" s="10">
        <f t="shared" si="8"/>
        <v>0.93824249999999998</v>
      </c>
      <c r="M55" s="10">
        <f t="shared" si="8"/>
        <v>0.39387679999999997</v>
      </c>
      <c r="N55" s="10">
        <f t="shared" si="7"/>
        <v>0.876355</v>
      </c>
      <c r="O55" s="10">
        <f t="shared" si="9"/>
        <v>0.48335994999999998</v>
      </c>
      <c r="P55" s="10">
        <f t="shared" si="9"/>
        <v>1.0090539999999999</v>
      </c>
      <c r="Q55" s="10">
        <f t="shared" si="9"/>
        <v>1.145589</v>
      </c>
      <c r="R55" s="10">
        <f t="shared" si="9"/>
        <v>0.56373364999999986</v>
      </c>
    </row>
    <row r="56" spans="1:18" x14ac:dyDescent="0.3">
      <c r="A56">
        <v>21</v>
      </c>
      <c r="B56" s="10">
        <f t="shared" si="5"/>
        <v>2.2028410000000003</v>
      </c>
      <c r="C56" s="10">
        <f t="shared" si="8"/>
        <v>1.3807735000000001</v>
      </c>
      <c r="D56" s="10">
        <f t="shared" si="8"/>
        <v>2.1390959999999999</v>
      </c>
      <c r="E56" s="10">
        <f t="shared" si="8"/>
        <v>0.98653195000000005</v>
      </c>
      <c r="F56" s="10">
        <f t="shared" si="8"/>
        <v>1.5066895</v>
      </c>
      <c r="G56" s="10">
        <f t="shared" si="8"/>
        <v>0.65871954999999993</v>
      </c>
      <c r="H56" s="10">
        <f t="shared" si="8"/>
        <v>1.0323855</v>
      </c>
      <c r="I56" s="10">
        <f t="shared" si="8"/>
        <v>1.035145</v>
      </c>
      <c r="J56" s="10">
        <f t="shared" si="8"/>
        <v>0.5086077</v>
      </c>
      <c r="K56" s="10">
        <f t="shared" si="8"/>
        <v>1.0605154999999999</v>
      </c>
      <c r="L56" s="10">
        <f t="shared" si="8"/>
        <v>0.93824249999999998</v>
      </c>
      <c r="M56" s="10">
        <f t="shared" si="8"/>
        <v>0.39387679999999997</v>
      </c>
      <c r="N56" s="10">
        <f t="shared" si="7"/>
        <v>0.876355</v>
      </c>
      <c r="O56" s="10">
        <f t="shared" si="9"/>
        <v>0.48335994999999998</v>
      </c>
      <c r="P56" s="10">
        <f t="shared" si="9"/>
        <v>1.0090539999999999</v>
      </c>
      <c r="Q56" s="10">
        <f t="shared" si="9"/>
        <v>1.145589</v>
      </c>
      <c r="R56" s="10">
        <f t="shared" si="9"/>
        <v>0.56373364999999986</v>
      </c>
    </row>
    <row r="57" spans="1:18" x14ac:dyDescent="0.3">
      <c r="A57">
        <v>22</v>
      </c>
      <c r="B57" s="10">
        <f t="shared" si="5"/>
        <v>2.2028410000000003</v>
      </c>
      <c r="C57" s="10">
        <f t="shared" si="8"/>
        <v>1.3807735000000001</v>
      </c>
      <c r="D57" s="10">
        <f t="shared" si="8"/>
        <v>2.1390959999999999</v>
      </c>
      <c r="E57" s="10">
        <f t="shared" si="8"/>
        <v>0.98653195000000005</v>
      </c>
      <c r="F57" s="10">
        <f t="shared" si="8"/>
        <v>1.5066895</v>
      </c>
      <c r="G57" s="10">
        <f t="shared" si="8"/>
        <v>0.65871954999999993</v>
      </c>
      <c r="H57" s="10">
        <f t="shared" si="8"/>
        <v>1.0323855</v>
      </c>
      <c r="I57" s="10">
        <f t="shared" si="8"/>
        <v>1.035145</v>
      </c>
      <c r="J57" s="10">
        <f t="shared" si="8"/>
        <v>0.5086077</v>
      </c>
      <c r="K57" s="10">
        <f t="shared" si="8"/>
        <v>1.0605154999999999</v>
      </c>
      <c r="L57" s="10">
        <f t="shared" si="8"/>
        <v>0.93824249999999998</v>
      </c>
      <c r="M57" s="10">
        <f t="shared" si="8"/>
        <v>0.39387679999999997</v>
      </c>
      <c r="N57" s="10">
        <f t="shared" si="7"/>
        <v>0.876355</v>
      </c>
      <c r="O57" s="10">
        <f t="shared" si="9"/>
        <v>0.48335994999999998</v>
      </c>
      <c r="P57" s="10">
        <f t="shared" si="9"/>
        <v>1.0090539999999999</v>
      </c>
      <c r="Q57" s="10">
        <f t="shared" si="9"/>
        <v>1.145589</v>
      </c>
      <c r="R57" s="10">
        <f t="shared" si="9"/>
        <v>0.56373364999999986</v>
      </c>
    </row>
    <row r="58" spans="1:18" x14ac:dyDescent="0.3">
      <c r="A58">
        <v>23</v>
      </c>
      <c r="B58" s="10">
        <f t="shared" si="5"/>
        <v>2.2028410000000003</v>
      </c>
      <c r="C58" s="10">
        <f t="shared" si="8"/>
        <v>1.3807735000000001</v>
      </c>
      <c r="D58" s="10">
        <f t="shared" si="8"/>
        <v>2.1390959999999999</v>
      </c>
      <c r="E58" s="10">
        <f t="shared" si="8"/>
        <v>0.98653195000000005</v>
      </c>
      <c r="F58" s="10">
        <f t="shared" si="8"/>
        <v>1.5066895</v>
      </c>
      <c r="G58" s="10">
        <f t="shared" si="8"/>
        <v>0.65871954999999993</v>
      </c>
      <c r="H58" s="10">
        <f t="shared" si="8"/>
        <v>1.0323855</v>
      </c>
      <c r="I58" s="10">
        <f t="shared" si="8"/>
        <v>1.035145</v>
      </c>
      <c r="J58" s="10">
        <f t="shared" si="8"/>
        <v>0.5086077</v>
      </c>
      <c r="K58" s="10">
        <f t="shared" si="8"/>
        <v>1.0605154999999999</v>
      </c>
      <c r="L58" s="10">
        <f t="shared" si="8"/>
        <v>0.93824249999999998</v>
      </c>
      <c r="M58" s="10">
        <f t="shared" si="8"/>
        <v>0.39387679999999997</v>
      </c>
      <c r="N58" s="10">
        <f t="shared" si="7"/>
        <v>0.876355</v>
      </c>
      <c r="O58" s="10">
        <f t="shared" si="9"/>
        <v>0.48335994999999998</v>
      </c>
      <c r="P58" s="10">
        <f t="shared" si="9"/>
        <v>1.0090539999999999</v>
      </c>
      <c r="Q58" s="10">
        <f t="shared" si="9"/>
        <v>1.145589</v>
      </c>
      <c r="R58" s="10">
        <f t="shared" si="9"/>
        <v>0.56373364999999986</v>
      </c>
    </row>
    <row r="59" spans="1:18" x14ac:dyDescent="0.3">
      <c r="A59">
        <v>24</v>
      </c>
      <c r="B59" s="10">
        <f t="shared" si="5"/>
        <v>2.2028410000000003</v>
      </c>
      <c r="C59" s="10">
        <f t="shared" si="8"/>
        <v>1.3807735000000001</v>
      </c>
      <c r="D59" s="10">
        <f t="shared" si="8"/>
        <v>2.1390959999999999</v>
      </c>
      <c r="E59" s="10">
        <f t="shared" si="8"/>
        <v>0.98653195000000005</v>
      </c>
      <c r="F59" s="10">
        <f t="shared" si="8"/>
        <v>1.5066895</v>
      </c>
      <c r="G59" s="10">
        <f t="shared" si="8"/>
        <v>0.65871954999999993</v>
      </c>
      <c r="H59" s="10">
        <f t="shared" si="8"/>
        <v>1.0323855</v>
      </c>
      <c r="I59" s="10">
        <f t="shared" si="8"/>
        <v>1.035145</v>
      </c>
      <c r="J59" s="10">
        <f t="shared" si="8"/>
        <v>0.5086077</v>
      </c>
      <c r="K59" s="10">
        <f t="shared" si="8"/>
        <v>1.0605154999999999</v>
      </c>
      <c r="L59" s="10">
        <f t="shared" si="8"/>
        <v>0.93824249999999998</v>
      </c>
      <c r="M59" s="10">
        <f t="shared" si="8"/>
        <v>0.39387679999999997</v>
      </c>
      <c r="N59" s="10">
        <f t="shared" si="7"/>
        <v>0.876355</v>
      </c>
      <c r="O59" s="10">
        <f t="shared" si="9"/>
        <v>0.48335994999999998</v>
      </c>
      <c r="P59" s="10">
        <f t="shared" si="9"/>
        <v>1.0090539999999999</v>
      </c>
      <c r="Q59" s="10">
        <f t="shared" si="9"/>
        <v>1.145589</v>
      </c>
      <c r="R59" s="10">
        <f t="shared" si="9"/>
        <v>0.56373364999999986</v>
      </c>
    </row>
    <row r="60" spans="1:18" x14ac:dyDescent="0.3">
      <c r="A60">
        <v>25</v>
      </c>
      <c r="B60" s="10">
        <f t="shared" si="5"/>
        <v>2.2028410000000003</v>
      </c>
      <c r="C60" s="10">
        <f t="shared" si="8"/>
        <v>1.3807735000000001</v>
      </c>
      <c r="D60" s="10">
        <f t="shared" si="8"/>
        <v>2.1390959999999999</v>
      </c>
      <c r="E60" s="10">
        <f t="shared" si="8"/>
        <v>0.98653195000000005</v>
      </c>
      <c r="F60" s="10">
        <f t="shared" si="8"/>
        <v>1.5066895</v>
      </c>
      <c r="G60" s="10">
        <f t="shared" si="8"/>
        <v>0.65871954999999993</v>
      </c>
      <c r="H60" s="10">
        <f t="shared" si="8"/>
        <v>1.0323855</v>
      </c>
      <c r="I60" s="10">
        <f t="shared" si="8"/>
        <v>1.035145</v>
      </c>
      <c r="J60" s="10">
        <f t="shared" si="8"/>
        <v>0.5086077</v>
      </c>
      <c r="K60" s="10">
        <f t="shared" si="8"/>
        <v>1.0605154999999999</v>
      </c>
      <c r="L60" s="10">
        <f t="shared" si="8"/>
        <v>0.93824249999999998</v>
      </c>
      <c r="M60" s="10">
        <f t="shared" si="8"/>
        <v>0.39387679999999997</v>
      </c>
      <c r="N60" s="10">
        <f t="shared" si="7"/>
        <v>0.876355</v>
      </c>
      <c r="O60" s="10">
        <f t="shared" si="9"/>
        <v>0.48335994999999998</v>
      </c>
      <c r="P60" s="10">
        <f t="shared" si="9"/>
        <v>1.0090539999999999</v>
      </c>
      <c r="Q60" s="10">
        <f t="shared" si="9"/>
        <v>1.145589</v>
      </c>
      <c r="R60" s="10">
        <f t="shared" si="9"/>
        <v>0.56373364999999986</v>
      </c>
    </row>
    <row r="61" spans="1:18" x14ac:dyDescent="0.3">
      <c r="A61">
        <v>26</v>
      </c>
      <c r="B61" s="10">
        <f t="shared" si="5"/>
        <v>2.2028410000000003</v>
      </c>
      <c r="C61" s="10">
        <f t="shared" si="8"/>
        <v>1.3807735000000001</v>
      </c>
      <c r="D61" s="10">
        <f t="shared" si="8"/>
        <v>2.1390959999999999</v>
      </c>
      <c r="E61" s="10">
        <f t="shared" si="8"/>
        <v>0.98653195000000005</v>
      </c>
      <c r="F61" s="10">
        <f t="shared" si="8"/>
        <v>1.5066895</v>
      </c>
      <c r="G61" s="10">
        <f t="shared" si="8"/>
        <v>0.65871954999999993</v>
      </c>
      <c r="H61" s="10">
        <f t="shared" si="8"/>
        <v>1.0323855</v>
      </c>
      <c r="I61" s="10">
        <f t="shared" si="8"/>
        <v>1.035145</v>
      </c>
      <c r="J61" s="10">
        <f t="shared" si="8"/>
        <v>0.5086077</v>
      </c>
      <c r="K61" s="10">
        <f t="shared" si="8"/>
        <v>1.0605154999999999</v>
      </c>
      <c r="L61" s="10">
        <f t="shared" si="8"/>
        <v>0.93824249999999998</v>
      </c>
      <c r="M61" s="10">
        <f t="shared" si="8"/>
        <v>0.39387679999999997</v>
      </c>
      <c r="N61" s="10">
        <f t="shared" si="7"/>
        <v>0.876355</v>
      </c>
      <c r="O61" s="10">
        <f t="shared" si="9"/>
        <v>0.48335994999999998</v>
      </c>
      <c r="P61" s="10">
        <f t="shared" si="9"/>
        <v>1.0090539999999999</v>
      </c>
      <c r="Q61" s="10">
        <f t="shared" si="9"/>
        <v>1.145589</v>
      </c>
      <c r="R61" s="10">
        <f t="shared" si="9"/>
        <v>0.56373364999999986</v>
      </c>
    </row>
    <row r="62" spans="1:18" x14ac:dyDescent="0.3">
      <c r="A62">
        <v>27</v>
      </c>
      <c r="B62" s="10">
        <f t="shared" si="5"/>
        <v>2.2028410000000003</v>
      </c>
      <c r="C62" s="10">
        <f t="shared" si="8"/>
        <v>1.3807735000000001</v>
      </c>
      <c r="D62" s="10">
        <f t="shared" si="8"/>
        <v>2.1390959999999999</v>
      </c>
      <c r="E62" s="10">
        <f t="shared" si="8"/>
        <v>0.98653195000000005</v>
      </c>
      <c r="F62" s="10">
        <f t="shared" si="8"/>
        <v>1.5066895</v>
      </c>
      <c r="G62" s="10">
        <f t="shared" si="8"/>
        <v>0.65871954999999993</v>
      </c>
      <c r="H62" s="10">
        <f t="shared" si="8"/>
        <v>1.0323855</v>
      </c>
      <c r="I62" s="10">
        <f t="shared" si="8"/>
        <v>1.035145</v>
      </c>
      <c r="J62" s="10">
        <f t="shared" si="8"/>
        <v>0.5086077</v>
      </c>
      <c r="K62" s="10">
        <f t="shared" si="8"/>
        <v>1.0605154999999999</v>
      </c>
      <c r="L62" s="10">
        <f t="shared" si="8"/>
        <v>0.93824249999999998</v>
      </c>
      <c r="M62" s="10">
        <f t="shared" si="8"/>
        <v>0.39387679999999997</v>
      </c>
      <c r="N62" s="10">
        <f t="shared" si="7"/>
        <v>0.876355</v>
      </c>
      <c r="O62" s="10">
        <f t="shared" si="9"/>
        <v>0.48335994999999998</v>
      </c>
      <c r="P62" s="10">
        <f t="shared" si="9"/>
        <v>1.0090539999999999</v>
      </c>
      <c r="Q62" s="10">
        <f t="shared" si="9"/>
        <v>1.145589</v>
      </c>
      <c r="R62" s="10">
        <f t="shared" si="9"/>
        <v>0.56373364999999986</v>
      </c>
    </row>
    <row r="63" spans="1:18" x14ac:dyDescent="0.3">
      <c r="A63">
        <v>28</v>
      </c>
      <c r="B63" s="10">
        <f t="shared" si="5"/>
        <v>2.2028410000000003</v>
      </c>
      <c r="C63" s="10">
        <f t="shared" si="8"/>
        <v>1.3807735000000001</v>
      </c>
      <c r="D63" s="10">
        <f t="shared" si="8"/>
        <v>2.1390959999999999</v>
      </c>
      <c r="E63" s="10">
        <f t="shared" si="8"/>
        <v>0.98653195000000005</v>
      </c>
      <c r="F63" s="10">
        <f t="shared" si="8"/>
        <v>1.5066895</v>
      </c>
      <c r="G63" s="10">
        <f t="shared" si="8"/>
        <v>0.65871954999999993</v>
      </c>
      <c r="H63" s="10">
        <f t="shared" si="8"/>
        <v>1.0323855</v>
      </c>
      <c r="I63" s="10">
        <f t="shared" si="8"/>
        <v>1.035145</v>
      </c>
      <c r="J63" s="10">
        <f t="shared" si="8"/>
        <v>0.5086077</v>
      </c>
      <c r="K63" s="10">
        <f t="shared" si="8"/>
        <v>1.0605154999999999</v>
      </c>
      <c r="L63" s="10">
        <f t="shared" si="8"/>
        <v>0.93824249999999998</v>
      </c>
      <c r="M63" s="10">
        <f t="shared" si="8"/>
        <v>0.39387679999999997</v>
      </c>
      <c r="N63" s="10">
        <f t="shared" si="7"/>
        <v>0.876355</v>
      </c>
      <c r="O63" s="10">
        <f t="shared" si="9"/>
        <v>0.48335994999999998</v>
      </c>
      <c r="P63" s="10">
        <f t="shared" si="9"/>
        <v>1.0090539999999999</v>
      </c>
      <c r="Q63" s="10">
        <f t="shared" si="9"/>
        <v>1.145589</v>
      </c>
      <c r="R63" s="10">
        <f t="shared" si="9"/>
        <v>0.56373364999999986</v>
      </c>
    </row>
    <row r="64" spans="1:18" x14ac:dyDescent="0.3">
      <c r="A64">
        <v>29</v>
      </c>
      <c r="B64" s="10">
        <f t="shared" si="5"/>
        <v>2.2028410000000003</v>
      </c>
      <c r="C64" s="10">
        <f t="shared" si="8"/>
        <v>1.3807735000000001</v>
      </c>
      <c r="D64" s="10">
        <f t="shared" si="8"/>
        <v>2.1390959999999999</v>
      </c>
      <c r="E64" s="10">
        <f t="shared" si="8"/>
        <v>0.98653195000000005</v>
      </c>
      <c r="F64" s="10">
        <f t="shared" si="8"/>
        <v>1.5066895</v>
      </c>
      <c r="G64" s="10">
        <f t="shared" si="8"/>
        <v>0.65871954999999993</v>
      </c>
      <c r="H64" s="10">
        <f t="shared" si="8"/>
        <v>1.0323855</v>
      </c>
      <c r="I64" s="10">
        <f t="shared" si="8"/>
        <v>1.035145</v>
      </c>
      <c r="J64" s="10">
        <f t="shared" si="8"/>
        <v>0.5086077</v>
      </c>
      <c r="K64" s="10">
        <f t="shared" si="8"/>
        <v>1.0605154999999999</v>
      </c>
      <c r="L64" s="10">
        <f t="shared" si="8"/>
        <v>0.93824249999999998</v>
      </c>
      <c r="M64" s="10">
        <f t="shared" si="8"/>
        <v>0.39387679999999997</v>
      </c>
      <c r="N64" s="10">
        <f t="shared" si="7"/>
        <v>0.876355</v>
      </c>
      <c r="O64" s="10">
        <f t="shared" si="9"/>
        <v>0.48335994999999998</v>
      </c>
      <c r="P64" s="10">
        <f t="shared" si="9"/>
        <v>1.0090539999999999</v>
      </c>
      <c r="Q64" s="10">
        <f t="shared" si="9"/>
        <v>1.145589</v>
      </c>
      <c r="R64" s="10">
        <f t="shared" si="9"/>
        <v>0.56373364999999986</v>
      </c>
    </row>
    <row r="65" spans="1:18" x14ac:dyDescent="0.3">
      <c r="A65">
        <v>30</v>
      </c>
      <c r="B65" s="10">
        <f t="shared" si="5"/>
        <v>2.2028410000000003</v>
      </c>
      <c r="C65" s="10">
        <f t="shared" si="8"/>
        <v>1.3807735000000001</v>
      </c>
      <c r="D65" s="10">
        <f t="shared" si="8"/>
        <v>2.1390959999999999</v>
      </c>
      <c r="E65" s="10">
        <f t="shared" si="8"/>
        <v>0.98653195000000005</v>
      </c>
      <c r="F65" s="10">
        <f t="shared" si="8"/>
        <v>1.5066895</v>
      </c>
      <c r="G65" s="10">
        <f t="shared" si="8"/>
        <v>0.65871954999999993</v>
      </c>
      <c r="H65" s="10">
        <f t="shared" si="8"/>
        <v>1.0323855</v>
      </c>
      <c r="I65" s="10">
        <f t="shared" si="8"/>
        <v>1.035145</v>
      </c>
      <c r="J65" s="10">
        <f t="shared" si="8"/>
        <v>0.5086077</v>
      </c>
      <c r="K65" s="10">
        <f t="shared" si="8"/>
        <v>1.0605154999999999</v>
      </c>
      <c r="L65" s="10">
        <f t="shared" si="8"/>
        <v>0.93824249999999998</v>
      </c>
      <c r="M65" s="10">
        <f t="shared" si="8"/>
        <v>0.39387679999999997</v>
      </c>
      <c r="N65" s="10">
        <f t="shared" si="7"/>
        <v>0.876355</v>
      </c>
      <c r="O65" s="10">
        <f t="shared" si="9"/>
        <v>0.48335994999999998</v>
      </c>
      <c r="P65" s="10">
        <f t="shared" si="9"/>
        <v>1.0090539999999999</v>
      </c>
      <c r="Q65" s="10">
        <f t="shared" si="9"/>
        <v>1.145589</v>
      </c>
      <c r="R65" s="10">
        <f t="shared" si="9"/>
        <v>0.56373364999999986</v>
      </c>
    </row>
  </sheetData>
  <mergeCells count="2">
    <mergeCell ref="B1:R1"/>
    <mergeCell ref="B34:R34"/>
  </mergeCells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01BAD-D083-49F2-94A8-6FDE0A4EFBC0}">
  <dimension ref="A1:R65"/>
  <sheetViews>
    <sheetView topLeftCell="A33" workbookViewId="0">
      <selection activeCell="N36" sqref="N36"/>
    </sheetView>
  </sheetViews>
  <sheetFormatPr defaultRowHeight="14.4" x14ac:dyDescent="0.3"/>
  <cols>
    <col min="2" max="3" width="10.5546875" bestFit="1" customWidth="1"/>
    <col min="4" max="4" width="10.5546875" customWidth="1"/>
    <col min="5" max="5" width="10.5546875" bestFit="1" customWidth="1"/>
    <col min="6" max="6" width="10.5546875" customWidth="1"/>
    <col min="7" max="7" width="10.5546875" bestFit="1" customWidth="1"/>
    <col min="8" max="8" width="10.5546875" customWidth="1"/>
    <col min="9" max="9" width="13.33203125" bestFit="1" customWidth="1"/>
    <col min="10" max="10" width="10.5546875" bestFit="1" customWidth="1"/>
    <col min="11" max="11" width="10.5546875" customWidth="1"/>
    <col min="12" max="13" width="10.5546875" bestFit="1" customWidth="1"/>
    <col min="14" max="14" width="10.5546875" customWidth="1"/>
    <col min="15" max="18" width="10.5546875" bestFit="1" customWidth="1"/>
  </cols>
  <sheetData>
    <row r="1" spans="1:18" x14ac:dyDescent="0.3">
      <c r="B1" s="53" t="s">
        <v>23</v>
      </c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</row>
    <row r="2" spans="1:18" s="16" customFormat="1" x14ac:dyDescent="0.3">
      <c r="A2" s="16" t="s">
        <v>30</v>
      </c>
      <c r="B2" s="16" t="s">
        <v>0</v>
      </c>
      <c r="C2" s="16" t="s">
        <v>1</v>
      </c>
      <c r="D2" s="16" t="s">
        <v>1</v>
      </c>
      <c r="E2" s="16" t="s">
        <v>2</v>
      </c>
      <c r="F2" s="16" t="s">
        <v>2</v>
      </c>
      <c r="G2" s="16" t="s">
        <v>3</v>
      </c>
      <c r="H2" s="16" t="s">
        <v>3</v>
      </c>
      <c r="I2" s="16" t="s">
        <v>22</v>
      </c>
      <c r="J2" s="16" t="s">
        <v>16</v>
      </c>
      <c r="K2" s="16" t="s">
        <v>16</v>
      </c>
      <c r="L2" s="16" t="s">
        <v>17</v>
      </c>
      <c r="M2" s="16" t="s">
        <v>17</v>
      </c>
      <c r="N2" s="16" t="s">
        <v>17</v>
      </c>
      <c r="O2" s="16" t="s">
        <v>20</v>
      </c>
      <c r="P2" s="16" t="s">
        <v>20</v>
      </c>
      <c r="Q2" s="16" t="s">
        <v>21</v>
      </c>
      <c r="R2" s="16" t="s">
        <v>21</v>
      </c>
    </row>
    <row r="3" spans="1:18" x14ac:dyDescent="0.3">
      <c r="A3">
        <v>1</v>
      </c>
      <c r="B3" s="10">
        <f>'Main Calculations'!C26</f>
        <v>44100.14</v>
      </c>
      <c r="C3" s="10">
        <f>'Main Calculations'!D26</f>
        <v>36369.61</v>
      </c>
      <c r="D3" s="10">
        <f>'Main Calculations'!E26</f>
        <v>36369.61</v>
      </c>
      <c r="E3" s="10">
        <f>'Main Calculations'!F26</f>
        <v>26323.37</v>
      </c>
      <c r="F3" s="10">
        <f>'Main Calculations'!G26</f>
        <v>26323.37</v>
      </c>
      <c r="G3" s="10">
        <f>'Main Calculations'!H26</f>
        <v>14763.56</v>
      </c>
      <c r="H3" s="10">
        <f>'Main Calculations'!I26</f>
        <v>14763.56</v>
      </c>
      <c r="I3" s="10">
        <f>'Main Calculations'!K26</f>
        <v>14763.56</v>
      </c>
      <c r="J3" s="10">
        <f>'Main Calculations'!L26</f>
        <v>10934.55</v>
      </c>
      <c r="K3" s="10">
        <f>'Main Calculations'!M26</f>
        <v>10934.55</v>
      </c>
      <c r="L3" s="10">
        <f>'Main Calculations'!N26</f>
        <v>7399.165</v>
      </c>
      <c r="M3" s="10">
        <f>'Main Calculations'!O26</f>
        <v>7399.165</v>
      </c>
      <c r="N3" s="10">
        <f>'Main Calculations'!P26</f>
        <v>7399.165</v>
      </c>
      <c r="O3" s="10">
        <f>'Main Calculations'!Q26</f>
        <v>10545.15</v>
      </c>
      <c r="P3" s="10">
        <f>'Main Calculations'!R26</f>
        <v>10545.15</v>
      </c>
      <c r="Q3" s="10">
        <f>'Main Calculations'!S26</f>
        <v>13578.61</v>
      </c>
      <c r="R3" s="10">
        <f>'Main Calculations'!T26</f>
        <v>13578.61</v>
      </c>
    </row>
    <row r="4" spans="1:18" x14ac:dyDescent="0.3">
      <c r="A4">
        <v>2</v>
      </c>
      <c r="B4" s="10">
        <f t="shared" ref="B4:B32" si="0">B$3</f>
        <v>44100.14</v>
      </c>
      <c r="C4" s="10">
        <f t="shared" ref="C4:R19" si="1">C$3</f>
        <v>36369.61</v>
      </c>
      <c r="D4" s="10">
        <f t="shared" si="1"/>
        <v>36369.61</v>
      </c>
      <c r="E4" s="10">
        <f t="shared" si="1"/>
        <v>26323.37</v>
      </c>
      <c r="F4" s="10">
        <f t="shared" si="1"/>
        <v>26323.37</v>
      </c>
      <c r="G4" s="10">
        <f t="shared" si="1"/>
        <v>14763.56</v>
      </c>
      <c r="H4" s="10">
        <f t="shared" si="1"/>
        <v>14763.56</v>
      </c>
      <c r="I4" s="10">
        <f t="shared" si="1"/>
        <v>14763.56</v>
      </c>
      <c r="J4" s="10">
        <f t="shared" si="1"/>
        <v>10934.55</v>
      </c>
      <c r="K4" s="10">
        <f t="shared" si="1"/>
        <v>10934.55</v>
      </c>
      <c r="L4" s="10">
        <f t="shared" si="1"/>
        <v>7399.165</v>
      </c>
      <c r="M4" s="10">
        <f t="shared" si="1"/>
        <v>7399.165</v>
      </c>
      <c r="N4" s="10">
        <f t="shared" si="1"/>
        <v>7399.165</v>
      </c>
      <c r="O4" s="10">
        <f t="shared" si="1"/>
        <v>10545.15</v>
      </c>
      <c r="P4" s="10">
        <f t="shared" si="1"/>
        <v>10545.15</v>
      </c>
      <c r="Q4" s="10">
        <f t="shared" si="1"/>
        <v>13578.61</v>
      </c>
      <c r="R4" s="10">
        <f t="shared" si="1"/>
        <v>13578.61</v>
      </c>
    </row>
    <row r="5" spans="1:18" x14ac:dyDescent="0.3">
      <c r="A5">
        <v>3</v>
      </c>
      <c r="B5" s="10">
        <f t="shared" si="0"/>
        <v>44100.14</v>
      </c>
      <c r="C5" s="10">
        <f t="shared" si="1"/>
        <v>36369.61</v>
      </c>
      <c r="D5" s="10">
        <f t="shared" si="1"/>
        <v>36369.61</v>
      </c>
      <c r="E5" s="10">
        <f t="shared" si="1"/>
        <v>26323.37</v>
      </c>
      <c r="F5" s="10">
        <f t="shared" si="1"/>
        <v>26323.37</v>
      </c>
      <c r="G5" s="10">
        <f t="shared" si="1"/>
        <v>14763.56</v>
      </c>
      <c r="H5" s="10">
        <f t="shared" si="1"/>
        <v>14763.56</v>
      </c>
      <c r="I5" s="10">
        <f t="shared" si="1"/>
        <v>14763.56</v>
      </c>
      <c r="J5" s="10">
        <f t="shared" si="1"/>
        <v>10934.55</v>
      </c>
      <c r="K5" s="10">
        <f t="shared" si="1"/>
        <v>10934.55</v>
      </c>
      <c r="L5" s="10">
        <f t="shared" si="1"/>
        <v>7399.165</v>
      </c>
      <c r="M5" s="10">
        <f t="shared" si="1"/>
        <v>7399.165</v>
      </c>
      <c r="N5" s="10">
        <f t="shared" si="1"/>
        <v>7399.165</v>
      </c>
      <c r="O5" s="10">
        <f t="shared" si="1"/>
        <v>10545.15</v>
      </c>
      <c r="P5" s="10">
        <f t="shared" si="1"/>
        <v>10545.15</v>
      </c>
      <c r="Q5" s="10">
        <f t="shared" si="1"/>
        <v>13578.61</v>
      </c>
      <c r="R5" s="10">
        <f t="shared" si="1"/>
        <v>13578.61</v>
      </c>
    </row>
    <row r="6" spans="1:18" x14ac:dyDescent="0.3">
      <c r="A6">
        <v>4</v>
      </c>
      <c r="B6" s="10">
        <f t="shared" si="0"/>
        <v>44100.14</v>
      </c>
      <c r="C6" s="10">
        <f t="shared" si="1"/>
        <v>36369.61</v>
      </c>
      <c r="D6" s="10">
        <f t="shared" si="1"/>
        <v>36369.61</v>
      </c>
      <c r="E6" s="10">
        <f t="shared" si="1"/>
        <v>26323.37</v>
      </c>
      <c r="F6" s="10">
        <f t="shared" si="1"/>
        <v>26323.37</v>
      </c>
      <c r="G6" s="10">
        <f t="shared" si="1"/>
        <v>14763.56</v>
      </c>
      <c r="H6" s="10">
        <f t="shared" si="1"/>
        <v>14763.56</v>
      </c>
      <c r="I6" s="10">
        <f t="shared" si="1"/>
        <v>14763.56</v>
      </c>
      <c r="J6" s="10">
        <f t="shared" si="1"/>
        <v>10934.55</v>
      </c>
      <c r="K6" s="10">
        <f t="shared" si="1"/>
        <v>10934.55</v>
      </c>
      <c r="L6" s="10">
        <f t="shared" si="1"/>
        <v>7399.165</v>
      </c>
      <c r="M6" s="10">
        <f t="shared" si="1"/>
        <v>7399.165</v>
      </c>
      <c r="N6" s="10">
        <f t="shared" si="1"/>
        <v>7399.165</v>
      </c>
      <c r="O6" s="10">
        <f t="shared" si="1"/>
        <v>10545.15</v>
      </c>
      <c r="P6" s="10">
        <f t="shared" si="1"/>
        <v>10545.15</v>
      </c>
      <c r="Q6" s="10">
        <f t="shared" si="1"/>
        <v>13578.61</v>
      </c>
      <c r="R6" s="10">
        <f t="shared" si="1"/>
        <v>13578.61</v>
      </c>
    </row>
    <row r="7" spans="1:18" x14ac:dyDescent="0.3">
      <c r="A7">
        <v>5</v>
      </c>
      <c r="B7" s="10">
        <f t="shared" si="0"/>
        <v>44100.14</v>
      </c>
      <c r="C7" s="10">
        <f t="shared" si="1"/>
        <v>36369.61</v>
      </c>
      <c r="D7" s="10">
        <f t="shared" si="1"/>
        <v>36369.61</v>
      </c>
      <c r="E7" s="10">
        <f t="shared" si="1"/>
        <v>26323.37</v>
      </c>
      <c r="F7" s="10">
        <f t="shared" si="1"/>
        <v>26323.37</v>
      </c>
      <c r="G7" s="10">
        <f t="shared" si="1"/>
        <v>14763.56</v>
      </c>
      <c r="H7" s="10">
        <f t="shared" si="1"/>
        <v>14763.56</v>
      </c>
      <c r="I7" s="10">
        <f t="shared" si="1"/>
        <v>14763.56</v>
      </c>
      <c r="J7" s="10">
        <f t="shared" si="1"/>
        <v>10934.55</v>
      </c>
      <c r="K7" s="10">
        <f t="shared" si="1"/>
        <v>10934.55</v>
      </c>
      <c r="L7" s="10">
        <f t="shared" si="1"/>
        <v>7399.165</v>
      </c>
      <c r="M7" s="10">
        <f t="shared" si="1"/>
        <v>7399.165</v>
      </c>
      <c r="N7" s="10">
        <f t="shared" si="1"/>
        <v>7399.165</v>
      </c>
      <c r="O7" s="10">
        <f t="shared" si="1"/>
        <v>10545.15</v>
      </c>
      <c r="P7" s="10">
        <f t="shared" si="1"/>
        <v>10545.15</v>
      </c>
      <c r="Q7" s="10">
        <f t="shared" si="1"/>
        <v>13578.61</v>
      </c>
      <c r="R7" s="10">
        <f t="shared" si="1"/>
        <v>13578.61</v>
      </c>
    </row>
    <row r="8" spans="1:18" x14ac:dyDescent="0.3">
      <c r="A8">
        <v>6</v>
      </c>
      <c r="B8" s="10">
        <f t="shared" si="0"/>
        <v>44100.14</v>
      </c>
      <c r="C8" s="10">
        <f t="shared" si="1"/>
        <v>36369.61</v>
      </c>
      <c r="D8" s="10">
        <f t="shared" si="1"/>
        <v>36369.61</v>
      </c>
      <c r="E8" s="10">
        <f t="shared" si="1"/>
        <v>26323.37</v>
      </c>
      <c r="F8" s="10">
        <f t="shared" si="1"/>
        <v>26323.37</v>
      </c>
      <c r="G8" s="10">
        <f t="shared" si="1"/>
        <v>14763.56</v>
      </c>
      <c r="H8" s="10">
        <f t="shared" si="1"/>
        <v>14763.56</v>
      </c>
      <c r="I8" s="10">
        <f t="shared" si="1"/>
        <v>14763.56</v>
      </c>
      <c r="J8" s="10">
        <f t="shared" si="1"/>
        <v>10934.55</v>
      </c>
      <c r="K8" s="10">
        <f t="shared" si="1"/>
        <v>10934.55</v>
      </c>
      <c r="L8" s="10">
        <f t="shared" si="1"/>
        <v>7399.165</v>
      </c>
      <c r="M8" s="10">
        <f t="shared" si="1"/>
        <v>7399.165</v>
      </c>
      <c r="N8" s="10">
        <f t="shared" si="1"/>
        <v>7399.165</v>
      </c>
      <c r="O8" s="10">
        <f t="shared" si="1"/>
        <v>10545.15</v>
      </c>
      <c r="P8" s="10">
        <f t="shared" si="1"/>
        <v>10545.15</v>
      </c>
      <c r="Q8" s="10">
        <f t="shared" si="1"/>
        <v>13578.61</v>
      </c>
      <c r="R8" s="10">
        <f t="shared" si="1"/>
        <v>13578.61</v>
      </c>
    </row>
    <row r="9" spans="1:18" x14ac:dyDescent="0.3">
      <c r="A9">
        <v>7</v>
      </c>
      <c r="B9" s="10">
        <f t="shared" si="0"/>
        <v>44100.14</v>
      </c>
      <c r="C9" s="10">
        <f t="shared" si="1"/>
        <v>36369.61</v>
      </c>
      <c r="D9" s="10">
        <f t="shared" si="1"/>
        <v>36369.61</v>
      </c>
      <c r="E9" s="10">
        <f t="shared" si="1"/>
        <v>26323.37</v>
      </c>
      <c r="F9" s="10">
        <f t="shared" si="1"/>
        <v>26323.37</v>
      </c>
      <c r="G9" s="10">
        <f t="shared" si="1"/>
        <v>14763.56</v>
      </c>
      <c r="H9" s="10">
        <f t="shared" si="1"/>
        <v>14763.56</v>
      </c>
      <c r="I9" s="10">
        <f t="shared" si="1"/>
        <v>14763.56</v>
      </c>
      <c r="J9" s="10">
        <f t="shared" si="1"/>
        <v>10934.55</v>
      </c>
      <c r="K9" s="10">
        <f t="shared" si="1"/>
        <v>10934.55</v>
      </c>
      <c r="L9" s="10">
        <f t="shared" si="1"/>
        <v>7399.165</v>
      </c>
      <c r="M9" s="10">
        <f t="shared" si="1"/>
        <v>7399.165</v>
      </c>
      <c r="N9" s="10">
        <f t="shared" si="1"/>
        <v>7399.165</v>
      </c>
      <c r="O9" s="10">
        <f t="shared" si="1"/>
        <v>10545.15</v>
      </c>
      <c r="P9" s="10">
        <f t="shared" si="1"/>
        <v>10545.15</v>
      </c>
      <c r="Q9" s="10">
        <f t="shared" si="1"/>
        <v>13578.61</v>
      </c>
      <c r="R9" s="10">
        <f t="shared" si="1"/>
        <v>13578.61</v>
      </c>
    </row>
    <row r="10" spans="1:18" x14ac:dyDescent="0.3">
      <c r="A10">
        <v>8</v>
      </c>
      <c r="B10" s="10">
        <f t="shared" si="0"/>
        <v>44100.14</v>
      </c>
      <c r="C10" s="10">
        <f t="shared" si="1"/>
        <v>36369.61</v>
      </c>
      <c r="D10" s="10">
        <f t="shared" si="1"/>
        <v>36369.61</v>
      </c>
      <c r="E10" s="10">
        <f t="shared" si="1"/>
        <v>26323.37</v>
      </c>
      <c r="F10" s="10">
        <f t="shared" si="1"/>
        <v>26323.37</v>
      </c>
      <c r="G10" s="10">
        <f t="shared" si="1"/>
        <v>14763.56</v>
      </c>
      <c r="H10" s="10">
        <f t="shared" si="1"/>
        <v>14763.56</v>
      </c>
      <c r="I10" s="10">
        <f t="shared" si="1"/>
        <v>14763.56</v>
      </c>
      <c r="J10" s="10">
        <f t="shared" si="1"/>
        <v>10934.55</v>
      </c>
      <c r="K10" s="10">
        <f t="shared" si="1"/>
        <v>10934.55</v>
      </c>
      <c r="L10" s="10">
        <f t="shared" si="1"/>
        <v>7399.165</v>
      </c>
      <c r="M10" s="10">
        <f t="shared" si="1"/>
        <v>7399.165</v>
      </c>
      <c r="N10" s="10">
        <f t="shared" si="1"/>
        <v>7399.165</v>
      </c>
      <c r="O10" s="10">
        <f t="shared" si="1"/>
        <v>10545.15</v>
      </c>
      <c r="P10" s="10">
        <f t="shared" si="1"/>
        <v>10545.15</v>
      </c>
      <c r="Q10" s="10">
        <f t="shared" si="1"/>
        <v>13578.61</v>
      </c>
      <c r="R10" s="10">
        <f t="shared" si="1"/>
        <v>13578.61</v>
      </c>
    </row>
    <row r="11" spans="1:18" x14ac:dyDescent="0.3">
      <c r="A11">
        <v>9</v>
      </c>
      <c r="B11" s="10">
        <f t="shared" si="0"/>
        <v>44100.14</v>
      </c>
      <c r="C11" s="10">
        <f t="shared" si="1"/>
        <v>36369.61</v>
      </c>
      <c r="D11" s="10">
        <f t="shared" si="1"/>
        <v>36369.61</v>
      </c>
      <c r="E11" s="10">
        <f t="shared" si="1"/>
        <v>26323.37</v>
      </c>
      <c r="F11" s="10">
        <f t="shared" si="1"/>
        <v>26323.37</v>
      </c>
      <c r="G11" s="10">
        <f t="shared" si="1"/>
        <v>14763.56</v>
      </c>
      <c r="H11" s="10">
        <f t="shared" si="1"/>
        <v>14763.56</v>
      </c>
      <c r="I11" s="10">
        <f t="shared" si="1"/>
        <v>14763.56</v>
      </c>
      <c r="J11" s="10">
        <f t="shared" si="1"/>
        <v>10934.55</v>
      </c>
      <c r="K11" s="10">
        <f t="shared" si="1"/>
        <v>10934.55</v>
      </c>
      <c r="L11" s="10">
        <f t="shared" si="1"/>
        <v>7399.165</v>
      </c>
      <c r="M11" s="10">
        <f t="shared" si="1"/>
        <v>7399.165</v>
      </c>
      <c r="N11" s="10">
        <f t="shared" si="1"/>
        <v>7399.165</v>
      </c>
      <c r="O11" s="10">
        <f t="shared" si="1"/>
        <v>10545.15</v>
      </c>
      <c r="P11" s="10">
        <f t="shared" si="1"/>
        <v>10545.15</v>
      </c>
      <c r="Q11" s="10">
        <f t="shared" si="1"/>
        <v>13578.61</v>
      </c>
      <c r="R11" s="10">
        <f t="shared" si="1"/>
        <v>13578.61</v>
      </c>
    </row>
    <row r="12" spans="1:18" x14ac:dyDescent="0.3">
      <c r="A12">
        <v>10</v>
      </c>
      <c r="B12" s="10">
        <f t="shared" si="0"/>
        <v>44100.14</v>
      </c>
      <c r="C12" s="10">
        <f t="shared" si="1"/>
        <v>36369.61</v>
      </c>
      <c r="D12" s="10">
        <f t="shared" si="1"/>
        <v>36369.61</v>
      </c>
      <c r="E12" s="10">
        <f t="shared" si="1"/>
        <v>26323.37</v>
      </c>
      <c r="F12" s="10">
        <f t="shared" si="1"/>
        <v>26323.37</v>
      </c>
      <c r="G12" s="10">
        <f t="shared" si="1"/>
        <v>14763.56</v>
      </c>
      <c r="H12" s="10">
        <f t="shared" si="1"/>
        <v>14763.56</v>
      </c>
      <c r="I12" s="10">
        <f t="shared" si="1"/>
        <v>14763.56</v>
      </c>
      <c r="J12" s="10">
        <f t="shared" si="1"/>
        <v>10934.55</v>
      </c>
      <c r="K12" s="10">
        <f t="shared" si="1"/>
        <v>10934.55</v>
      </c>
      <c r="L12" s="10">
        <f t="shared" si="1"/>
        <v>7399.165</v>
      </c>
      <c r="M12" s="10">
        <f t="shared" si="1"/>
        <v>7399.165</v>
      </c>
      <c r="N12" s="10">
        <f t="shared" si="1"/>
        <v>7399.165</v>
      </c>
      <c r="O12" s="10">
        <f t="shared" si="1"/>
        <v>10545.15</v>
      </c>
      <c r="P12" s="10">
        <f t="shared" si="1"/>
        <v>10545.15</v>
      </c>
      <c r="Q12" s="10">
        <f t="shared" si="1"/>
        <v>13578.61</v>
      </c>
      <c r="R12" s="10">
        <f t="shared" si="1"/>
        <v>13578.61</v>
      </c>
    </row>
    <row r="13" spans="1:18" x14ac:dyDescent="0.3">
      <c r="A13">
        <v>11</v>
      </c>
      <c r="B13" s="10">
        <f t="shared" si="0"/>
        <v>44100.14</v>
      </c>
      <c r="C13" s="10">
        <f t="shared" si="1"/>
        <v>36369.61</v>
      </c>
      <c r="D13" s="10">
        <f t="shared" si="1"/>
        <v>36369.61</v>
      </c>
      <c r="E13" s="10">
        <f t="shared" si="1"/>
        <v>26323.37</v>
      </c>
      <c r="F13" s="10">
        <f t="shared" si="1"/>
        <v>26323.37</v>
      </c>
      <c r="G13" s="10">
        <f t="shared" si="1"/>
        <v>14763.56</v>
      </c>
      <c r="H13" s="10">
        <f t="shared" si="1"/>
        <v>14763.56</v>
      </c>
      <c r="I13" s="10">
        <f t="shared" si="1"/>
        <v>14763.56</v>
      </c>
      <c r="J13" s="10">
        <f t="shared" si="1"/>
        <v>10934.55</v>
      </c>
      <c r="K13" s="10">
        <f t="shared" si="1"/>
        <v>10934.55</v>
      </c>
      <c r="L13" s="10">
        <f t="shared" si="1"/>
        <v>7399.165</v>
      </c>
      <c r="M13" s="10">
        <f t="shared" si="1"/>
        <v>7399.165</v>
      </c>
      <c r="N13" s="10">
        <f t="shared" si="1"/>
        <v>7399.165</v>
      </c>
      <c r="O13" s="10">
        <f t="shared" si="1"/>
        <v>10545.15</v>
      </c>
      <c r="P13" s="10">
        <f t="shared" si="1"/>
        <v>10545.15</v>
      </c>
      <c r="Q13" s="10">
        <f t="shared" si="1"/>
        <v>13578.61</v>
      </c>
      <c r="R13" s="10">
        <f t="shared" si="1"/>
        <v>13578.61</v>
      </c>
    </row>
    <row r="14" spans="1:18" x14ac:dyDescent="0.3">
      <c r="A14">
        <v>12</v>
      </c>
      <c r="B14" s="10">
        <f t="shared" si="0"/>
        <v>44100.14</v>
      </c>
      <c r="C14" s="10">
        <f t="shared" si="1"/>
        <v>36369.61</v>
      </c>
      <c r="D14" s="10">
        <f t="shared" si="1"/>
        <v>36369.61</v>
      </c>
      <c r="E14" s="10">
        <f t="shared" si="1"/>
        <v>26323.37</v>
      </c>
      <c r="F14" s="10">
        <f t="shared" si="1"/>
        <v>26323.37</v>
      </c>
      <c r="G14" s="10">
        <f t="shared" si="1"/>
        <v>14763.56</v>
      </c>
      <c r="H14" s="10">
        <f t="shared" si="1"/>
        <v>14763.56</v>
      </c>
      <c r="I14" s="10">
        <f t="shared" si="1"/>
        <v>14763.56</v>
      </c>
      <c r="J14" s="10">
        <f t="shared" si="1"/>
        <v>10934.55</v>
      </c>
      <c r="K14" s="10">
        <f t="shared" si="1"/>
        <v>10934.55</v>
      </c>
      <c r="L14" s="10">
        <f t="shared" si="1"/>
        <v>7399.165</v>
      </c>
      <c r="M14" s="10">
        <f t="shared" si="1"/>
        <v>7399.165</v>
      </c>
      <c r="N14" s="10">
        <f t="shared" si="1"/>
        <v>7399.165</v>
      </c>
      <c r="O14" s="10">
        <f t="shared" si="1"/>
        <v>10545.15</v>
      </c>
      <c r="P14" s="10">
        <f t="shared" si="1"/>
        <v>10545.15</v>
      </c>
      <c r="Q14" s="10">
        <f t="shared" si="1"/>
        <v>13578.61</v>
      </c>
      <c r="R14" s="10">
        <f t="shared" si="1"/>
        <v>13578.61</v>
      </c>
    </row>
    <row r="15" spans="1:18" x14ac:dyDescent="0.3">
      <c r="A15">
        <v>13</v>
      </c>
      <c r="B15" s="10">
        <f t="shared" si="0"/>
        <v>44100.14</v>
      </c>
      <c r="C15" s="10">
        <f t="shared" si="1"/>
        <v>36369.61</v>
      </c>
      <c r="D15" s="10">
        <f t="shared" si="1"/>
        <v>36369.61</v>
      </c>
      <c r="E15" s="10">
        <f t="shared" si="1"/>
        <v>26323.37</v>
      </c>
      <c r="F15" s="10">
        <f t="shared" si="1"/>
        <v>26323.37</v>
      </c>
      <c r="G15" s="10">
        <f t="shared" si="1"/>
        <v>14763.56</v>
      </c>
      <c r="H15" s="10">
        <f t="shared" si="1"/>
        <v>14763.56</v>
      </c>
      <c r="I15" s="10">
        <f t="shared" si="1"/>
        <v>14763.56</v>
      </c>
      <c r="J15" s="10">
        <f t="shared" si="1"/>
        <v>10934.55</v>
      </c>
      <c r="K15" s="10">
        <f t="shared" si="1"/>
        <v>10934.55</v>
      </c>
      <c r="L15" s="10">
        <f t="shared" si="1"/>
        <v>7399.165</v>
      </c>
      <c r="M15" s="10">
        <f t="shared" si="1"/>
        <v>7399.165</v>
      </c>
      <c r="N15" s="10">
        <f t="shared" si="1"/>
        <v>7399.165</v>
      </c>
      <c r="O15" s="10">
        <f t="shared" si="1"/>
        <v>10545.15</v>
      </c>
      <c r="P15" s="10">
        <f t="shared" si="1"/>
        <v>10545.15</v>
      </c>
      <c r="Q15" s="10">
        <f t="shared" si="1"/>
        <v>13578.61</v>
      </c>
      <c r="R15" s="10">
        <f t="shared" si="1"/>
        <v>13578.61</v>
      </c>
    </row>
    <row r="16" spans="1:18" x14ac:dyDescent="0.3">
      <c r="A16">
        <v>14</v>
      </c>
      <c r="B16" s="10">
        <f t="shared" si="0"/>
        <v>44100.14</v>
      </c>
      <c r="C16" s="10">
        <f t="shared" si="1"/>
        <v>36369.61</v>
      </c>
      <c r="D16" s="10">
        <f t="shared" si="1"/>
        <v>36369.61</v>
      </c>
      <c r="E16" s="10">
        <f t="shared" si="1"/>
        <v>26323.37</v>
      </c>
      <c r="F16" s="10">
        <f t="shared" si="1"/>
        <v>26323.37</v>
      </c>
      <c r="G16" s="10">
        <f t="shared" si="1"/>
        <v>14763.56</v>
      </c>
      <c r="H16" s="10">
        <f t="shared" si="1"/>
        <v>14763.56</v>
      </c>
      <c r="I16" s="10">
        <f t="shared" si="1"/>
        <v>14763.56</v>
      </c>
      <c r="J16" s="10">
        <f t="shared" si="1"/>
        <v>10934.55</v>
      </c>
      <c r="K16" s="10">
        <f t="shared" si="1"/>
        <v>10934.55</v>
      </c>
      <c r="L16" s="10">
        <f t="shared" si="1"/>
        <v>7399.165</v>
      </c>
      <c r="M16" s="10">
        <f t="shared" si="1"/>
        <v>7399.165</v>
      </c>
      <c r="N16" s="10">
        <f t="shared" si="1"/>
        <v>7399.165</v>
      </c>
      <c r="O16" s="10">
        <f t="shared" si="1"/>
        <v>10545.15</v>
      </c>
      <c r="P16" s="10">
        <f t="shared" si="1"/>
        <v>10545.15</v>
      </c>
      <c r="Q16" s="10">
        <f t="shared" si="1"/>
        <v>13578.61</v>
      </c>
      <c r="R16" s="10">
        <f t="shared" si="1"/>
        <v>13578.61</v>
      </c>
    </row>
    <row r="17" spans="1:18" x14ac:dyDescent="0.3">
      <c r="A17">
        <v>15</v>
      </c>
      <c r="B17" s="10">
        <f t="shared" si="0"/>
        <v>44100.14</v>
      </c>
      <c r="C17" s="10">
        <f t="shared" si="1"/>
        <v>36369.61</v>
      </c>
      <c r="D17" s="10">
        <f t="shared" si="1"/>
        <v>36369.61</v>
      </c>
      <c r="E17" s="10">
        <f t="shared" si="1"/>
        <v>26323.37</v>
      </c>
      <c r="F17" s="10">
        <f t="shared" si="1"/>
        <v>26323.37</v>
      </c>
      <c r="G17" s="10">
        <f t="shared" si="1"/>
        <v>14763.56</v>
      </c>
      <c r="H17" s="10">
        <f t="shared" si="1"/>
        <v>14763.56</v>
      </c>
      <c r="I17" s="10">
        <f t="shared" si="1"/>
        <v>14763.56</v>
      </c>
      <c r="J17" s="10">
        <f t="shared" si="1"/>
        <v>10934.55</v>
      </c>
      <c r="K17" s="10">
        <f t="shared" si="1"/>
        <v>10934.55</v>
      </c>
      <c r="L17" s="10">
        <f t="shared" si="1"/>
        <v>7399.165</v>
      </c>
      <c r="M17" s="10">
        <f t="shared" si="1"/>
        <v>7399.165</v>
      </c>
      <c r="N17" s="10">
        <f t="shared" si="1"/>
        <v>7399.165</v>
      </c>
      <c r="O17" s="10">
        <f t="shared" si="1"/>
        <v>10545.15</v>
      </c>
      <c r="P17" s="10">
        <f t="shared" si="1"/>
        <v>10545.15</v>
      </c>
      <c r="Q17" s="10">
        <f t="shared" si="1"/>
        <v>13578.61</v>
      </c>
      <c r="R17" s="10">
        <f t="shared" si="1"/>
        <v>13578.61</v>
      </c>
    </row>
    <row r="18" spans="1:18" x14ac:dyDescent="0.3">
      <c r="A18">
        <v>16</v>
      </c>
      <c r="B18" s="10">
        <f t="shared" si="0"/>
        <v>44100.14</v>
      </c>
      <c r="C18" s="10">
        <f t="shared" si="1"/>
        <v>36369.61</v>
      </c>
      <c r="D18" s="10">
        <f t="shared" si="1"/>
        <v>36369.61</v>
      </c>
      <c r="E18" s="10">
        <f t="shared" si="1"/>
        <v>26323.37</v>
      </c>
      <c r="F18" s="10">
        <f t="shared" si="1"/>
        <v>26323.37</v>
      </c>
      <c r="G18" s="10">
        <f t="shared" si="1"/>
        <v>14763.56</v>
      </c>
      <c r="H18" s="10">
        <f t="shared" si="1"/>
        <v>14763.56</v>
      </c>
      <c r="I18" s="10">
        <f t="shared" si="1"/>
        <v>14763.56</v>
      </c>
      <c r="J18" s="10">
        <f t="shared" si="1"/>
        <v>10934.55</v>
      </c>
      <c r="K18" s="10">
        <f t="shared" si="1"/>
        <v>10934.55</v>
      </c>
      <c r="L18" s="10">
        <f t="shared" si="1"/>
        <v>7399.165</v>
      </c>
      <c r="M18" s="10">
        <f t="shared" si="1"/>
        <v>7399.165</v>
      </c>
      <c r="N18" s="10">
        <f t="shared" si="1"/>
        <v>7399.165</v>
      </c>
      <c r="O18" s="10">
        <f t="shared" si="1"/>
        <v>10545.15</v>
      </c>
      <c r="P18" s="10">
        <f t="shared" si="1"/>
        <v>10545.15</v>
      </c>
      <c r="Q18" s="10">
        <f t="shared" si="1"/>
        <v>13578.61</v>
      </c>
      <c r="R18" s="10">
        <f t="shared" si="1"/>
        <v>13578.61</v>
      </c>
    </row>
    <row r="19" spans="1:18" x14ac:dyDescent="0.3">
      <c r="A19">
        <v>17</v>
      </c>
      <c r="B19" s="10">
        <f t="shared" si="0"/>
        <v>44100.14</v>
      </c>
      <c r="C19" s="10">
        <f t="shared" si="1"/>
        <v>36369.61</v>
      </c>
      <c r="D19" s="10">
        <f t="shared" si="1"/>
        <v>36369.61</v>
      </c>
      <c r="E19" s="10">
        <f t="shared" si="1"/>
        <v>26323.37</v>
      </c>
      <c r="F19" s="10">
        <f t="shared" si="1"/>
        <v>26323.37</v>
      </c>
      <c r="G19" s="10">
        <f t="shared" si="1"/>
        <v>14763.56</v>
      </c>
      <c r="H19" s="10">
        <f t="shared" si="1"/>
        <v>14763.56</v>
      </c>
      <c r="I19" s="10">
        <f t="shared" si="1"/>
        <v>14763.56</v>
      </c>
      <c r="J19" s="10">
        <f t="shared" si="1"/>
        <v>10934.55</v>
      </c>
      <c r="K19" s="10">
        <f t="shared" si="1"/>
        <v>10934.55</v>
      </c>
      <c r="L19" s="10">
        <f t="shared" si="1"/>
        <v>7399.165</v>
      </c>
      <c r="M19" s="10">
        <f t="shared" si="1"/>
        <v>7399.165</v>
      </c>
      <c r="N19" s="10">
        <f t="shared" ref="N19:N32" si="2">N$3</f>
        <v>7399.165</v>
      </c>
      <c r="O19" s="10">
        <f t="shared" si="1"/>
        <v>10545.15</v>
      </c>
      <c r="P19" s="10">
        <f t="shared" si="1"/>
        <v>10545.15</v>
      </c>
      <c r="Q19" s="10">
        <f t="shared" si="1"/>
        <v>13578.61</v>
      </c>
      <c r="R19" s="10">
        <f t="shared" si="1"/>
        <v>13578.61</v>
      </c>
    </row>
    <row r="20" spans="1:18" x14ac:dyDescent="0.3">
      <c r="A20">
        <v>18</v>
      </c>
      <c r="B20" s="10">
        <f t="shared" si="0"/>
        <v>44100.14</v>
      </c>
      <c r="C20" s="10">
        <f t="shared" ref="C20:M32" si="3">C$3</f>
        <v>36369.61</v>
      </c>
      <c r="D20" s="10">
        <f t="shared" si="3"/>
        <v>36369.61</v>
      </c>
      <c r="E20" s="10">
        <f t="shared" si="3"/>
        <v>26323.37</v>
      </c>
      <c r="F20" s="10">
        <f t="shared" si="3"/>
        <v>26323.37</v>
      </c>
      <c r="G20" s="10">
        <f t="shared" si="3"/>
        <v>14763.56</v>
      </c>
      <c r="H20" s="10">
        <f t="shared" si="3"/>
        <v>14763.56</v>
      </c>
      <c r="I20" s="10">
        <f t="shared" si="3"/>
        <v>14763.56</v>
      </c>
      <c r="J20" s="10">
        <f t="shared" si="3"/>
        <v>10934.55</v>
      </c>
      <c r="K20" s="10">
        <f t="shared" si="3"/>
        <v>10934.55</v>
      </c>
      <c r="L20" s="10">
        <f t="shared" si="3"/>
        <v>7399.165</v>
      </c>
      <c r="M20" s="10">
        <f t="shared" si="3"/>
        <v>7399.165</v>
      </c>
      <c r="N20" s="10">
        <f t="shared" si="2"/>
        <v>7399.165</v>
      </c>
      <c r="O20" s="10">
        <f t="shared" ref="O20:R32" si="4">O$3</f>
        <v>10545.15</v>
      </c>
      <c r="P20" s="10">
        <f t="shared" si="4"/>
        <v>10545.15</v>
      </c>
      <c r="Q20" s="10">
        <f t="shared" si="4"/>
        <v>13578.61</v>
      </c>
      <c r="R20" s="10">
        <f t="shared" si="4"/>
        <v>13578.61</v>
      </c>
    </row>
    <row r="21" spans="1:18" x14ac:dyDescent="0.3">
      <c r="A21">
        <v>19</v>
      </c>
      <c r="B21" s="10">
        <f t="shared" si="0"/>
        <v>44100.14</v>
      </c>
      <c r="C21" s="10">
        <f t="shared" si="3"/>
        <v>36369.61</v>
      </c>
      <c r="D21" s="10">
        <f t="shared" si="3"/>
        <v>36369.61</v>
      </c>
      <c r="E21" s="10">
        <f t="shared" si="3"/>
        <v>26323.37</v>
      </c>
      <c r="F21" s="10">
        <f t="shared" si="3"/>
        <v>26323.37</v>
      </c>
      <c r="G21" s="10">
        <f t="shared" si="3"/>
        <v>14763.56</v>
      </c>
      <c r="H21" s="10">
        <f t="shared" si="3"/>
        <v>14763.56</v>
      </c>
      <c r="I21" s="10">
        <f t="shared" si="3"/>
        <v>14763.56</v>
      </c>
      <c r="J21" s="10">
        <f t="shared" si="3"/>
        <v>10934.55</v>
      </c>
      <c r="K21" s="10">
        <f t="shared" si="3"/>
        <v>10934.55</v>
      </c>
      <c r="L21" s="10">
        <f t="shared" si="3"/>
        <v>7399.165</v>
      </c>
      <c r="M21" s="10">
        <f t="shared" si="3"/>
        <v>7399.165</v>
      </c>
      <c r="N21" s="10">
        <f t="shared" si="2"/>
        <v>7399.165</v>
      </c>
      <c r="O21" s="10">
        <f t="shared" si="4"/>
        <v>10545.15</v>
      </c>
      <c r="P21" s="10">
        <f t="shared" si="4"/>
        <v>10545.15</v>
      </c>
      <c r="Q21" s="10">
        <f t="shared" si="4"/>
        <v>13578.61</v>
      </c>
      <c r="R21" s="10">
        <f t="shared" si="4"/>
        <v>13578.61</v>
      </c>
    </row>
    <row r="22" spans="1:18" x14ac:dyDescent="0.3">
      <c r="A22">
        <v>20</v>
      </c>
      <c r="B22" s="10">
        <f t="shared" si="0"/>
        <v>44100.14</v>
      </c>
      <c r="C22" s="10">
        <f t="shared" si="3"/>
        <v>36369.61</v>
      </c>
      <c r="D22" s="10">
        <f t="shared" si="3"/>
        <v>36369.61</v>
      </c>
      <c r="E22" s="10">
        <f t="shared" si="3"/>
        <v>26323.37</v>
      </c>
      <c r="F22" s="10">
        <f t="shared" si="3"/>
        <v>26323.37</v>
      </c>
      <c r="G22" s="10">
        <f t="shared" si="3"/>
        <v>14763.56</v>
      </c>
      <c r="H22" s="10">
        <f t="shared" si="3"/>
        <v>14763.56</v>
      </c>
      <c r="I22" s="10">
        <f t="shared" si="3"/>
        <v>14763.56</v>
      </c>
      <c r="J22" s="10">
        <f t="shared" si="3"/>
        <v>10934.55</v>
      </c>
      <c r="K22" s="10">
        <f t="shared" si="3"/>
        <v>10934.55</v>
      </c>
      <c r="L22" s="10">
        <f t="shared" si="3"/>
        <v>7399.165</v>
      </c>
      <c r="M22" s="10">
        <f t="shared" si="3"/>
        <v>7399.165</v>
      </c>
      <c r="N22" s="10">
        <f t="shared" si="2"/>
        <v>7399.165</v>
      </c>
      <c r="O22" s="10">
        <f t="shared" si="4"/>
        <v>10545.15</v>
      </c>
      <c r="P22" s="10">
        <f t="shared" si="4"/>
        <v>10545.15</v>
      </c>
      <c r="Q22" s="10">
        <f t="shared" si="4"/>
        <v>13578.61</v>
      </c>
      <c r="R22" s="10">
        <f t="shared" si="4"/>
        <v>13578.61</v>
      </c>
    </row>
    <row r="23" spans="1:18" x14ac:dyDescent="0.3">
      <c r="A23">
        <v>21</v>
      </c>
      <c r="B23" s="10">
        <f t="shared" si="0"/>
        <v>44100.14</v>
      </c>
      <c r="C23" s="10">
        <f t="shared" si="3"/>
        <v>36369.61</v>
      </c>
      <c r="D23" s="10">
        <f t="shared" si="3"/>
        <v>36369.61</v>
      </c>
      <c r="E23" s="10">
        <f t="shared" si="3"/>
        <v>26323.37</v>
      </c>
      <c r="F23" s="10">
        <f t="shared" si="3"/>
        <v>26323.37</v>
      </c>
      <c r="G23" s="10">
        <f t="shared" si="3"/>
        <v>14763.56</v>
      </c>
      <c r="H23" s="10">
        <f t="shared" si="3"/>
        <v>14763.56</v>
      </c>
      <c r="I23" s="10">
        <f t="shared" si="3"/>
        <v>14763.56</v>
      </c>
      <c r="J23" s="10">
        <f t="shared" si="3"/>
        <v>10934.55</v>
      </c>
      <c r="K23" s="10">
        <f t="shared" si="3"/>
        <v>10934.55</v>
      </c>
      <c r="L23" s="10">
        <f t="shared" si="3"/>
        <v>7399.165</v>
      </c>
      <c r="M23" s="10">
        <f t="shared" si="3"/>
        <v>7399.165</v>
      </c>
      <c r="N23" s="10">
        <f t="shared" si="2"/>
        <v>7399.165</v>
      </c>
      <c r="O23" s="10">
        <f t="shared" si="4"/>
        <v>10545.15</v>
      </c>
      <c r="P23" s="10">
        <f t="shared" si="4"/>
        <v>10545.15</v>
      </c>
      <c r="Q23" s="10">
        <f t="shared" si="4"/>
        <v>13578.61</v>
      </c>
      <c r="R23" s="10">
        <f t="shared" si="4"/>
        <v>13578.61</v>
      </c>
    </row>
    <row r="24" spans="1:18" x14ac:dyDescent="0.3">
      <c r="A24">
        <v>22</v>
      </c>
      <c r="B24" s="10">
        <f t="shared" si="0"/>
        <v>44100.14</v>
      </c>
      <c r="C24" s="10">
        <f t="shared" si="3"/>
        <v>36369.61</v>
      </c>
      <c r="D24" s="10">
        <f t="shared" si="3"/>
        <v>36369.61</v>
      </c>
      <c r="E24" s="10">
        <f t="shared" si="3"/>
        <v>26323.37</v>
      </c>
      <c r="F24" s="10">
        <f t="shared" si="3"/>
        <v>26323.37</v>
      </c>
      <c r="G24" s="10">
        <f t="shared" si="3"/>
        <v>14763.56</v>
      </c>
      <c r="H24" s="10">
        <f t="shared" si="3"/>
        <v>14763.56</v>
      </c>
      <c r="I24" s="10">
        <f t="shared" si="3"/>
        <v>14763.56</v>
      </c>
      <c r="J24" s="10">
        <f t="shared" si="3"/>
        <v>10934.55</v>
      </c>
      <c r="K24" s="10">
        <f t="shared" si="3"/>
        <v>10934.55</v>
      </c>
      <c r="L24" s="10">
        <f t="shared" si="3"/>
        <v>7399.165</v>
      </c>
      <c r="M24" s="10">
        <f t="shared" si="3"/>
        <v>7399.165</v>
      </c>
      <c r="N24" s="10">
        <f t="shared" si="2"/>
        <v>7399.165</v>
      </c>
      <c r="O24" s="10">
        <f t="shared" si="4"/>
        <v>10545.15</v>
      </c>
      <c r="P24" s="10">
        <f t="shared" si="4"/>
        <v>10545.15</v>
      </c>
      <c r="Q24" s="10">
        <f t="shared" si="4"/>
        <v>13578.61</v>
      </c>
      <c r="R24" s="10">
        <f t="shared" si="4"/>
        <v>13578.61</v>
      </c>
    </row>
    <row r="25" spans="1:18" x14ac:dyDescent="0.3">
      <c r="A25">
        <v>23</v>
      </c>
      <c r="B25" s="10">
        <f t="shared" si="0"/>
        <v>44100.14</v>
      </c>
      <c r="C25" s="10">
        <f t="shared" si="3"/>
        <v>36369.61</v>
      </c>
      <c r="D25" s="10">
        <f t="shared" si="3"/>
        <v>36369.61</v>
      </c>
      <c r="E25" s="10">
        <f t="shared" si="3"/>
        <v>26323.37</v>
      </c>
      <c r="F25" s="10">
        <f t="shared" si="3"/>
        <v>26323.37</v>
      </c>
      <c r="G25" s="10">
        <f t="shared" si="3"/>
        <v>14763.56</v>
      </c>
      <c r="H25" s="10">
        <f t="shared" si="3"/>
        <v>14763.56</v>
      </c>
      <c r="I25" s="10">
        <f t="shared" si="3"/>
        <v>14763.56</v>
      </c>
      <c r="J25" s="10">
        <f t="shared" si="3"/>
        <v>10934.55</v>
      </c>
      <c r="K25" s="10">
        <f t="shared" si="3"/>
        <v>10934.55</v>
      </c>
      <c r="L25" s="10">
        <f t="shared" si="3"/>
        <v>7399.165</v>
      </c>
      <c r="M25" s="10">
        <f t="shared" si="3"/>
        <v>7399.165</v>
      </c>
      <c r="N25" s="10">
        <f t="shared" si="2"/>
        <v>7399.165</v>
      </c>
      <c r="O25" s="10">
        <f t="shared" si="4"/>
        <v>10545.15</v>
      </c>
      <c r="P25" s="10">
        <f t="shared" si="4"/>
        <v>10545.15</v>
      </c>
      <c r="Q25" s="10">
        <f t="shared" si="4"/>
        <v>13578.61</v>
      </c>
      <c r="R25" s="10">
        <f t="shared" si="4"/>
        <v>13578.61</v>
      </c>
    </row>
    <row r="26" spans="1:18" x14ac:dyDescent="0.3">
      <c r="A26">
        <v>24</v>
      </c>
      <c r="B26" s="10">
        <f t="shared" si="0"/>
        <v>44100.14</v>
      </c>
      <c r="C26" s="10">
        <f t="shared" si="3"/>
        <v>36369.61</v>
      </c>
      <c r="D26" s="10">
        <f t="shared" si="3"/>
        <v>36369.61</v>
      </c>
      <c r="E26" s="10">
        <f t="shared" si="3"/>
        <v>26323.37</v>
      </c>
      <c r="F26" s="10">
        <f t="shared" si="3"/>
        <v>26323.37</v>
      </c>
      <c r="G26" s="10">
        <f t="shared" si="3"/>
        <v>14763.56</v>
      </c>
      <c r="H26" s="10">
        <f t="shared" si="3"/>
        <v>14763.56</v>
      </c>
      <c r="I26" s="10">
        <f t="shared" si="3"/>
        <v>14763.56</v>
      </c>
      <c r="J26" s="10">
        <f t="shared" si="3"/>
        <v>10934.55</v>
      </c>
      <c r="K26" s="10">
        <f t="shared" si="3"/>
        <v>10934.55</v>
      </c>
      <c r="L26" s="10">
        <f t="shared" si="3"/>
        <v>7399.165</v>
      </c>
      <c r="M26" s="10">
        <f t="shared" si="3"/>
        <v>7399.165</v>
      </c>
      <c r="N26" s="10">
        <f t="shared" si="2"/>
        <v>7399.165</v>
      </c>
      <c r="O26" s="10">
        <f t="shared" si="4"/>
        <v>10545.15</v>
      </c>
      <c r="P26" s="10">
        <f t="shared" si="4"/>
        <v>10545.15</v>
      </c>
      <c r="Q26" s="10">
        <f t="shared" si="4"/>
        <v>13578.61</v>
      </c>
      <c r="R26" s="10">
        <f t="shared" si="4"/>
        <v>13578.61</v>
      </c>
    </row>
    <row r="27" spans="1:18" x14ac:dyDescent="0.3">
      <c r="A27">
        <v>25</v>
      </c>
      <c r="B27" s="10">
        <f t="shared" si="0"/>
        <v>44100.14</v>
      </c>
      <c r="C27" s="10">
        <f t="shared" si="3"/>
        <v>36369.61</v>
      </c>
      <c r="D27" s="10">
        <f t="shared" si="3"/>
        <v>36369.61</v>
      </c>
      <c r="E27" s="10">
        <f t="shared" si="3"/>
        <v>26323.37</v>
      </c>
      <c r="F27" s="10">
        <f t="shared" si="3"/>
        <v>26323.37</v>
      </c>
      <c r="G27" s="10">
        <f t="shared" si="3"/>
        <v>14763.56</v>
      </c>
      <c r="H27" s="10">
        <f t="shared" si="3"/>
        <v>14763.56</v>
      </c>
      <c r="I27" s="10">
        <f t="shared" si="3"/>
        <v>14763.56</v>
      </c>
      <c r="J27" s="10">
        <f t="shared" si="3"/>
        <v>10934.55</v>
      </c>
      <c r="K27" s="10">
        <f t="shared" si="3"/>
        <v>10934.55</v>
      </c>
      <c r="L27" s="10">
        <f t="shared" si="3"/>
        <v>7399.165</v>
      </c>
      <c r="M27" s="10">
        <f t="shared" si="3"/>
        <v>7399.165</v>
      </c>
      <c r="N27" s="10">
        <f t="shared" si="2"/>
        <v>7399.165</v>
      </c>
      <c r="O27" s="10">
        <f t="shared" si="4"/>
        <v>10545.15</v>
      </c>
      <c r="P27" s="10">
        <f t="shared" si="4"/>
        <v>10545.15</v>
      </c>
      <c r="Q27" s="10">
        <f t="shared" si="4"/>
        <v>13578.61</v>
      </c>
      <c r="R27" s="10">
        <f t="shared" si="4"/>
        <v>13578.61</v>
      </c>
    </row>
    <row r="28" spans="1:18" x14ac:dyDescent="0.3">
      <c r="A28">
        <v>26</v>
      </c>
      <c r="B28" s="10">
        <f t="shared" si="0"/>
        <v>44100.14</v>
      </c>
      <c r="C28" s="10">
        <f t="shared" si="3"/>
        <v>36369.61</v>
      </c>
      <c r="D28" s="10">
        <f t="shared" si="3"/>
        <v>36369.61</v>
      </c>
      <c r="E28" s="10">
        <f t="shared" si="3"/>
        <v>26323.37</v>
      </c>
      <c r="F28" s="10">
        <f t="shared" si="3"/>
        <v>26323.37</v>
      </c>
      <c r="G28" s="10">
        <f t="shared" si="3"/>
        <v>14763.56</v>
      </c>
      <c r="H28" s="10">
        <f t="shared" si="3"/>
        <v>14763.56</v>
      </c>
      <c r="I28" s="10">
        <f t="shared" si="3"/>
        <v>14763.56</v>
      </c>
      <c r="J28" s="10">
        <f t="shared" si="3"/>
        <v>10934.55</v>
      </c>
      <c r="K28" s="10">
        <f t="shared" si="3"/>
        <v>10934.55</v>
      </c>
      <c r="L28" s="10">
        <f t="shared" si="3"/>
        <v>7399.165</v>
      </c>
      <c r="M28" s="10">
        <f t="shared" si="3"/>
        <v>7399.165</v>
      </c>
      <c r="N28" s="10">
        <f t="shared" si="2"/>
        <v>7399.165</v>
      </c>
      <c r="O28" s="10">
        <f t="shared" si="4"/>
        <v>10545.15</v>
      </c>
      <c r="P28" s="10">
        <f t="shared" si="4"/>
        <v>10545.15</v>
      </c>
      <c r="Q28" s="10">
        <f t="shared" si="4"/>
        <v>13578.61</v>
      </c>
      <c r="R28" s="10">
        <f t="shared" si="4"/>
        <v>13578.61</v>
      </c>
    </row>
    <row r="29" spans="1:18" x14ac:dyDescent="0.3">
      <c r="A29">
        <v>27</v>
      </c>
      <c r="B29" s="10">
        <f t="shared" si="0"/>
        <v>44100.14</v>
      </c>
      <c r="C29" s="10">
        <f t="shared" si="3"/>
        <v>36369.61</v>
      </c>
      <c r="D29" s="10">
        <f t="shared" si="3"/>
        <v>36369.61</v>
      </c>
      <c r="E29" s="10">
        <f t="shared" si="3"/>
        <v>26323.37</v>
      </c>
      <c r="F29" s="10">
        <f t="shared" si="3"/>
        <v>26323.37</v>
      </c>
      <c r="G29" s="10">
        <f t="shared" si="3"/>
        <v>14763.56</v>
      </c>
      <c r="H29" s="10">
        <f t="shared" si="3"/>
        <v>14763.56</v>
      </c>
      <c r="I29" s="10">
        <f t="shared" si="3"/>
        <v>14763.56</v>
      </c>
      <c r="J29" s="10">
        <f t="shared" si="3"/>
        <v>10934.55</v>
      </c>
      <c r="K29" s="10">
        <f t="shared" si="3"/>
        <v>10934.55</v>
      </c>
      <c r="L29" s="10">
        <f t="shared" si="3"/>
        <v>7399.165</v>
      </c>
      <c r="M29" s="10">
        <f t="shared" si="3"/>
        <v>7399.165</v>
      </c>
      <c r="N29" s="10">
        <f t="shared" si="2"/>
        <v>7399.165</v>
      </c>
      <c r="O29" s="10">
        <f t="shared" si="4"/>
        <v>10545.15</v>
      </c>
      <c r="P29" s="10">
        <f t="shared" si="4"/>
        <v>10545.15</v>
      </c>
      <c r="Q29" s="10">
        <f t="shared" si="4"/>
        <v>13578.61</v>
      </c>
      <c r="R29" s="10">
        <f t="shared" si="4"/>
        <v>13578.61</v>
      </c>
    </row>
    <row r="30" spans="1:18" x14ac:dyDescent="0.3">
      <c r="A30">
        <v>28</v>
      </c>
      <c r="B30" s="10">
        <f t="shared" si="0"/>
        <v>44100.14</v>
      </c>
      <c r="C30" s="10">
        <f t="shared" si="3"/>
        <v>36369.61</v>
      </c>
      <c r="D30" s="10">
        <f t="shared" si="3"/>
        <v>36369.61</v>
      </c>
      <c r="E30" s="10">
        <f t="shared" si="3"/>
        <v>26323.37</v>
      </c>
      <c r="F30" s="10">
        <f t="shared" si="3"/>
        <v>26323.37</v>
      </c>
      <c r="G30" s="10">
        <f t="shared" si="3"/>
        <v>14763.56</v>
      </c>
      <c r="H30" s="10">
        <f t="shared" si="3"/>
        <v>14763.56</v>
      </c>
      <c r="I30" s="10">
        <f t="shared" si="3"/>
        <v>14763.56</v>
      </c>
      <c r="J30" s="10">
        <f t="shared" si="3"/>
        <v>10934.55</v>
      </c>
      <c r="K30" s="10">
        <f t="shared" si="3"/>
        <v>10934.55</v>
      </c>
      <c r="L30" s="10">
        <f t="shared" si="3"/>
        <v>7399.165</v>
      </c>
      <c r="M30" s="10">
        <f t="shared" si="3"/>
        <v>7399.165</v>
      </c>
      <c r="N30" s="10">
        <f t="shared" si="2"/>
        <v>7399.165</v>
      </c>
      <c r="O30" s="10">
        <f t="shared" si="4"/>
        <v>10545.15</v>
      </c>
      <c r="P30" s="10">
        <f t="shared" si="4"/>
        <v>10545.15</v>
      </c>
      <c r="Q30" s="10">
        <f t="shared" si="4"/>
        <v>13578.61</v>
      </c>
      <c r="R30" s="10">
        <f t="shared" si="4"/>
        <v>13578.61</v>
      </c>
    </row>
    <row r="31" spans="1:18" x14ac:dyDescent="0.3">
      <c r="A31">
        <v>29</v>
      </c>
      <c r="B31" s="10">
        <f t="shared" si="0"/>
        <v>44100.14</v>
      </c>
      <c r="C31" s="10">
        <f t="shared" si="3"/>
        <v>36369.61</v>
      </c>
      <c r="D31" s="10">
        <f t="shared" si="3"/>
        <v>36369.61</v>
      </c>
      <c r="E31" s="10">
        <f t="shared" si="3"/>
        <v>26323.37</v>
      </c>
      <c r="F31" s="10">
        <f t="shared" si="3"/>
        <v>26323.37</v>
      </c>
      <c r="G31" s="10">
        <f t="shared" si="3"/>
        <v>14763.56</v>
      </c>
      <c r="H31" s="10">
        <f t="shared" si="3"/>
        <v>14763.56</v>
      </c>
      <c r="I31" s="10">
        <f t="shared" si="3"/>
        <v>14763.56</v>
      </c>
      <c r="J31" s="10">
        <f t="shared" si="3"/>
        <v>10934.55</v>
      </c>
      <c r="K31" s="10">
        <f t="shared" si="3"/>
        <v>10934.55</v>
      </c>
      <c r="L31" s="10">
        <f t="shared" si="3"/>
        <v>7399.165</v>
      </c>
      <c r="M31" s="10">
        <f t="shared" si="3"/>
        <v>7399.165</v>
      </c>
      <c r="N31" s="10">
        <f t="shared" si="2"/>
        <v>7399.165</v>
      </c>
      <c r="O31" s="10">
        <f t="shared" si="4"/>
        <v>10545.15</v>
      </c>
      <c r="P31" s="10">
        <f t="shared" si="4"/>
        <v>10545.15</v>
      </c>
      <c r="Q31" s="10">
        <f t="shared" si="4"/>
        <v>13578.61</v>
      </c>
      <c r="R31" s="10">
        <f t="shared" si="4"/>
        <v>13578.61</v>
      </c>
    </row>
    <row r="32" spans="1:18" x14ac:dyDescent="0.3">
      <c r="A32">
        <v>30</v>
      </c>
      <c r="B32" s="10">
        <f t="shared" si="0"/>
        <v>44100.14</v>
      </c>
      <c r="C32" s="10">
        <f t="shared" si="3"/>
        <v>36369.61</v>
      </c>
      <c r="D32" s="10">
        <f t="shared" si="3"/>
        <v>36369.61</v>
      </c>
      <c r="E32" s="10">
        <f t="shared" si="3"/>
        <v>26323.37</v>
      </c>
      <c r="F32" s="10">
        <f t="shared" si="3"/>
        <v>26323.37</v>
      </c>
      <c r="G32" s="10">
        <f t="shared" si="3"/>
        <v>14763.56</v>
      </c>
      <c r="H32" s="10">
        <f t="shared" si="3"/>
        <v>14763.56</v>
      </c>
      <c r="I32" s="10">
        <f t="shared" si="3"/>
        <v>14763.56</v>
      </c>
      <c r="J32" s="10">
        <f t="shared" si="3"/>
        <v>10934.55</v>
      </c>
      <c r="K32" s="10">
        <f t="shared" si="3"/>
        <v>10934.55</v>
      </c>
      <c r="L32" s="10">
        <f t="shared" si="3"/>
        <v>7399.165</v>
      </c>
      <c r="M32" s="10">
        <f t="shared" si="3"/>
        <v>7399.165</v>
      </c>
      <c r="N32" s="10">
        <f t="shared" si="2"/>
        <v>7399.165</v>
      </c>
      <c r="O32" s="10">
        <f t="shared" si="4"/>
        <v>10545.15</v>
      </c>
      <c r="P32" s="10">
        <f t="shared" si="4"/>
        <v>10545.15</v>
      </c>
      <c r="Q32" s="10">
        <f t="shared" si="4"/>
        <v>13578.61</v>
      </c>
      <c r="R32" s="10">
        <f t="shared" si="4"/>
        <v>13578.61</v>
      </c>
    </row>
    <row r="34" spans="1:18" x14ac:dyDescent="0.3">
      <c r="B34" s="53" t="s">
        <v>25</v>
      </c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</row>
    <row r="35" spans="1:18" s="16" customFormat="1" x14ac:dyDescent="0.3">
      <c r="A35" s="16" t="s">
        <v>30</v>
      </c>
      <c r="B35" s="16" t="s">
        <v>0</v>
      </c>
      <c r="C35" s="16" t="s">
        <v>1</v>
      </c>
      <c r="D35" s="16" t="s">
        <v>1</v>
      </c>
      <c r="E35" s="16" t="s">
        <v>2</v>
      </c>
      <c r="F35" s="16" t="s">
        <v>2</v>
      </c>
      <c r="G35" s="16" t="s">
        <v>3</v>
      </c>
      <c r="H35" s="16" t="s">
        <v>3</v>
      </c>
      <c r="I35" s="16" t="s">
        <v>22</v>
      </c>
      <c r="J35" s="16" t="s">
        <v>16</v>
      </c>
      <c r="K35" s="16" t="s">
        <v>16</v>
      </c>
      <c r="L35" s="16" t="s">
        <v>17</v>
      </c>
      <c r="M35" s="16" t="s">
        <v>17</v>
      </c>
      <c r="N35" s="16" t="s">
        <v>17</v>
      </c>
      <c r="O35" s="16" t="s">
        <v>20</v>
      </c>
      <c r="P35" s="16" t="s">
        <v>20</v>
      </c>
      <c r="Q35" s="16" t="s">
        <v>21</v>
      </c>
      <c r="R35" s="16" t="s">
        <v>21</v>
      </c>
    </row>
    <row r="36" spans="1:18" x14ac:dyDescent="0.3">
      <c r="A36">
        <v>1</v>
      </c>
      <c r="B36" s="10">
        <f>'Main Calculations'!C52</f>
        <v>63902.83</v>
      </c>
      <c r="C36" s="10">
        <f>'Main Calculations'!D52</f>
        <v>56542.99</v>
      </c>
      <c r="D36" s="10">
        <f>'Main Calculations'!E52</f>
        <v>56542.99</v>
      </c>
      <c r="E36" s="10">
        <f>'Main Calculations'!F52</f>
        <v>48606.92</v>
      </c>
      <c r="F36" s="10">
        <f>'Main Calculations'!G52</f>
        <v>48606.92</v>
      </c>
      <c r="G36" s="10">
        <f>'Main Calculations'!H52</f>
        <v>23348.22</v>
      </c>
      <c r="H36" s="10">
        <f>'Main Calculations'!I52</f>
        <v>23348.22</v>
      </c>
      <c r="I36" s="10">
        <f>'Main Calculations'!K52</f>
        <v>23348.22</v>
      </c>
      <c r="J36" s="10">
        <f>'Main Calculations'!L52</f>
        <v>17567.48</v>
      </c>
      <c r="K36" s="10">
        <f>'Main Calculations'!M52</f>
        <v>17567.48</v>
      </c>
      <c r="L36" s="10">
        <f>'Main Calculations'!N52</f>
        <v>10455.49</v>
      </c>
      <c r="M36" s="10">
        <f>'Main Calculations'!O52</f>
        <v>10455.49</v>
      </c>
      <c r="N36" s="10">
        <f>'Main Calculations'!P52</f>
        <v>10455.49</v>
      </c>
      <c r="O36" s="10">
        <f>'Main Calculations'!Q52</f>
        <v>16849.150000000001</v>
      </c>
      <c r="P36" s="10">
        <f>'Main Calculations'!R52</f>
        <v>16849.150000000001</v>
      </c>
      <c r="Q36" s="10">
        <f>'Main Calculations'!S52</f>
        <v>19722.79</v>
      </c>
      <c r="R36" s="10">
        <f>'Main Calculations'!T52</f>
        <v>19722.79</v>
      </c>
    </row>
    <row r="37" spans="1:18" x14ac:dyDescent="0.3">
      <c r="A37">
        <v>2</v>
      </c>
      <c r="B37" s="10">
        <f t="shared" ref="B37:B65" si="5">B$36</f>
        <v>63902.83</v>
      </c>
      <c r="C37" s="10">
        <f t="shared" ref="C37:R52" si="6">C$36</f>
        <v>56542.99</v>
      </c>
      <c r="D37" s="10">
        <f t="shared" si="6"/>
        <v>56542.99</v>
      </c>
      <c r="E37" s="10">
        <f t="shared" si="6"/>
        <v>48606.92</v>
      </c>
      <c r="F37" s="10">
        <f t="shared" si="6"/>
        <v>48606.92</v>
      </c>
      <c r="G37" s="10">
        <f t="shared" si="6"/>
        <v>23348.22</v>
      </c>
      <c r="H37" s="10">
        <f t="shared" si="6"/>
        <v>23348.22</v>
      </c>
      <c r="I37" s="10">
        <f t="shared" si="6"/>
        <v>23348.22</v>
      </c>
      <c r="J37" s="10">
        <f t="shared" si="6"/>
        <v>17567.48</v>
      </c>
      <c r="K37" s="10">
        <f t="shared" si="6"/>
        <v>17567.48</v>
      </c>
      <c r="L37" s="10">
        <f t="shared" si="6"/>
        <v>10455.49</v>
      </c>
      <c r="M37" s="10">
        <f t="shared" si="6"/>
        <v>10455.49</v>
      </c>
      <c r="N37" s="10">
        <f t="shared" si="6"/>
        <v>10455.49</v>
      </c>
      <c r="O37" s="10">
        <f t="shared" si="6"/>
        <v>16849.150000000001</v>
      </c>
      <c r="P37" s="10">
        <f t="shared" si="6"/>
        <v>16849.150000000001</v>
      </c>
      <c r="Q37" s="10">
        <f t="shared" si="6"/>
        <v>19722.79</v>
      </c>
      <c r="R37" s="10">
        <f t="shared" si="6"/>
        <v>19722.79</v>
      </c>
    </row>
    <row r="38" spans="1:18" x14ac:dyDescent="0.3">
      <c r="A38">
        <v>3</v>
      </c>
      <c r="B38" s="10">
        <f t="shared" si="5"/>
        <v>63902.83</v>
      </c>
      <c r="C38" s="10">
        <f t="shared" si="6"/>
        <v>56542.99</v>
      </c>
      <c r="D38" s="10">
        <f t="shared" si="6"/>
        <v>56542.99</v>
      </c>
      <c r="E38" s="10">
        <f t="shared" si="6"/>
        <v>48606.92</v>
      </c>
      <c r="F38" s="10">
        <f t="shared" si="6"/>
        <v>48606.92</v>
      </c>
      <c r="G38" s="10">
        <f t="shared" si="6"/>
        <v>23348.22</v>
      </c>
      <c r="H38" s="10">
        <f t="shared" si="6"/>
        <v>23348.22</v>
      </c>
      <c r="I38" s="10">
        <f t="shared" si="6"/>
        <v>23348.22</v>
      </c>
      <c r="J38" s="10">
        <f t="shared" si="6"/>
        <v>17567.48</v>
      </c>
      <c r="K38" s="10">
        <f t="shared" si="6"/>
        <v>17567.48</v>
      </c>
      <c r="L38" s="10">
        <f t="shared" si="6"/>
        <v>10455.49</v>
      </c>
      <c r="M38" s="10">
        <f t="shared" si="6"/>
        <v>10455.49</v>
      </c>
      <c r="N38" s="10">
        <f t="shared" si="6"/>
        <v>10455.49</v>
      </c>
      <c r="O38" s="10">
        <f t="shared" si="6"/>
        <v>16849.150000000001</v>
      </c>
      <c r="P38" s="10">
        <f t="shared" si="6"/>
        <v>16849.150000000001</v>
      </c>
      <c r="Q38" s="10">
        <f t="shared" si="6"/>
        <v>19722.79</v>
      </c>
      <c r="R38" s="10">
        <f t="shared" si="6"/>
        <v>19722.79</v>
      </c>
    </row>
    <row r="39" spans="1:18" x14ac:dyDescent="0.3">
      <c r="A39">
        <v>4</v>
      </c>
      <c r="B39" s="10">
        <f t="shared" si="5"/>
        <v>63902.83</v>
      </c>
      <c r="C39" s="10">
        <f t="shared" si="6"/>
        <v>56542.99</v>
      </c>
      <c r="D39" s="10">
        <f t="shared" si="6"/>
        <v>56542.99</v>
      </c>
      <c r="E39" s="10">
        <f t="shared" si="6"/>
        <v>48606.92</v>
      </c>
      <c r="F39" s="10">
        <f t="shared" si="6"/>
        <v>48606.92</v>
      </c>
      <c r="G39" s="10">
        <f t="shared" si="6"/>
        <v>23348.22</v>
      </c>
      <c r="H39" s="10">
        <f t="shared" si="6"/>
        <v>23348.22</v>
      </c>
      <c r="I39" s="10">
        <f t="shared" si="6"/>
        <v>23348.22</v>
      </c>
      <c r="J39" s="10">
        <f t="shared" si="6"/>
        <v>17567.48</v>
      </c>
      <c r="K39" s="10">
        <f t="shared" si="6"/>
        <v>17567.48</v>
      </c>
      <c r="L39" s="10">
        <f t="shared" si="6"/>
        <v>10455.49</v>
      </c>
      <c r="M39" s="10">
        <f t="shared" si="6"/>
        <v>10455.49</v>
      </c>
      <c r="N39" s="10">
        <f t="shared" si="6"/>
        <v>10455.49</v>
      </c>
      <c r="O39" s="10">
        <f t="shared" si="6"/>
        <v>16849.150000000001</v>
      </c>
      <c r="P39" s="10">
        <f t="shared" si="6"/>
        <v>16849.150000000001</v>
      </c>
      <c r="Q39" s="10">
        <f t="shared" si="6"/>
        <v>19722.79</v>
      </c>
      <c r="R39" s="10">
        <f t="shared" si="6"/>
        <v>19722.79</v>
      </c>
    </row>
    <row r="40" spans="1:18" x14ac:dyDescent="0.3">
      <c r="A40">
        <v>5</v>
      </c>
      <c r="B40" s="10">
        <f t="shared" si="5"/>
        <v>63902.83</v>
      </c>
      <c r="C40" s="10">
        <f t="shared" si="6"/>
        <v>56542.99</v>
      </c>
      <c r="D40" s="10">
        <f t="shared" si="6"/>
        <v>56542.99</v>
      </c>
      <c r="E40" s="10">
        <f t="shared" si="6"/>
        <v>48606.92</v>
      </c>
      <c r="F40" s="10">
        <f t="shared" si="6"/>
        <v>48606.92</v>
      </c>
      <c r="G40" s="10">
        <f t="shared" si="6"/>
        <v>23348.22</v>
      </c>
      <c r="H40" s="10">
        <f t="shared" si="6"/>
        <v>23348.22</v>
      </c>
      <c r="I40" s="10">
        <f t="shared" si="6"/>
        <v>23348.22</v>
      </c>
      <c r="J40" s="10">
        <f t="shared" si="6"/>
        <v>17567.48</v>
      </c>
      <c r="K40" s="10">
        <f t="shared" si="6"/>
        <v>17567.48</v>
      </c>
      <c r="L40" s="10">
        <f t="shared" si="6"/>
        <v>10455.49</v>
      </c>
      <c r="M40" s="10">
        <f t="shared" si="6"/>
        <v>10455.49</v>
      </c>
      <c r="N40" s="10">
        <f t="shared" si="6"/>
        <v>10455.49</v>
      </c>
      <c r="O40" s="10">
        <f t="shared" si="6"/>
        <v>16849.150000000001</v>
      </c>
      <c r="P40" s="10">
        <f t="shared" si="6"/>
        <v>16849.150000000001</v>
      </c>
      <c r="Q40" s="10">
        <f t="shared" si="6"/>
        <v>19722.79</v>
      </c>
      <c r="R40" s="10">
        <f t="shared" si="6"/>
        <v>19722.79</v>
      </c>
    </row>
    <row r="41" spans="1:18" x14ac:dyDescent="0.3">
      <c r="A41">
        <v>6</v>
      </c>
      <c r="B41" s="10">
        <f t="shared" si="5"/>
        <v>63902.83</v>
      </c>
      <c r="C41" s="10">
        <f t="shared" si="6"/>
        <v>56542.99</v>
      </c>
      <c r="D41" s="10">
        <f t="shared" si="6"/>
        <v>56542.99</v>
      </c>
      <c r="E41" s="10">
        <f t="shared" si="6"/>
        <v>48606.92</v>
      </c>
      <c r="F41" s="10">
        <f t="shared" si="6"/>
        <v>48606.92</v>
      </c>
      <c r="G41" s="10">
        <f t="shared" si="6"/>
        <v>23348.22</v>
      </c>
      <c r="H41" s="10">
        <f t="shared" si="6"/>
        <v>23348.22</v>
      </c>
      <c r="I41" s="10">
        <f t="shared" si="6"/>
        <v>23348.22</v>
      </c>
      <c r="J41" s="10">
        <f t="shared" si="6"/>
        <v>17567.48</v>
      </c>
      <c r="K41" s="10">
        <f t="shared" si="6"/>
        <v>17567.48</v>
      </c>
      <c r="L41" s="10">
        <f t="shared" si="6"/>
        <v>10455.49</v>
      </c>
      <c r="M41" s="10">
        <f t="shared" si="6"/>
        <v>10455.49</v>
      </c>
      <c r="N41" s="10">
        <f t="shared" si="6"/>
        <v>10455.49</v>
      </c>
      <c r="O41" s="10">
        <f t="shared" si="6"/>
        <v>16849.150000000001</v>
      </c>
      <c r="P41" s="10">
        <f t="shared" si="6"/>
        <v>16849.150000000001</v>
      </c>
      <c r="Q41" s="10">
        <f t="shared" si="6"/>
        <v>19722.79</v>
      </c>
      <c r="R41" s="10">
        <f t="shared" si="6"/>
        <v>19722.79</v>
      </c>
    </row>
    <row r="42" spans="1:18" x14ac:dyDescent="0.3">
      <c r="A42">
        <v>7</v>
      </c>
      <c r="B42" s="10">
        <f t="shared" si="5"/>
        <v>63902.83</v>
      </c>
      <c r="C42" s="10">
        <f t="shared" si="6"/>
        <v>56542.99</v>
      </c>
      <c r="D42" s="10">
        <f t="shared" si="6"/>
        <v>56542.99</v>
      </c>
      <c r="E42" s="10">
        <f t="shared" si="6"/>
        <v>48606.92</v>
      </c>
      <c r="F42" s="10">
        <f t="shared" si="6"/>
        <v>48606.92</v>
      </c>
      <c r="G42" s="10">
        <f t="shared" si="6"/>
        <v>23348.22</v>
      </c>
      <c r="H42" s="10">
        <f t="shared" si="6"/>
        <v>23348.22</v>
      </c>
      <c r="I42" s="10">
        <f t="shared" si="6"/>
        <v>23348.22</v>
      </c>
      <c r="J42" s="10">
        <f t="shared" si="6"/>
        <v>17567.48</v>
      </c>
      <c r="K42" s="10">
        <f t="shared" si="6"/>
        <v>17567.48</v>
      </c>
      <c r="L42" s="10">
        <f t="shared" si="6"/>
        <v>10455.49</v>
      </c>
      <c r="M42" s="10">
        <f t="shared" si="6"/>
        <v>10455.49</v>
      </c>
      <c r="N42" s="10">
        <f t="shared" si="6"/>
        <v>10455.49</v>
      </c>
      <c r="O42" s="10">
        <f t="shared" si="6"/>
        <v>16849.150000000001</v>
      </c>
      <c r="P42" s="10">
        <f t="shared" si="6"/>
        <v>16849.150000000001</v>
      </c>
      <c r="Q42" s="10">
        <f t="shared" si="6"/>
        <v>19722.79</v>
      </c>
      <c r="R42" s="10">
        <f t="shared" si="6"/>
        <v>19722.79</v>
      </c>
    </row>
    <row r="43" spans="1:18" x14ac:dyDescent="0.3">
      <c r="A43">
        <v>8</v>
      </c>
      <c r="B43" s="10">
        <f t="shared" si="5"/>
        <v>63902.83</v>
      </c>
      <c r="C43" s="10">
        <f t="shared" si="6"/>
        <v>56542.99</v>
      </c>
      <c r="D43" s="10">
        <f t="shared" si="6"/>
        <v>56542.99</v>
      </c>
      <c r="E43" s="10">
        <f t="shared" si="6"/>
        <v>48606.92</v>
      </c>
      <c r="F43" s="10">
        <f t="shared" si="6"/>
        <v>48606.92</v>
      </c>
      <c r="G43" s="10">
        <f t="shared" si="6"/>
        <v>23348.22</v>
      </c>
      <c r="H43" s="10">
        <f t="shared" si="6"/>
        <v>23348.22</v>
      </c>
      <c r="I43" s="10">
        <f t="shared" si="6"/>
        <v>23348.22</v>
      </c>
      <c r="J43" s="10">
        <f t="shared" si="6"/>
        <v>17567.48</v>
      </c>
      <c r="K43" s="10">
        <f t="shared" si="6"/>
        <v>17567.48</v>
      </c>
      <c r="L43" s="10">
        <f t="shared" si="6"/>
        <v>10455.49</v>
      </c>
      <c r="M43" s="10">
        <f t="shared" si="6"/>
        <v>10455.49</v>
      </c>
      <c r="N43" s="10">
        <f t="shared" si="6"/>
        <v>10455.49</v>
      </c>
      <c r="O43" s="10">
        <f t="shared" si="6"/>
        <v>16849.150000000001</v>
      </c>
      <c r="P43" s="10">
        <f t="shared" si="6"/>
        <v>16849.150000000001</v>
      </c>
      <c r="Q43" s="10">
        <f t="shared" si="6"/>
        <v>19722.79</v>
      </c>
      <c r="R43" s="10">
        <f t="shared" si="6"/>
        <v>19722.79</v>
      </c>
    </row>
    <row r="44" spans="1:18" x14ac:dyDescent="0.3">
      <c r="A44">
        <v>9</v>
      </c>
      <c r="B44" s="10">
        <f t="shared" si="5"/>
        <v>63902.83</v>
      </c>
      <c r="C44" s="10">
        <f t="shared" si="6"/>
        <v>56542.99</v>
      </c>
      <c r="D44" s="10">
        <f t="shared" si="6"/>
        <v>56542.99</v>
      </c>
      <c r="E44" s="10">
        <f t="shared" si="6"/>
        <v>48606.92</v>
      </c>
      <c r="F44" s="10">
        <f t="shared" si="6"/>
        <v>48606.92</v>
      </c>
      <c r="G44" s="10">
        <f t="shared" si="6"/>
        <v>23348.22</v>
      </c>
      <c r="H44" s="10">
        <f t="shared" si="6"/>
        <v>23348.22</v>
      </c>
      <c r="I44" s="10">
        <f t="shared" si="6"/>
        <v>23348.22</v>
      </c>
      <c r="J44" s="10">
        <f t="shared" si="6"/>
        <v>17567.48</v>
      </c>
      <c r="K44" s="10">
        <f t="shared" si="6"/>
        <v>17567.48</v>
      </c>
      <c r="L44" s="10">
        <f t="shared" si="6"/>
        <v>10455.49</v>
      </c>
      <c r="M44" s="10">
        <f t="shared" si="6"/>
        <v>10455.49</v>
      </c>
      <c r="N44" s="10">
        <f t="shared" si="6"/>
        <v>10455.49</v>
      </c>
      <c r="O44" s="10">
        <f t="shared" si="6"/>
        <v>16849.150000000001</v>
      </c>
      <c r="P44" s="10">
        <f t="shared" si="6"/>
        <v>16849.150000000001</v>
      </c>
      <c r="Q44" s="10">
        <f t="shared" si="6"/>
        <v>19722.79</v>
      </c>
      <c r="R44" s="10">
        <f t="shared" si="6"/>
        <v>19722.79</v>
      </c>
    </row>
    <row r="45" spans="1:18" x14ac:dyDescent="0.3">
      <c r="A45">
        <v>10</v>
      </c>
      <c r="B45" s="10">
        <f t="shared" si="5"/>
        <v>63902.83</v>
      </c>
      <c r="C45" s="10">
        <f t="shared" si="6"/>
        <v>56542.99</v>
      </c>
      <c r="D45" s="10">
        <f t="shared" si="6"/>
        <v>56542.99</v>
      </c>
      <c r="E45" s="10">
        <f t="shared" si="6"/>
        <v>48606.92</v>
      </c>
      <c r="F45" s="10">
        <f t="shared" si="6"/>
        <v>48606.92</v>
      </c>
      <c r="G45" s="10">
        <f t="shared" si="6"/>
        <v>23348.22</v>
      </c>
      <c r="H45" s="10">
        <f t="shared" si="6"/>
        <v>23348.22</v>
      </c>
      <c r="I45" s="10">
        <f t="shared" si="6"/>
        <v>23348.22</v>
      </c>
      <c r="J45" s="10">
        <f t="shared" si="6"/>
        <v>17567.48</v>
      </c>
      <c r="K45" s="10">
        <f t="shared" si="6"/>
        <v>17567.48</v>
      </c>
      <c r="L45" s="10">
        <f t="shared" si="6"/>
        <v>10455.49</v>
      </c>
      <c r="M45" s="10">
        <f t="shared" si="6"/>
        <v>10455.49</v>
      </c>
      <c r="N45" s="10">
        <f t="shared" si="6"/>
        <v>10455.49</v>
      </c>
      <c r="O45" s="10">
        <f t="shared" si="6"/>
        <v>16849.150000000001</v>
      </c>
      <c r="P45" s="10">
        <f t="shared" si="6"/>
        <v>16849.150000000001</v>
      </c>
      <c r="Q45" s="10">
        <f t="shared" si="6"/>
        <v>19722.79</v>
      </c>
      <c r="R45" s="10">
        <f t="shared" si="6"/>
        <v>19722.79</v>
      </c>
    </row>
    <row r="46" spans="1:18" x14ac:dyDescent="0.3">
      <c r="A46">
        <v>11</v>
      </c>
      <c r="B46" s="10">
        <f t="shared" si="5"/>
        <v>63902.83</v>
      </c>
      <c r="C46" s="10">
        <f t="shared" si="6"/>
        <v>56542.99</v>
      </c>
      <c r="D46" s="10">
        <f t="shared" si="6"/>
        <v>56542.99</v>
      </c>
      <c r="E46" s="10">
        <f t="shared" si="6"/>
        <v>48606.92</v>
      </c>
      <c r="F46" s="10">
        <f t="shared" si="6"/>
        <v>48606.92</v>
      </c>
      <c r="G46" s="10">
        <f t="shared" si="6"/>
        <v>23348.22</v>
      </c>
      <c r="H46" s="10">
        <f t="shared" si="6"/>
        <v>23348.22</v>
      </c>
      <c r="I46" s="10">
        <f t="shared" si="6"/>
        <v>23348.22</v>
      </c>
      <c r="J46" s="10">
        <f t="shared" si="6"/>
        <v>17567.48</v>
      </c>
      <c r="K46" s="10">
        <f t="shared" si="6"/>
        <v>17567.48</v>
      </c>
      <c r="L46" s="10">
        <f t="shared" si="6"/>
        <v>10455.49</v>
      </c>
      <c r="M46" s="10">
        <f t="shared" si="6"/>
        <v>10455.49</v>
      </c>
      <c r="N46" s="10">
        <f t="shared" si="6"/>
        <v>10455.49</v>
      </c>
      <c r="O46" s="10">
        <f t="shared" si="6"/>
        <v>16849.150000000001</v>
      </c>
      <c r="P46" s="10">
        <f t="shared" si="6"/>
        <v>16849.150000000001</v>
      </c>
      <c r="Q46" s="10">
        <f t="shared" si="6"/>
        <v>19722.79</v>
      </c>
      <c r="R46" s="10">
        <f t="shared" si="6"/>
        <v>19722.79</v>
      </c>
    </row>
    <row r="47" spans="1:18" x14ac:dyDescent="0.3">
      <c r="A47">
        <v>12</v>
      </c>
      <c r="B47" s="10">
        <f t="shared" si="5"/>
        <v>63902.83</v>
      </c>
      <c r="C47" s="10">
        <f t="shared" si="6"/>
        <v>56542.99</v>
      </c>
      <c r="D47" s="10">
        <f t="shared" si="6"/>
        <v>56542.99</v>
      </c>
      <c r="E47" s="10">
        <f t="shared" si="6"/>
        <v>48606.92</v>
      </c>
      <c r="F47" s="10">
        <f t="shared" si="6"/>
        <v>48606.92</v>
      </c>
      <c r="G47" s="10">
        <f t="shared" si="6"/>
        <v>23348.22</v>
      </c>
      <c r="H47" s="10">
        <f t="shared" si="6"/>
        <v>23348.22</v>
      </c>
      <c r="I47" s="10">
        <f t="shared" si="6"/>
        <v>23348.22</v>
      </c>
      <c r="J47" s="10">
        <f t="shared" si="6"/>
        <v>17567.48</v>
      </c>
      <c r="K47" s="10">
        <f t="shared" si="6"/>
        <v>17567.48</v>
      </c>
      <c r="L47" s="10">
        <f t="shared" si="6"/>
        <v>10455.49</v>
      </c>
      <c r="M47" s="10">
        <f t="shared" si="6"/>
        <v>10455.49</v>
      </c>
      <c r="N47" s="10">
        <f t="shared" si="6"/>
        <v>10455.49</v>
      </c>
      <c r="O47" s="10">
        <f t="shared" si="6"/>
        <v>16849.150000000001</v>
      </c>
      <c r="P47" s="10">
        <f t="shared" si="6"/>
        <v>16849.150000000001</v>
      </c>
      <c r="Q47" s="10">
        <f t="shared" si="6"/>
        <v>19722.79</v>
      </c>
      <c r="R47" s="10">
        <f t="shared" si="6"/>
        <v>19722.79</v>
      </c>
    </row>
    <row r="48" spans="1:18" x14ac:dyDescent="0.3">
      <c r="A48">
        <v>13</v>
      </c>
      <c r="B48" s="10">
        <f t="shared" si="5"/>
        <v>63902.83</v>
      </c>
      <c r="C48" s="10">
        <f t="shared" si="6"/>
        <v>56542.99</v>
      </c>
      <c r="D48" s="10">
        <f t="shared" si="6"/>
        <v>56542.99</v>
      </c>
      <c r="E48" s="10">
        <f t="shared" si="6"/>
        <v>48606.92</v>
      </c>
      <c r="F48" s="10">
        <f t="shared" si="6"/>
        <v>48606.92</v>
      </c>
      <c r="G48" s="10">
        <f t="shared" si="6"/>
        <v>23348.22</v>
      </c>
      <c r="H48" s="10">
        <f t="shared" si="6"/>
        <v>23348.22</v>
      </c>
      <c r="I48" s="10">
        <f t="shared" si="6"/>
        <v>23348.22</v>
      </c>
      <c r="J48" s="10">
        <f t="shared" si="6"/>
        <v>17567.48</v>
      </c>
      <c r="K48" s="10">
        <f t="shared" si="6"/>
        <v>17567.48</v>
      </c>
      <c r="L48" s="10">
        <f t="shared" si="6"/>
        <v>10455.49</v>
      </c>
      <c r="M48" s="10">
        <f t="shared" si="6"/>
        <v>10455.49</v>
      </c>
      <c r="N48" s="10">
        <f t="shared" si="6"/>
        <v>10455.49</v>
      </c>
      <c r="O48" s="10">
        <f t="shared" si="6"/>
        <v>16849.150000000001</v>
      </c>
      <c r="P48" s="10">
        <f t="shared" si="6"/>
        <v>16849.150000000001</v>
      </c>
      <c r="Q48" s="10">
        <f t="shared" si="6"/>
        <v>19722.79</v>
      </c>
      <c r="R48" s="10">
        <f t="shared" si="6"/>
        <v>19722.79</v>
      </c>
    </row>
    <row r="49" spans="1:18" x14ac:dyDescent="0.3">
      <c r="A49">
        <v>14</v>
      </c>
      <c r="B49" s="10">
        <f t="shared" si="5"/>
        <v>63902.83</v>
      </c>
      <c r="C49" s="10">
        <f t="shared" si="6"/>
        <v>56542.99</v>
      </c>
      <c r="D49" s="10">
        <f t="shared" si="6"/>
        <v>56542.99</v>
      </c>
      <c r="E49" s="10">
        <f t="shared" si="6"/>
        <v>48606.92</v>
      </c>
      <c r="F49" s="10">
        <f t="shared" si="6"/>
        <v>48606.92</v>
      </c>
      <c r="G49" s="10">
        <f t="shared" si="6"/>
        <v>23348.22</v>
      </c>
      <c r="H49" s="10">
        <f t="shared" si="6"/>
        <v>23348.22</v>
      </c>
      <c r="I49" s="10">
        <f t="shared" si="6"/>
        <v>23348.22</v>
      </c>
      <c r="J49" s="10">
        <f t="shared" si="6"/>
        <v>17567.48</v>
      </c>
      <c r="K49" s="10">
        <f t="shared" si="6"/>
        <v>17567.48</v>
      </c>
      <c r="L49" s="10">
        <f t="shared" si="6"/>
        <v>10455.49</v>
      </c>
      <c r="M49" s="10">
        <f t="shared" si="6"/>
        <v>10455.49</v>
      </c>
      <c r="N49" s="10">
        <f t="shared" si="6"/>
        <v>10455.49</v>
      </c>
      <c r="O49" s="10">
        <f t="shared" si="6"/>
        <v>16849.150000000001</v>
      </c>
      <c r="P49" s="10">
        <f t="shared" si="6"/>
        <v>16849.150000000001</v>
      </c>
      <c r="Q49" s="10">
        <f t="shared" si="6"/>
        <v>19722.79</v>
      </c>
      <c r="R49" s="10">
        <f t="shared" si="6"/>
        <v>19722.79</v>
      </c>
    </row>
    <row r="50" spans="1:18" x14ac:dyDescent="0.3">
      <c r="A50">
        <v>15</v>
      </c>
      <c r="B50" s="10">
        <f t="shared" si="5"/>
        <v>63902.83</v>
      </c>
      <c r="C50" s="10">
        <f t="shared" si="6"/>
        <v>56542.99</v>
      </c>
      <c r="D50" s="10">
        <f t="shared" si="6"/>
        <v>56542.99</v>
      </c>
      <c r="E50" s="10">
        <f t="shared" si="6"/>
        <v>48606.92</v>
      </c>
      <c r="F50" s="10">
        <f t="shared" si="6"/>
        <v>48606.92</v>
      </c>
      <c r="G50" s="10">
        <f t="shared" si="6"/>
        <v>23348.22</v>
      </c>
      <c r="H50" s="10">
        <f t="shared" si="6"/>
        <v>23348.22</v>
      </c>
      <c r="I50" s="10">
        <f t="shared" si="6"/>
        <v>23348.22</v>
      </c>
      <c r="J50" s="10">
        <f t="shared" si="6"/>
        <v>17567.48</v>
      </c>
      <c r="K50" s="10">
        <f t="shared" si="6"/>
        <v>17567.48</v>
      </c>
      <c r="L50" s="10">
        <f t="shared" si="6"/>
        <v>10455.49</v>
      </c>
      <c r="M50" s="10">
        <f t="shared" si="6"/>
        <v>10455.49</v>
      </c>
      <c r="N50" s="10">
        <f t="shared" si="6"/>
        <v>10455.49</v>
      </c>
      <c r="O50" s="10">
        <f t="shared" si="6"/>
        <v>16849.150000000001</v>
      </c>
      <c r="P50" s="10">
        <f t="shared" si="6"/>
        <v>16849.150000000001</v>
      </c>
      <c r="Q50" s="10">
        <f t="shared" si="6"/>
        <v>19722.79</v>
      </c>
      <c r="R50" s="10">
        <f t="shared" si="6"/>
        <v>19722.79</v>
      </c>
    </row>
    <row r="51" spans="1:18" x14ac:dyDescent="0.3">
      <c r="A51">
        <v>16</v>
      </c>
      <c r="B51" s="10">
        <f t="shared" si="5"/>
        <v>63902.83</v>
      </c>
      <c r="C51" s="10">
        <f t="shared" si="6"/>
        <v>56542.99</v>
      </c>
      <c r="D51" s="10">
        <f t="shared" si="6"/>
        <v>56542.99</v>
      </c>
      <c r="E51" s="10">
        <f t="shared" si="6"/>
        <v>48606.92</v>
      </c>
      <c r="F51" s="10">
        <f t="shared" si="6"/>
        <v>48606.92</v>
      </c>
      <c r="G51" s="10">
        <f t="shared" si="6"/>
        <v>23348.22</v>
      </c>
      <c r="H51" s="10">
        <f t="shared" si="6"/>
        <v>23348.22</v>
      </c>
      <c r="I51" s="10">
        <f t="shared" si="6"/>
        <v>23348.22</v>
      </c>
      <c r="J51" s="10">
        <f t="shared" si="6"/>
        <v>17567.48</v>
      </c>
      <c r="K51" s="10">
        <f t="shared" si="6"/>
        <v>17567.48</v>
      </c>
      <c r="L51" s="10">
        <f t="shared" si="6"/>
        <v>10455.49</v>
      </c>
      <c r="M51" s="10">
        <f t="shared" si="6"/>
        <v>10455.49</v>
      </c>
      <c r="N51" s="10">
        <f t="shared" si="6"/>
        <v>10455.49</v>
      </c>
      <c r="O51" s="10">
        <f t="shared" si="6"/>
        <v>16849.150000000001</v>
      </c>
      <c r="P51" s="10">
        <f t="shared" si="6"/>
        <v>16849.150000000001</v>
      </c>
      <c r="Q51" s="10">
        <f t="shared" si="6"/>
        <v>19722.79</v>
      </c>
      <c r="R51" s="10">
        <f t="shared" si="6"/>
        <v>19722.79</v>
      </c>
    </row>
    <row r="52" spans="1:18" x14ac:dyDescent="0.3">
      <c r="A52">
        <v>17</v>
      </c>
      <c r="B52" s="10">
        <f t="shared" si="5"/>
        <v>63902.83</v>
      </c>
      <c r="C52" s="10">
        <f t="shared" si="6"/>
        <v>56542.99</v>
      </c>
      <c r="D52" s="10">
        <f t="shared" si="6"/>
        <v>56542.99</v>
      </c>
      <c r="E52" s="10">
        <f t="shared" si="6"/>
        <v>48606.92</v>
      </c>
      <c r="F52" s="10">
        <f t="shared" si="6"/>
        <v>48606.92</v>
      </c>
      <c r="G52" s="10">
        <f t="shared" si="6"/>
        <v>23348.22</v>
      </c>
      <c r="H52" s="10">
        <f t="shared" si="6"/>
        <v>23348.22</v>
      </c>
      <c r="I52" s="10">
        <f t="shared" si="6"/>
        <v>23348.22</v>
      </c>
      <c r="J52" s="10">
        <f t="shared" si="6"/>
        <v>17567.48</v>
      </c>
      <c r="K52" s="10">
        <f t="shared" si="6"/>
        <v>17567.48</v>
      </c>
      <c r="L52" s="10">
        <f t="shared" si="6"/>
        <v>10455.49</v>
      </c>
      <c r="M52" s="10">
        <f t="shared" si="6"/>
        <v>10455.49</v>
      </c>
      <c r="N52" s="10">
        <f t="shared" ref="N52:N65" si="7">N$36</f>
        <v>10455.49</v>
      </c>
      <c r="O52" s="10">
        <f t="shared" si="6"/>
        <v>16849.150000000001</v>
      </c>
      <c r="P52" s="10">
        <f t="shared" si="6"/>
        <v>16849.150000000001</v>
      </c>
      <c r="Q52" s="10">
        <f t="shared" si="6"/>
        <v>19722.79</v>
      </c>
      <c r="R52" s="10">
        <f t="shared" si="6"/>
        <v>19722.79</v>
      </c>
    </row>
    <row r="53" spans="1:18" x14ac:dyDescent="0.3">
      <c r="A53">
        <v>18</v>
      </c>
      <c r="B53" s="10">
        <f t="shared" si="5"/>
        <v>63902.83</v>
      </c>
      <c r="C53" s="10">
        <f t="shared" ref="C53:M65" si="8">C$36</f>
        <v>56542.99</v>
      </c>
      <c r="D53" s="10">
        <f t="shared" si="8"/>
        <v>56542.99</v>
      </c>
      <c r="E53" s="10">
        <f t="shared" si="8"/>
        <v>48606.92</v>
      </c>
      <c r="F53" s="10">
        <f t="shared" si="8"/>
        <v>48606.92</v>
      </c>
      <c r="G53" s="10">
        <f t="shared" si="8"/>
        <v>23348.22</v>
      </c>
      <c r="H53" s="10">
        <f t="shared" si="8"/>
        <v>23348.22</v>
      </c>
      <c r="I53" s="10">
        <f t="shared" si="8"/>
        <v>23348.22</v>
      </c>
      <c r="J53" s="10">
        <f t="shared" si="8"/>
        <v>17567.48</v>
      </c>
      <c r="K53" s="10">
        <f t="shared" si="8"/>
        <v>17567.48</v>
      </c>
      <c r="L53" s="10">
        <f t="shared" si="8"/>
        <v>10455.49</v>
      </c>
      <c r="M53" s="10">
        <f t="shared" si="8"/>
        <v>10455.49</v>
      </c>
      <c r="N53" s="10">
        <f t="shared" si="7"/>
        <v>10455.49</v>
      </c>
      <c r="O53" s="10">
        <f t="shared" ref="O53:R65" si="9">O$36</f>
        <v>16849.150000000001</v>
      </c>
      <c r="P53" s="10">
        <f t="shared" si="9"/>
        <v>16849.150000000001</v>
      </c>
      <c r="Q53" s="10">
        <f t="shared" si="9"/>
        <v>19722.79</v>
      </c>
      <c r="R53" s="10">
        <f t="shared" si="9"/>
        <v>19722.79</v>
      </c>
    </row>
    <row r="54" spans="1:18" x14ac:dyDescent="0.3">
      <c r="A54">
        <v>19</v>
      </c>
      <c r="B54" s="10">
        <f t="shared" si="5"/>
        <v>63902.83</v>
      </c>
      <c r="C54" s="10">
        <f t="shared" si="8"/>
        <v>56542.99</v>
      </c>
      <c r="D54" s="10">
        <f t="shared" si="8"/>
        <v>56542.99</v>
      </c>
      <c r="E54" s="10">
        <f t="shared" si="8"/>
        <v>48606.92</v>
      </c>
      <c r="F54" s="10">
        <f t="shared" si="8"/>
        <v>48606.92</v>
      </c>
      <c r="G54" s="10">
        <f t="shared" si="8"/>
        <v>23348.22</v>
      </c>
      <c r="H54" s="10">
        <f t="shared" si="8"/>
        <v>23348.22</v>
      </c>
      <c r="I54" s="10">
        <f t="shared" si="8"/>
        <v>23348.22</v>
      </c>
      <c r="J54" s="10">
        <f t="shared" si="8"/>
        <v>17567.48</v>
      </c>
      <c r="K54" s="10">
        <f t="shared" si="8"/>
        <v>17567.48</v>
      </c>
      <c r="L54" s="10">
        <f t="shared" si="8"/>
        <v>10455.49</v>
      </c>
      <c r="M54" s="10">
        <f t="shared" si="8"/>
        <v>10455.49</v>
      </c>
      <c r="N54" s="10">
        <f t="shared" si="7"/>
        <v>10455.49</v>
      </c>
      <c r="O54" s="10">
        <f t="shared" si="9"/>
        <v>16849.150000000001</v>
      </c>
      <c r="P54" s="10">
        <f t="shared" si="9"/>
        <v>16849.150000000001</v>
      </c>
      <c r="Q54" s="10">
        <f t="shared" si="9"/>
        <v>19722.79</v>
      </c>
      <c r="R54" s="10">
        <f t="shared" si="9"/>
        <v>19722.79</v>
      </c>
    </row>
    <row r="55" spans="1:18" x14ac:dyDescent="0.3">
      <c r="A55">
        <v>20</v>
      </c>
      <c r="B55" s="10">
        <f t="shared" si="5"/>
        <v>63902.83</v>
      </c>
      <c r="C55" s="10">
        <f t="shared" si="8"/>
        <v>56542.99</v>
      </c>
      <c r="D55" s="10">
        <f t="shared" si="8"/>
        <v>56542.99</v>
      </c>
      <c r="E55" s="10">
        <f t="shared" si="8"/>
        <v>48606.92</v>
      </c>
      <c r="F55" s="10">
        <f t="shared" si="8"/>
        <v>48606.92</v>
      </c>
      <c r="G55" s="10">
        <f t="shared" si="8"/>
        <v>23348.22</v>
      </c>
      <c r="H55" s="10">
        <f t="shared" si="8"/>
        <v>23348.22</v>
      </c>
      <c r="I55" s="10">
        <f t="shared" si="8"/>
        <v>23348.22</v>
      </c>
      <c r="J55" s="10">
        <f t="shared" si="8"/>
        <v>17567.48</v>
      </c>
      <c r="K55" s="10">
        <f t="shared" si="8"/>
        <v>17567.48</v>
      </c>
      <c r="L55" s="10">
        <f t="shared" si="8"/>
        <v>10455.49</v>
      </c>
      <c r="M55" s="10">
        <f t="shared" si="8"/>
        <v>10455.49</v>
      </c>
      <c r="N55" s="10">
        <f t="shared" si="7"/>
        <v>10455.49</v>
      </c>
      <c r="O55" s="10">
        <f t="shared" si="9"/>
        <v>16849.150000000001</v>
      </c>
      <c r="P55" s="10">
        <f t="shared" si="9"/>
        <v>16849.150000000001</v>
      </c>
      <c r="Q55" s="10">
        <f t="shared" si="9"/>
        <v>19722.79</v>
      </c>
      <c r="R55" s="10">
        <f t="shared" si="9"/>
        <v>19722.79</v>
      </c>
    </row>
    <row r="56" spans="1:18" x14ac:dyDescent="0.3">
      <c r="A56">
        <v>21</v>
      </c>
      <c r="B56" s="10">
        <f t="shared" si="5"/>
        <v>63902.83</v>
      </c>
      <c r="C56" s="10">
        <f t="shared" si="8"/>
        <v>56542.99</v>
      </c>
      <c r="D56" s="10">
        <f t="shared" si="8"/>
        <v>56542.99</v>
      </c>
      <c r="E56" s="10">
        <f t="shared" si="8"/>
        <v>48606.92</v>
      </c>
      <c r="F56" s="10">
        <f t="shared" si="8"/>
        <v>48606.92</v>
      </c>
      <c r="G56" s="10">
        <f t="shared" si="8"/>
        <v>23348.22</v>
      </c>
      <c r="H56" s="10">
        <f t="shared" si="8"/>
        <v>23348.22</v>
      </c>
      <c r="I56" s="10">
        <f t="shared" si="8"/>
        <v>23348.22</v>
      </c>
      <c r="J56" s="10">
        <f t="shared" si="8"/>
        <v>17567.48</v>
      </c>
      <c r="K56" s="10">
        <f t="shared" si="8"/>
        <v>17567.48</v>
      </c>
      <c r="L56" s="10">
        <f t="shared" si="8"/>
        <v>10455.49</v>
      </c>
      <c r="M56" s="10">
        <f t="shared" si="8"/>
        <v>10455.49</v>
      </c>
      <c r="N56" s="10">
        <f t="shared" si="7"/>
        <v>10455.49</v>
      </c>
      <c r="O56" s="10">
        <f t="shared" si="9"/>
        <v>16849.150000000001</v>
      </c>
      <c r="P56" s="10">
        <f t="shared" si="9"/>
        <v>16849.150000000001</v>
      </c>
      <c r="Q56" s="10">
        <f t="shared" si="9"/>
        <v>19722.79</v>
      </c>
      <c r="R56" s="10">
        <f t="shared" si="9"/>
        <v>19722.79</v>
      </c>
    </row>
    <row r="57" spans="1:18" x14ac:dyDescent="0.3">
      <c r="A57">
        <v>22</v>
      </c>
      <c r="B57" s="10">
        <f t="shared" si="5"/>
        <v>63902.83</v>
      </c>
      <c r="C57" s="10">
        <f t="shared" si="8"/>
        <v>56542.99</v>
      </c>
      <c r="D57" s="10">
        <f t="shared" si="8"/>
        <v>56542.99</v>
      </c>
      <c r="E57" s="10">
        <f t="shared" si="8"/>
        <v>48606.92</v>
      </c>
      <c r="F57" s="10">
        <f t="shared" si="8"/>
        <v>48606.92</v>
      </c>
      <c r="G57" s="10">
        <f t="shared" si="8"/>
        <v>23348.22</v>
      </c>
      <c r="H57" s="10">
        <f t="shared" si="8"/>
        <v>23348.22</v>
      </c>
      <c r="I57" s="10">
        <f t="shared" si="8"/>
        <v>23348.22</v>
      </c>
      <c r="J57" s="10">
        <f t="shared" si="8"/>
        <v>17567.48</v>
      </c>
      <c r="K57" s="10">
        <f t="shared" si="8"/>
        <v>17567.48</v>
      </c>
      <c r="L57" s="10">
        <f t="shared" si="8"/>
        <v>10455.49</v>
      </c>
      <c r="M57" s="10">
        <f t="shared" si="8"/>
        <v>10455.49</v>
      </c>
      <c r="N57" s="10">
        <f t="shared" si="7"/>
        <v>10455.49</v>
      </c>
      <c r="O57" s="10">
        <f t="shared" si="9"/>
        <v>16849.150000000001</v>
      </c>
      <c r="P57" s="10">
        <f t="shared" si="9"/>
        <v>16849.150000000001</v>
      </c>
      <c r="Q57" s="10">
        <f t="shared" si="9"/>
        <v>19722.79</v>
      </c>
      <c r="R57" s="10">
        <f t="shared" si="9"/>
        <v>19722.79</v>
      </c>
    </row>
    <row r="58" spans="1:18" x14ac:dyDescent="0.3">
      <c r="A58">
        <v>23</v>
      </c>
      <c r="B58" s="10">
        <f t="shared" si="5"/>
        <v>63902.83</v>
      </c>
      <c r="C58" s="10">
        <f t="shared" si="8"/>
        <v>56542.99</v>
      </c>
      <c r="D58" s="10">
        <f t="shared" si="8"/>
        <v>56542.99</v>
      </c>
      <c r="E58" s="10">
        <f t="shared" si="8"/>
        <v>48606.92</v>
      </c>
      <c r="F58" s="10">
        <f t="shared" si="8"/>
        <v>48606.92</v>
      </c>
      <c r="G58" s="10">
        <f t="shared" si="8"/>
        <v>23348.22</v>
      </c>
      <c r="H58" s="10">
        <f t="shared" si="8"/>
        <v>23348.22</v>
      </c>
      <c r="I58" s="10">
        <f t="shared" si="8"/>
        <v>23348.22</v>
      </c>
      <c r="J58" s="10">
        <f t="shared" si="8"/>
        <v>17567.48</v>
      </c>
      <c r="K58" s="10">
        <f t="shared" si="8"/>
        <v>17567.48</v>
      </c>
      <c r="L58" s="10">
        <f t="shared" si="8"/>
        <v>10455.49</v>
      </c>
      <c r="M58" s="10">
        <f t="shared" si="8"/>
        <v>10455.49</v>
      </c>
      <c r="N58" s="10">
        <f t="shared" si="7"/>
        <v>10455.49</v>
      </c>
      <c r="O58" s="10">
        <f t="shared" si="9"/>
        <v>16849.150000000001</v>
      </c>
      <c r="P58" s="10">
        <f t="shared" si="9"/>
        <v>16849.150000000001</v>
      </c>
      <c r="Q58" s="10">
        <f t="shared" si="9"/>
        <v>19722.79</v>
      </c>
      <c r="R58" s="10">
        <f t="shared" si="9"/>
        <v>19722.79</v>
      </c>
    </row>
    <row r="59" spans="1:18" x14ac:dyDescent="0.3">
      <c r="A59">
        <v>24</v>
      </c>
      <c r="B59" s="10">
        <f t="shared" si="5"/>
        <v>63902.83</v>
      </c>
      <c r="C59" s="10">
        <f t="shared" si="8"/>
        <v>56542.99</v>
      </c>
      <c r="D59" s="10">
        <f t="shared" si="8"/>
        <v>56542.99</v>
      </c>
      <c r="E59" s="10">
        <f t="shared" si="8"/>
        <v>48606.92</v>
      </c>
      <c r="F59" s="10">
        <f t="shared" si="8"/>
        <v>48606.92</v>
      </c>
      <c r="G59" s="10">
        <f t="shared" si="8"/>
        <v>23348.22</v>
      </c>
      <c r="H59" s="10">
        <f t="shared" si="8"/>
        <v>23348.22</v>
      </c>
      <c r="I59" s="10">
        <f t="shared" si="8"/>
        <v>23348.22</v>
      </c>
      <c r="J59" s="10">
        <f t="shared" si="8"/>
        <v>17567.48</v>
      </c>
      <c r="K59" s="10">
        <f t="shared" si="8"/>
        <v>17567.48</v>
      </c>
      <c r="L59" s="10">
        <f t="shared" si="8"/>
        <v>10455.49</v>
      </c>
      <c r="M59" s="10">
        <f t="shared" si="8"/>
        <v>10455.49</v>
      </c>
      <c r="N59" s="10">
        <f t="shared" si="7"/>
        <v>10455.49</v>
      </c>
      <c r="O59" s="10">
        <f t="shared" si="9"/>
        <v>16849.150000000001</v>
      </c>
      <c r="P59" s="10">
        <f t="shared" si="9"/>
        <v>16849.150000000001</v>
      </c>
      <c r="Q59" s="10">
        <f t="shared" si="9"/>
        <v>19722.79</v>
      </c>
      <c r="R59" s="10">
        <f t="shared" si="9"/>
        <v>19722.79</v>
      </c>
    </row>
    <row r="60" spans="1:18" x14ac:dyDescent="0.3">
      <c r="A60">
        <v>25</v>
      </c>
      <c r="B60" s="10">
        <f t="shared" si="5"/>
        <v>63902.83</v>
      </c>
      <c r="C60" s="10">
        <f t="shared" si="8"/>
        <v>56542.99</v>
      </c>
      <c r="D60" s="10">
        <f t="shared" si="8"/>
        <v>56542.99</v>
      </c>
      <c r="E60" s="10">
        <f t="shared" si="8"/>
        <v>48606.92</v>
      </c>
      <c r="F60" s="10">
        <f t="shared" si="8"/>
        <v>48606.92</v>
      </c>
      <c r="G60" s="10">
        <f t="shared" si="8"/>
        <v>23348.22</v>
      </c>
      <c r="H60" s="10">
        <f t="shared" si="8"/>
        <v>23348.22</v>
      </c>
      <c r="I60" s="10">
        <f t="shared" si="8"/>
        <v>23348.22</v>
      </c>
      <c r="J60" s="10">
        <f t="shared" si="8"/>
        <v>17567.48</v>
      </c>
      <c r="K60" s="10">
        <f t="shared" si="8"/>
        <v>17567.48</v>
      </c>
      <c r="L60" s="10">
        <f t="shared" si="8"/>
        <v>10455.49</v>
      </c>
      <c r="M60" s="10">
        <f t="shared" si="8"/>
        <v>10455.49</v>
      </c>
      <c r="N60" s="10">
        <f t="shared" si="7"/>
        <v>10455.49</v>
      </c>
      <c r="O60" s="10">
        <f t="shared" si="9"/>
        <v>16849.150000000001</v>
      </c>
      <c r="P60" s="10">
        <f t="shared" si="9"/>
        <v>16849.150000000001</v>
      </c>
      <c r="Q60" s="10">
        <f t="shared" si="9"/>
        <v>19722.79</v>
      </c>
      <c r="R60" s="10">
        <f t="shared" si="9"/>
        <v>19722.79</v>
      </c>
    </row>
    <row r="61" spans="1:18" x14ac:dyDescent="0.3">
      <c r="A61">
        <v>26</v>
      </c>
      <c r="B61" s="10">
        <f t="shared" si="5"/>
        <v>63902.83</v>
      </c>
      <c r="C61" s="10">
        <f t="shared" si="8"/>
        <v>56542.99</v>
      </c>
      <c r="D61" s="10">
        <f t="shared" si="8"/>
        <v>56542.99</v>
      </c>
      <c r="E61" s="10">
        <f t="shared" si="8"/>
        <v>48606.92</v>
      </c>
      <c r="F61" s="10">
        <f t="shared" si="8"/>
        <v>48606.92</v>
      </c>
      <c r="G61" s="10">
        <f t="shared" si="8"/>
        <v>23348.22</v>
      </c>
      <c r="H61" s="10">
        <f t="shared" si="8"/>
        <v>23348.22</v>
      </c>
      <c r="I61" s="10">
        <f t="shared" si="8"/>
        <v>23348.22</v>
      </c>
      <c r="J61" s="10">
        <f t="shared" si="8"/>
        <v>17567.48</v>
      </c>
      <c r="K61" s="10">
        <f t="shared" si="8"/>
        <v>17567.48</v>
      </c>
      <c r="L61" s="10">
        <f t="shared" si="8"/>
        <v>10455.49</v>
      </c>
      <c r="M61" s="10">
        <f t="shared" si="8"/>
        <v>10455.49</v>
      </c>
      <c r="N61" s="10">
        <f t="shared" si="7"/>
        <v>10455.49</v>
      </c>
      <c r="O61" s="10">
        <f t="shared" si="9"/>
        <v>16849.150000000001</v>
      </c>
      <c r="P61" s="10">
        <f t="shared" si="9"/>
        <v>16849.150000000001</v>
      </c>
      <c r="Q61" s="10">
        <f t="shared" si="9"/>
        <v>19722.79</v>
      </c>
      <c r="R61" s="10">
        <f t="shared" si="9"/>
        <v>19722.79</v>
      </c>
    </row>
    <row r="62" spans="1:18" x14ac:dyDescent="0.3">
      <c r="A62">
        <v>27</v>
      </c>
      <c r="B62" s="10">
        <f t="shared" si="5"/>
        <v>63902.83</v>
      </c>
      <c r="C62" s="10">
        <f t="shared" si="8"/>
        <v>56542.99</v>
      </c>
      <c r="D62" s="10">
        <f t="shared" si="8"/>
        <v>56542.99</v>
      </c>
      <c r="E62" s="10">
        <f t="shared" si="8"/>
        <v>48606.92</v>
      </c>
      <c r="F62" s="10">
        <f t="shared" si="8"/>
        <v>48606.92</v>
      </c>
      <c r="G62" s="10">
        <f t="shared" si="8"/>
        <v>23348.22</v>
      </c>
      <c r="H62" s="10">
        <f t="shared" si="8"/>
        <v>23348.22</v>
      </c>
      <c r="I62" s="10">
        <f t="shared" si="8"/>
        <v>23348.22</v>
      </c>
      <c r="J62" s="10">
        <f t="shared" si="8"/>
        <v>17567.48</v>
      </c>
      <c r="K62" s="10">
        <f t="shared" si="8"/>
        <v>17567.48</v>
      </c>
      <c r="L62" s="10">
        <f t="shared" si="8"/>
        <v>10455.49</v>
      </c>
      <c r="M62" s="10">
        <f t="shared" si="8"/>
        <v>10455.49</v>
      </c>
      <c r="N62" s="10">
        <f t="shared" si="7"/>
        <v>10455.49</v>
      </c>
      <c r="O62" s="10">
        <f t="shared" si="9"/>
        <v>16849.150000000001</v>
      </c>
      <c r="P62" s="10">
        <f t="shared" si="9"/>
        <v>16849.150000000001</v>
      </c>
      <c r="Q62" s="10">
        <f t="shared" si="9"/>
        <v>19722.79</v>
      </c>
      <c r="R62" s="10">
        <f t="shared" si="9"/>
        <v>19722.79</v>
      </c>
    </row>
    <row r="63" spans="1:18" x14ac:dyDescent="0.3">
      <c r="A63">
        <v>28</v>
      </c>
      <c r="B63" s="10">
        <f t="shared" si="5"/>
        <v>63902.83</v>
      </c>
      <c r="C63" s="10">
        <f t="shared" si="8"/>
        <v>56542.99</v>
      </c>
      <c r="D63" s="10">
        <f t="shared" si="8"/>
        <v>56542.99</v>
      </c>
      <c r="E63" s="10">
        <f t="shared" si="8"/>
        <v>48606.92</v>
      </c>
      <c r="F63" s="10">
        <f t="shared" si="8"/>
        <v>48606.92</v>
      </c>
      <c r="G63" s="10">
        <f t="shared" si="8"/>
        <v>23348.22</v>
      </c>
      <c r="H63" s="10">
        <f t="shared" si="8"/>
        <v>23348.22</v>
      </c>
      <c r="I63" s="10">
        <f t="shared" si="8"/>
        <v>23348.22</v>
      </c>
      <c r="J63" s="10">
        <f t="shared" si="8"/>
        <v>17567.48</v>
      </c>
      <c r="K63" s="10">
        <f t="shared" si="8"/>
        <v>17567.48</v>
      </c>
      <c r="L63" s="10">
        <f t="shared" si="8"/>
        <v>10455.49</v>
      </c>
      <c r="M63" s="10">
        <f t="shared" si="8"/>
        <v>10455.49</v>
      </c>
      <c r="N63" s="10">
        <f t="shared" si="7"/>
        <v>10455.49</v>
      </c>
      <c r="O63" s="10">
        <f t="shared" si="9"/>
        <v>16849.150000000001</v>
      </c>
      <c r="P63" s="10">
        <f t="shared" si="9"/>
        <v>16849.150000000001</v>
      </c>
      <c r="Q63" s="10">
        <f t="shared" si="9"/>
        <v>19722.79</v>
      </c>
      <c r="R63" s="10">
        <f t="shared" si="9"/>
        <v>19722.79</v>
      </c>
    </row>
    <row r="64" spans="1:18" x14ac:dyDescent="0.3">
      <c r="A64">
        <v>29</v>
      </c>
      <c r="B64" s="10">
        <f t="shared" si="5"/>
        <v>63902.83</v>
      </c>
      <c r="C64" s="10">
        <f t="shared" si="8"/>
        <v>56542.99</v>
      </c>
      <c r="D64" s="10">
        <f t="shared" si="8"/>
        <v>56542.99</v>
      </c>
      <c r="E64" s="10">
        <f t="shared" si="8"/>
        <v>48606.92</v>
      </c>
      <c r="F64" s="10">
        <f t="shared" si="8"/>
        <v>48606.92</v>
      </c>
      <c r="G64" s="10">
        <f t="shared" si="8"/>
        <v>23348.22</v>
      </c>
      <c r="H64" s="10">
        <f t="shared" si="8"/>
        <v>23348.22</v>
      </c>
      <c r="I64" s="10">
        <f t="shared" si="8"/>
        <v>23348.22</v>
      </c>
      <c r="J64" s="10">
        <f t="shared" si="8"/>
        <v>17567.48</v>
      </c>
      <c r="K64" s="10">
        <f t="shared" si="8"/>
        <v>17567.48</v>
      </c>
      <c r="L64" s="10">
        <f t="shared" si="8"/>
        <v>10455.49</v>
      </c>
      <c r="M64" s="10">
        <f t="shared" si="8"/>
        <v>10455.49</v>
      </c>
      <c r="N64" s="10">
        <f t="shared" si="7"/>
        <v>10455.49</v>
      </c>
      <c r="O64" s="10">
        <f t="shared" si="9"/>
        <v>16849.150000000001</v>
      </c>
      <c r="P64" s="10">
        <f t="shared" si="9"/>
        <v>16849.150000000001</v>
      </c>
      <c r="Q64" s="10">
        <f t="shared" si="9"/>
        <v>19722.79</v>
      </c>
      <c r="R64" s="10">
        <f t="shared" si="9"/>
        <v>19722.79</v>
      </c>
    </row>
    <row r="65" spans="1:18" x14ac:dyDescent="0.3">
      <c r="A65">
        <v>30</v>
      </c>
      <c r="B65" s="10">
        <f t="shared" si="5"/>
        <v>63902.83</v>
      </c>
      <c r="C65" s="10">
        <f t="shared" si="8"/>
        <v>56542.99</v>
      </c>
      <c r="D65" s="10">
        <f t="shared" si="8"/>
        <v>56542.99</v>
      </c>
      <c r="E65" s="10">
        <f t="shared" si="8"/>
        <v>48606.92</v>
      </c>
      <c r="F65" s="10">
        <f t="shared" si="8"/>
        <v>48606.92</v>
      </c>
      <c r="G65" s="10">
        <f t="shared" si="8"/>
        <v>23348.22</v>
      </c>
      <c r="H65" s="10">
        <f t="shared" si="8"/>
        <v>23348.22</v>
      </c>
      <c r="I65" s="10">
        <f t="shared" si="8"/>
        <v>23348.22</v>
      </c>
      <c r="J65" s="10">
        <f t="shared" si="8"/>
        <v>17567.48</v>
      </c>
      <c r="K65" s="10">
        <f t="shared" si="8"/>
        <v>17567.48</v>
      </c>
      <c r="L65" s="10">
        <f t="shared" si="8"/>
        <v>10455.49</v>
      </c>
      <c r="M65" s="10">
        <f t="shared" si="8"/>
        <v>10455.49</v>
      </c>
      <c r="N65" s="10">
        <f t="shared" si="7"/>
        <v>10455.49</v>
      </c>
      <c r="O65" s="10">
        <f t="shared" si="9"/>
        <v>16849.150000000001</v>
      </c>
      <c r="P65" s="10">
        <f t="shared" si="9"/>
        <v>16849.150000000001</v>
      </c>
      <c r="Q65" s="10">
        <f t="shared" si="9"/>
        <v>19722.79</v>
      </c>
      <c r="R65" s="10">
        <f t="shared" si="9"/>
        <v>19722.79</v>
      </c>
    </row>
  </sheetData>
  <mergeCells count="2">
    <mergeCell ref="B1:R1"/>
    <mergeCell ref="B34:R34"/>
  </mergeCells>
  <phoneticPr fontId="3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D122A-992E-45B9-8E13-25301775DD1E}">
  <dimension ref="A1:R65"/>
  <sheetViews>
    <sheetView topLeftCell="A31" workbookViewId="0">
      <selection activeCell="B36" sqref="B36"/>
    </sheetView>
  </sheetViews>
  <sheetFormatPr defaultRowHeight="14.4" x14ac:dyDescent="0.3"/>
  <cols>
    <col min="2" max="3" width="10.5546875" bestFit="1" customWidth="1"/>
    <col min="4" max="4" width="10.5546875" customWidth="1"/>
    <col min="5" max="5" width="10.5546875" bestFit="1" customWidth="1"/>
    <col min="6" max="6" width="10.5546875" customWidth="1"/>
    <col min="7" max="7" width="10.5546875" bestFit="1" customWidth="1"/>
    <col min="8" max="8" width="10.5546875" customWidth="1"/>
    <col min="9" max="9" width="13.33203125" bestFit="1" customWidth="1"/>
    <col min="10" max="10" width="10.5546875" bestFit="1" customWidth="1"/>
    <col min="11" max="11" width="10.5546875" customWidth="1"/>
    <col min="12" max="13" width="10.5546875" bestFit="1" customWidth="1"/>
    <col min="14" max="14" width="10.5546875" customWidth="1"/>
    <col min="15" max="18" width="10.5546875" bestFit="1" customWidth="1"/>
  </cols>
  <sheetData>
    <row r="1" spans="1:18" x14ac:dyDescent="0.3">
      <c r="B1" s="53" t="s">
        <v>23</v>
      </c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</row>
    <row r="2" spans="1:18" x14ac:dyDescent="0.3">
      <c r="A2" t="s">
        <v>30</v>
      </c>
      <c r="B2" t="s">
        <v>0</v>
      </c>
      <c r="C2" t="s">
        <v>1</v>
      </c>
      <c r="D2" t="s">
        <v>1</v>
      </c>
      <c r="E2" t="s">
        <v>2</v>
      </c>
      <c r="F2" t="s">
        <v>2</v>
      </c>
      <c r="G2" t="s">
        <v>3</v>
      </c>
      <c r="H2" t="s">
        <v>3</v>
      </c>
      <c r="I2" t="s">
        <v>22</v>
      </c>
      <c r="J2" t="s">
        <v>16</v>
      </c>
      <c r="K2" t="s">
        <v>16</v>
      </c>
      <c r="L2" t="s">
        <v>17</v>
      </c>
      <c r="M2" t="s">
        <v>17</v>
      </c>
      <c r="N2" t="s">
        <v>17</v>
      </c>
      <c r="O2" t="s">
        <v>20</v>
      </c>
      <c r="P2" t="s">
        <v>20</v>
      </c>
      <c r="Q2" t="s">
        <v>21</v>
      </c>
      <c r="R2" t="s">
        <v>21</v>
      </c>
    </row>
    <row r="3" spans="1:18" x14ac:dyDescent="0.3">
      <c r="A3">
        <v>1</v>
      </c>
      <c r="B3" s="10">
        <f>'Main Calculations'!C26-'Main Calculations'!C28</f>
        <v>25243.32</v>
      </c>
      <c r="C3" s="10">
        <f>'Main Calculations'!D26-'Main Calculations'!D28</f>
        <v>25554.14</v>
      </c>
      <c r="D3" s="10">
        <f>'Main Calculations'!E26-'Main Calculations'!E28</f>
        <v>10387.690000000002</v>
      </c>
      <c r="E3" s="10">
        <f>'Main Calculations'!F26-'Main Calculations'!F28</f>
        <v>20032.731</v>
      </c>
      <c r="F3" s="10">
        <f>'Main Calculations'!G26-'Main Calculations'!G28</f>
        <v>9629.5799999999981</v>
      </c>
      <c r="G3" s="10">
        <f>'Main Calculations'!H26-'Main Calculations'!H28</f>
        <v>9989.1689999999999</v>
      </c>
      <c r="H3" s="10">
        <f>'Main Calculations'!I26-'Main Calculations'!I28</f>
        <v>2515.8500000000004</v>
      </c>
      <c r="I3" s="10">
        <f>'Main Calculations'!K26-'Main Calculations'!K28</f>
        <v>2460.66</v>
      </c>
      <c r="J3" s="10">
        <f>'Main Calculations'!L26-'Main Calculations'!L28</f>
        <v>6558.3959999999988</v>
      </c>
      <c r="K3" s="10">
        <f>'Main Calculations'!M26-'Main Calculations'!M28</f>
        <v>-4479.76</v>
      </c>
      <c r="L3" s="10">
        <f>'Main Calculations'!N26-'Main Calculations'!N28</f>
        <v>-7165.6850000000004</v>
      </c>
      <c r="M3" s="10">
        <f>'Main Calculations'!O26-'Main Calculations'!O28</f>
        <v>3721.6289999999999</v>
      </c>
      <c r="N3" s="10">
        <f>'Main Calculations'!P26-'Main Calculations'!P28</f>
        <v>-5927.9350000000004</v>
      </c>
      <c r="O3" s="10">
        <f>'Main Calculations'!Q26-'Main Calculations'!Q28</f>
        <v>6421.951</v>
      </c>
      <c r="P3" s="10">
        <f>'Main Calculations'!R26-'Main Calculations'!R28</f>
        <v>-4091.9300000000003</v>
      </c>
      <c r="Q3" s="10">
        <f>'Main Calculations'!S26-'Main Calculations'!S28</f>
        <v>-3621.1699999999983</v>
      </c>
      <c r="R3" s="10">
        <f>'Main Calculations'!T26-'Main Calculations'!T28</f>
        <v>8015.9370000000008</v>
      </c>
    </row>
    <row r="4" spans="1:18" x14ac:dyDescent="0.3">
      <c r="A4">
        <v>2</v>
      </c>
      <c r="B4" s="10">
        <f t="shared" ref="B4:B32" si="0">B$3</f>
        <v>25243.32</v>
      </c>
      <c r="C4" s="10">
        <f t="shared" ref="C4:R19" si="1">C$3</f>
        <v>25554.14</v>
      </c>
      <c r="D4" s="10">
        <f t="shared" si="1"/>
        <v>10387.690000000002</v>
      </c>
      <c r="E4" s="10">
        <f t="shared" si="1"/>
        <v>20032.731</v>
      </c>
      <c r="F4" s="10">
        <f t="shared" si="1"/>
        <v>9629.5799999999981</v>
      </c>
      <c r="G4" s="10">
        <f t="shared" si="1"/>
        <v>9989.1689999999999</v>
      </c>
      <c r="H4" s="10">
        <f t="shared" si="1"/>
        <v>2515.8500000000004</v>
      </c>
      <c r="I4" s="10">
        <f t="shared" si="1"/>
        <v>2460.66</v>
      </c>
      <c r="J4" s="10">
        <f t="shared" si="1"/>
        <v>6558.3959999999988</v>
      </c>
      <c r="K4" s="10">
        <f t="shared" si="1"/>
        <v>-4479.76</v>
      </c>
      <c r="L4" s="10">
        <f t="shared" si="1"/>
        <v>-7165.6850000000004</v>
      </c>
      <c r="M4" s="10">
        <f t="shared" si="1"/>
        <v>3721.6289999999999</v>
      </c>
      <c r="N4" s="10">
        <f t="shared" si="1"/>
        <v>-5927.9350000000004</v>
      </c>
      <c r="O4" s="10">
        <f t="shared" si="1"/>
        <v>6421.951</v>
      </c>
      <c r="P4" s="10">
        <f t="shared" si="1"/>
        <v>-4091.9300000000003</v>
      </c>
      <c r="Q4" s="10">
        <f t="shared" si="1"/>
        <v>-3621.1699999999983</v>
      </c>
      <c r="R4" s="10">
        <f t="shared" si="1"/>
        <v>8015.9370000000008</v>
      </c>
    </row>
    <row r="5" spans="1:18" x14ac:dyDescent="0.3">
      <c r="A5">
        <v>3</v>
      </c>
      <c r="B5" s="10">
        <f t="shared" si="0"/>
        <v>25243.32</v>
      </c>
      <c r="C5" s="10">
        <f t="shared" si="1"/>
        <v>25554.14</v>
      </c>
      <c r="D5" s="10">
        <f t="shared" si="1"/>
        <v>10387.690000000002</v>
      </c>
      <c r="E5" s="10">
        <f t="shared" si="1"/>
        <v>20032.731</v>
      </c>
      <c r="F5" s="10">
        <f t="shared" si="1"/>
        <v>9629.5799999999981</v>
      </c>
      <c r="G5" s="10">
        <f t="shared" si="1"/>
        <v>9989.1689999999999</v>
      </c>
      <c r="H5" s="10">
        <f t="shared" si="1"/>
        <v>2515.8500000000004</v>
      </c>
      <c r="I5" s="10">
        <f t="shared" si="1"/>
        <v>2460.66</v>
      </c>
      <c r="J5" s="10">
        <f t="shared" si="1"/>
        <v>6558.3959999999988</v>
      </c>
      <c r="K5" s="10">
        <f t="shared" si="1"/>
        <v>-4479.76</v>
      </c>
      <c r="L5" s="10">
        <f t="shared" si="1"/>
        <v>-7165.6850000000004</v>
      </c>
      <c r="M5" s="10">
        <f t="shared" si="1"/>
        <v>3721.6289999999999</v>
      </c>
      <c r="N5" s="10">
        <f t="shared" si="1"/>
        <v>-5927.9350000000004</v>
      </c>
      <c r="O5" s="10">
        <f t="shared" si="1"/>
        <v>6421.951</v>
      </c>
      <c r="P5" s="10">
        <f t="shared" si="1"/>
        <v>-4091.9300000000003</v>
      </c>
      <c r="Q5" s="10">
        <f t="shared" si="1"/>
        <v>-3621.1699999999983</v>
      </c>
      <c r="R5" s="10">
        <f t="shared" si="1"/>
        <v>8015.9370000000008</v>
      </c>
    </row>
    <row r="6" spans="1:18" x14ac:dyDescent="0.3">
      <c r="A6">
        <v>4</v>
      </c>
      <c r="B6" s="10">
        <f t="shared" si="0"/>
        <v>25243.32</v>
      </c>
      <c r="C6" s="10">
        <f t="shared" si="1"/>
        <v>25554.14</v>
      </c>
      <c r="D6" s="10">
        <f t="shared" si="1"/>
        <v>10387.690000000002</v>
      </c>
      <c r="E6" s="10">
        <f t="shared" si="1"/>
        <v>20032.731</v>
      </c>
      <c r="F6" s="10">
        <f t="shared" si="1"/>
        <v>9629.5799999999981</v>
      </c>
      <c r="G6" s="10">
        <f t="shared" si="1"/>
        <v>9989.1689999999999</v>
      </c>
      <c r="H6" s="10">
        <f t="shared" si="1"/>
        <v>2515.8500000000004</v>
      </c>
      <c r="I6" s="10">
        <f t="shared" si="1"/>
        <v>2460.66</v>
      </c>
      <c r="J6" s="10">
        <f t="shared" si="1"/>
        <v>6558.3959999999988</v>
      </c>
      <c r="K6" s="10">
        <f t="shared" si="1"/>
        <v>-4479.76</v>
      </c>
      <c r="L6" s="10">
        <f t="shared" si="1"/>
        <v>-7165.6850000000004</v>
      </c>
      <c r="M6" s="10">
        <f t="shared" si="1"/>
        <v>3721.6289999999999</v>
      </c>
      <c r="N6" s="10">
        <f t="shared" si="1"/>
        <v>-5927.9350000000004</v>
      </c>
      <c r="O6" s="10">
        <f t="shared" si="1"/>
        <v>6421.951</v>
      </c>
      <c r="P6" s="10">
        <f t="shared" si="1"/>
        <v>-4091.9300000000003</v>
      </c>
      <c r="Q6" s="10">
        <f t="shared" si="1"/>
        <v>-3621.1699999999983</v>
      </c>
      <c r="R6" s="10">
        <f t="shared" si="1"/>
        <v>8015.9370000000008</v>
      </c>
    </row>
    <row r="7" spans="1:18" x14ac:dyDescent="0.3">
      <c r="A7">
        <v>5</v>
      </c>
      <c r="B7" s="10">
        <f t="shared" si="0"/>
        <v>25243.32</v>
      </c>
      <c r="C7" s="10">
        <f t="shared" si="1"/>
        <v>25554.14</v>
      </c>
      <c r="D7" s="10">
        <f t="shared" si="1"/>
        <v>10387.690000000002</v>
      </c>
      <c r="E7" s="10">
        <f t="shared" si="1"/>
        <v>20032.731</v>
      </c>
      <c r="F7" s="10">
        <f t="shared" si="1"/>
        <v>9629.5799999999981</v>
      </c>
      <c r="G7" s="10">
        <f t="shared" si="1"/>
        <v>9989.1689999999999</v>
      </c>
      <c r="H7" s="10">
        <f t="shared" si="1"/>
        <v>2515.8500000000004</v>
      </c>
      <c r="I7" s="10">
        <f t="shared" si="1"/>
        <v>2460.66</v>
      </c>
      <c r="J7" s="10">
        <f t="shared" si="1"/>
        <v>6558.3959999999988</v>
      </c>
      <c r="K7" s="10">
        <f t="shared" si="1"/>
        <v>-4479.76</v>
      </c>
      <c r="L7" s="10">
        <f t="shared" si="1"/>
        <v>-7165.6850000000004</v>
      </c>
      <c r="M7" s="10">
        <f t="shared" si="1"/>
        <v>3721.6289999999999</v>
      </c>
      <c r="N7" s="10">
        <f t="shared" si="1"/>
        <v>-5927.9350000000004</v>
      </c>
      <c r="O7" s="10">
        <f t="shared" si="1"/>
        <v>6421.951</v>
      </c>
      <c r="P7" s="10">
        <f t="shared" si="1"/>
        <v>-4091.9300000000003</v>
      </c>
      <c r="Q7" s="10">
        <f t="shared" si="1"/>
        <v>-3621.1699999999983</v>
      </c>
      <c r="R7" s="10">
        <f t="shared" si="1"/>
        <v>8015.9370000000008</v>
      </c>
    </row>
    <row r="8" spans="1:18" x14ac:dyDescent="0.3">
      <c r="A8">
        <v>6</v>
      </c>
      <c r="B8" s="10">
        <f t="shared" si="0"/>
        <v>25243.32</v>
      </c>
      <c r="C8" s="10">
        <f t="shared" si="1"/>
        <v>25554.14</v>
      </c>
      <c r="D8" s="10">
        <f t="shared" si="1"/>
        <v>10387.690000000002</v>
      </c>
      <c r="E8" s="10">
        <f t="shared" si="1"/>
        <v>20032.731</v>
      </c>
      <c r="F8" s="10">
        <f t="shared" si="1"/>
        <v>9629.5799999999981</v>
      </c>
      <c r="G8" s="10">
        <f t="shared" si="1"/>
        <v>9989.1689999999999</v>
      </c>
      <c r="H8" s="10">
        <f t="shared" si="1"/>
        <v>2515.8500000000004</v>
      </c>
      <c r="I8" s="10">
        <f t="shared" si="1"/>
        <v>2460.66</v>
      </c>
      <c r="J8" s="10">
        <f t="shared" si="1"/>
        <v>6558.3959999999988</v>
      </c>
      <c r="K8" s="10">
        <f t="shared" si="1"/>
        <v>-4479.76</v>
      </c>
      <c r="L8" s="10">
        <f t="shared" si="1"/>
        <v>-7165.6850000000004</v>
      </c>
      <c r="M8" s="10">
        <f t="shared" si="1"/>
        <v>3721.6289999999999</v>
      </c>
      <c r="N8" s="10">
        <f t="shared" si="1"/>
        <v>-5927.9350000000004</v>
      </c>
      <c r="O8" s="10">
        <f t="shared" si="1"/>
        <v>6421.951</v>
      </c>
      <c r="P8" s="10">
        <f t="shared" si="1"/>
        <v>-4091.9300000000003</v>
      </c>
      <c r="Q8" s="10">
        <f t="shared" si="1"/>
        <v>-3621.1699999999983</v>
      </c>
      <c r="R8" s="10">
        <f t="shared" si="1"/>
        <v>8015.9370000000008</v>
      </c>
    </row>
    <row r="9" spans="1:18" x14ac:dyDescent="0.3">
      <c r="A9">
        <v>7</v>
      </c>
      <c r="B9" s="10">
        <f t="shared" si="0"/>
        <v>25243.32</v>
      </c>
      <c r="C9" s="10">
        <f t="shared" si="1"/>
        <v>25554.14</v>
      </c>
      <c r="D9" s="10">
        <f t="shared" si="1"/>
        <v>10387.690000000002</v>
      </c>
      <c r="E9" s="10">
        <f t="shared" si="1"/>
        <v>20032.731</v>
      </c>
      <c r="F9" s="10">
        <f t="shared" si="1"/>
        <v>9629.5799999999981</v>
      </c>
      <c r="G9" s="10">
        <f t="shared" si="1"/>
        <v>9989.1689999999999</v>
      </c>
      <c r="H9" s="10">
        <f t="shared" si="1"/>
        <v>2515.8500000000004</v>
      </c>
      <c r="I9" s="10">
        <f t="shared" si="1"/>
        <v>2460.66</v>
      </c>
      <c r="J9" s="10">
        <f t="shared" si="1"/>
        <v>6558.3959999999988</v>
      </c>
      <c r="K9" s="10">
        <f t="shared" si="1"/>
        <v>-4479.76</v>
      </c>
      <c r="L9" s="10">
        <f t="shared" si="1"/>
        <v>-7165.6850000000004</v>
      </c>
      <c r="M9" s="10">
        <f t="shared" si="1"/>
        <v>3721.6289999999999</v>
      </c>
      <c r="N9" s="10">
        <f t="shared" si="1"/>
        <v>-5927.9350000000004</v>
      </c>
      <c r="O9" s="10">
        <f t="shared" si="1"/>
        <v>6421.951</v>
      </c>
      <c r="P9" s="10">
        <f t="shared" si="1"/>
        <v>-4091.9300000000003</v>
      </c>
      <c r="Q9" s="10">
        <f t="shared" si="1"/>
        <v>-3621.1699999999983</v>
      </c>
      <c r="R9" s="10">
        <f t="shared" si="1"/>
        <v>8015.9370000000008</v>
      </c>
    </row>
    <row r="10" spans="1:18" x14ac:dyDescent="0.3">
      <c r="A10">
        <v>8</v>
      </c>
      <c r="B10" s="10">
        <f t="shared" si="0"/>
        <v>25243.32</v>
      </c>
      <c r="C10" s="10">
        <f t="shared" si="1"/>
        <v>25554.14</v>
      </c>
      <c r="D10" s="10">
        <f t="shared" si="1"/>
        <v>10387.690000000002</v>
      </c>
      <c r="E10" s="10">
        <f t="shared" si="1"/>
        <v>20032.731</v>
      </c>
      <c r="F10" s="10">
        <f t="shared" si="1"/>
        <v>9629.5799999999981</v>
      </c>
      <c r="G10" s="10">
        <f t="shared" si="1"/>
        <v>9989.1689999999999</v>
      </c>
      <c r="H10" s="10">
        <f t="shared" si="1"/>
        <v>2515.8500000000004</v>
      </c>
      <c r="I10" s="10">
        <f t="shared" si="1"/>
        <v>2460.66</v>
      </c>
      <c r="J10" s="10">
        <f t="shared" si="1"/>
        <v>6558.3959999999988</v>
      </c>
      <c r="K10" s="10">
        <f t="shared" si="1"/>
        <v>-4479.76</v>
      </c>
      <c r="L10" s="10">
        <f t="shared" si="1"/>
        <v>-7165.6850000000004</v>
      </c>
      <c r="M10" s="10">
        <f t="shared" si="1"/>
        <v>3721.6289999999999</v>
      </c>
      <c r="N10" s="10">
        <f t="shared" si="1"/>
        <v>-5927.9350000000004</v>
      </c>
      <c r="O10" s="10">
        <f t="shared" si="1"/>
        <v>6421.951</v>
      </c>
      <c r="P10" s="10">
        <f t="shared" si="1"/>
        <v>-4091.9300000000003</v>
      </c>
      <c r="Q10" s="10">
        <f t="shared" si="1"/>
        <v>-3621.1699999999983</v>
      </c>
      <c r="R10" s="10">
        <f t="shared" si="1"/>
        <v>8015.9370000000008</v>
      </c>
    </row>
    <row r="11" spans="1:18" x14ac:dyDescent="0.3">
      <c r="A11">
        <v>9</v>
      </c>
      <c r="B11" s="10">
        <f t="shared" si="0"/>
        <v>25243.32</v>
      </c>
      <c r="C11" s="10">
        <f t="shared" si="1"/>
        <v>25554.14</v>
      </c>
      <c r="D11" s="10">
        <f t="shared" si="1"/>
        <v>10387.690000000002</v>
      </c>
      <c r="E11" s="10">
        <f t="shared" si="1"/>
        <v>20032.731</v>
      </c>
      <c r="F11" s="10">
        <f t="shared" si="1"/>
        <v>9629.5799999999981</v>
      </c>
      <c r="G11" s="10">
        <f t="shared" si="1"/>
        <v>9989.1689999999999</v>
      </c>
      <c r="H11" s="10">
        <f t="shared" si="1"/>
        <v>2515.8500000000004</v>
      </c>
      <c r="I11" s="10">
        <f t="shared" si="1"/>
        <v>2460.66</v>
      </c>
      <c r="J11" s="10">
        <f t="shared" si="1"/>
        <v>6558.3959999999988</v>
      </c>
      <c r="K11" s="10">
        <f t="shared" si="1"/>
        <v>-4479.76</v>
      </c>
      <c r="L11" s="10">
        <f t="shared" si="1"/>
        <v>-7165.6850000000004</v>
      </c>
      <c r="M11" s="10">
        <f t="shared" si="1"/>
        <v>3721.6289999999999</v>
      </c>
      <c r="N11" s="10">
        <f t="shared" si="1"/>
        <v>-5927.9350000000004</v>
      </c>
      <c r="O11" s="10">
        <f t="shared" si="1"/>
        <v>6421.951</v>
      </c>
      <c r="P11" s="10">
        <f t="shared" si="1"/>
        <v>-4091.9300000000003</v>
      </c>
      <c r="Q11" s="10">
        <f t="shared" si="1"/>
        <v>-3621.1699999999983</v>
      </c>
      <c r="R11" s="10">
        <f t="shared" si="1"/>
        <v>8015.9370000000008</v>
      </c>
    </row>
    <row r="12" spans="1:18" x14ac:dyDescent="0.3">
      <c r="A12">
        <v>10</v>
      </c>
      <c r="B12" s="10">
        <f t="shared" si="0"/>
        <v>25243.32</v>
      </c>
      <c r="C12" s="10">
        <f t="shared" si="1"/>
        <v>25554.14</v>
      </c>
      <c r="D12" s="10">
        <f t="shared" si="1"/>
        <v>10387.690000000002</v>
      </c>
      <c r="E12" s="10">
        <f t="shared" si="1"/>
        <v>20032.731</v>
      </c>
      <c r="F12" s="10">
        <f t="shared" si="1"/>
        <v>9629.5799999999981</v>
      </c>
      <c r="G12" s="10">
        <f t="shared" si="1"/>
        <v>9989.1689999999999</v>
      </c>
      <c r="H12" s="10">
        <f t="shared" si="1"/>
        <v>2515.8500000000004</v>
      </c>
      <c r="I12" s="10">
        <f t="shared" si="1"/>
        <v>2460.66</v>
      </c>
      <c r="J12" s="10">
        <f t="shared" si="1"/>
        <v>6558.3959999999988</v>
      </c>
      <c r="K12" s="10">
        <f t="shared" si="1"/>
        <v>-4479.76</v>
      </c>
      <c r="L12" s="10">
        <f t="shared" si="1"/>
        <v>-7165.6850000000004</v>
      </c>
      <c r="M12" s="10">
        <f t="shared" si="1"/>
        <v>3721.6289999999999</v>
      </c>
      <c r="N12" s="10">
        <f t="shared" si="1"/>
        <v>-5927.9350000000004</v>
      </c>
      <c r="O12" s="10">
        <f t="shared" si="1"/>
        <v>6421.951</v>
      </c>
      <c r="P12" s="10">
        <f t="shared" si="1"/>
        <v>-4091.9300000000003</v>
      </c>
      <c r="Q12" s="10">
        <f t="shared" si="1"/>
        <v>-3621.1699999999983</v>
      </c>
      <c r="R12" s="10">
        <f t="shared" si="1"/>
        <v>8015.9370000000008</v>
      </c>
    </row>
    <row r="13" spans="1:18" x14ac:dyDescent="0.3">
      <c r="A13">
        <v>11</v>
      </c>
      <c r="B13" s="10">
        <f t="shared" si="0"/>
        <v>25243.32</v>
      </c>
      <c r="C13" s="10">
        <f t="shared" si="1"/>
        <v>25554.14</v>
      </c>
      <c r="D13" s="10">
        <f t="shared" si="1"/>
        <v>10387.690000000002</v>
      </c>
      <c r="E13" s="10">
        <f t="shared" si="1"/>
        <v>20032.731</v>
      </c>
      <c r="F13" s="10">
        <f t="shared" si="1"/>
        <v>9629.5799999999981</v>
      </c>
      <c r="G13" s="10">
        <f t="shared" si="1"/>
        <v>9989.1689999999999</v>
      </c>
      <c r="H13" s="10">
        <f t="shared" si="1"/>
        <v>2515.8500000000004</v>
      </c>
      <c r="I13" s="10">
        <f t="shared" si="1"/>
        <v>2460.66</v>
      </c>
      <c r="J13" s="10">
        <f t="shared" si="1"/>
        <v>6558.3959999999988</v>
      </c>
      <c r="K13" s="10">
        <f t="shared" si="1"/>
        <v>-4479.76</v>
      </c>
      <c r="L13" s="10">
        <f t="shared" si="1"/>
        <v>-7165.6850000000004</v>
      </c>
      <c r="M13" s="10">
        <f t="shared" si="1"/>
        <v>3721.6289999999999</v>
      </c>
      <c r="N13" s="10">
        <f t="shared" si="1"/>
        <v>-5927.9350000000004</v>
      </c>
      <c r="O13" s="10">
        <f t="shared" si="1"/>
        <v>6421.951</v>
      </c>
      <c r="P13" s="10">
        <f t="shared" si="1"/>
        <v>-4091.9300000000003</v>
      </c>
      <c r="Q13" s="10">
        <f t="shared" si="1"/>
        <v>-3621.1699999999983</v>
      </c>
      <c r="R13" s="10">
        <f t="shared" si="1"/>
        <v>8015.9370000000008</v>
      </c>
    </row>
    <row r="14" spans="1:18" x14ac:dyDescent="0.3">
      <c r="A14">
        <v>12</v>
      </c>
      <c r="B14" s="10">
        <f t="shared" si="0"/>
        <v>25243.32</v>
      </c>
      <c r="C14" s="10">
        <f t="shared" si="1"/>
        <v>25554.14</v>
      </c>
      <c r="D14" s="10">
        <f t="shared" si="1"/>
        <v>10387.690000000002</v>
      </c>
      <c r="E14" s="10">
        <f t="shared" si="1"/>
        <v>20032.731</v>
      </c>
      <c r="F14" s="10">
        <f t="shared" si="1"/>
        <v>9629.5799999999981</v>
      </c>
      <c r="G14" s="10">
        <f t="shared" si="1"/>
        <v>9989.1689999999999</v>
      </c>
      <c r="H14" s="10">
        <f t="shared" si="1"/>
        <v>2515.8500000000004</v>
      </c>
      <c r="I14" s="10">
        <f t="shared" si="1"/>
        <v>2460.66</v>
      </c>
      <c r="J14" s="10">
        <f t="shared" si="1"/>
        <v>6558.3959999999988</v>
      </c>
      <c r="K14" s="10">
        <f t="shared" si="1"/>
        <v>-4479.76</v>
      </c>
      <c r="L14" s="10">
        <f t="shared" si="1"/>
        <v>-7165.6850000000004</v>
      </c>
      <c r="M14" s="10">
        <f t="shared" si="1"/>
        <v>3721.6289999999999</v>
      </c>
      <c r="N14" s="10">
        <f t="shared" si="1"/>
        <v>-5927.9350000000004</v>
      </c>
      <c r="O14" s="10">
        <f t="shared" si="1"/>
        <v>6421.951</v>
      </c>
      <c r="P14" s="10">
        <f t="shared" si="1"/>
        <v>-4091.9300000000003</v>
      </c>
      <c r="Q14" s="10">
        <f t="shared" si="1"/>
        <v>-3621.1699999999983</v>
      </c>
      <c r="R14" s="10">
        <f t="shared" si="1"/>
        <v>8015.9370000000008</v>
      </c>
    </row>
    <row r="15" spans="1:18" x14ac:dyDescent="0.3">
      <c r="A15">
        <v>13</v>
      </c>
      <c r="B15" s="10">
        <f t="shared" si="0"/>
        <v>25243.32</v>
      </c>
      <c r="C15" s="10">
        <f t="shared" si="1"/>
        <v>25554.14</v>
      </c>
      <c r="D15" s="10">
        <f t="shared" si="1"/>
        <v>10387.690000000002</v>
      </c>
      <c r="E15" s="10">
        <f t="shared" si="1"/>
        <v>20032.731</v>
      </c>
      <c r="F15" s="10">
        <f t="shared" si="1"/>
        <v>9629.5799999999981</v>
      </c>
      <c r="G15" s="10">
        <f t="shared" si="1"/>
        <v>9989.1689999999999</v>
      </c>
      <c r="H15" s="10">
        <f t="shared" si="1"/>
        <v>2515.8500000000004</v>
      </c>
      <c r="I15" s="10">
        <f t="shared" si="1"/>
        <v>2460.66</v>
      </c>
      <c r="J15" s="10">
        <f t="shared" si="1"/>
        <v>6558.3959999999988</v>
      </c>
      <c r="K15" s="10">
        <f t="shared" si="1"/>
        <v>-4479.76</v>
      </c>
      <c r="L15" s="10">
        <f t="shared" si="1"/>
        <v>-7165.6850000000004</v>
      </c>
      <c r="M15" s="10">
        <f t="shared" si="1"/>
        <v>3721.6289999999999</v>
      </c>
      <c r="N15" s="10">
        <f t="shared" si="1"/>
        <v>-5927.9350000000004</v>
      </c>
      <c r="O15" s="10">
        <f t="shared" si="1"/>
        <v>6421.951</v>
      </c>
      <c r="P15" s="10">
        <f t="shared" si="1"/>
        <v>-4091.9300000000003</v>
      </c>
      <c r="Q15" s="10">
        <f t="shared" si="1"/>
        <v>-3621.1699999999983</v>
      </c>
      <c r="R15" s="10">
        <f t="shared" si="1"/>
        <v>8015.9370000000008</v>
      </c>
    </row>
    <row r="16" spans="1:18" x14ac:dyDescent="0.3">
      <c r="A16">
        <v>14</v>
      </c>
      <c r="B16" s="10">
        <f t="shared" si="0"/>
        <v>25243.32</v>
      </c>
      <c r="C16" s="10">
        <f t="shared" si="1"/>
        <v>25554.14</v>
      </c>
      <c r="D16" s="10">
        <f t="shared" si="1"/>
        <v>10387.690000000002</v>
      </c>
      <c r="E16" s="10">
        <f t="shared" si="1"/>
        <v>20032.731</v>
      </c>
      <c r="F16" s="10">
        <f t="shared" si="1"/>
        <v>9629.5799999999981</v>
      </c>
      <c r="G16" s="10">
        <f t="shared" si="1"/>
        <v>9989.1689999999999</v>
      </c>
      <c r="H16" s="10">
        <f t="shared" si="1"/>
        <v>2515.8500000000004</v>
      </c>
      <c r="I16" s="10">
        <f t="shared" si="1"/>
        <v>2460.66</v>
      </c>
      <c r="J16" s="10">
        <f t="shared" si="1"/>
        <v>6558.3959999999988</v>
      </c>
      <c r="K16" s="10">
        <f t="shared" si="1"/>
        <v>-4479.76</v>
      </c>
      <c r="L16" s="10">
        <f t="shared" si="1"/>
        <v>-7165.6850000000004</v>
      </c>
      <c r="M16" s="10">
        <f t="shared" si="1"/>
        <v>3721.6289999999999</v>
      </c>
      <c r="N16" s="10">
        <f t="shared" si="1"/>
        <v>-5927.9350000000004</v>
      </c>
      <c r="O16" s="10">
        <f t="shared" si="1"/>
        <v>6421.951</v>
      </c>
      <c r="P16" s="10">
        <f t="shared" si="1"/>
        <v>-4091.9300000000003</v>
      </c>
      <c r="Q16" s="10">
        <f t="shared" si="1"/>
        <v>-3621.1699999999983</v>
      </c>
      <c r="R16" s="10">
        <f t="shared" si="1"/>
        <v>8015.9370000000008</v>
      </c>
    </row>
    <row r="17" spans="1:18" x14ac:dyDescent="0.3">
      <c r="A17">
        <v>15</v>
      </c>
      <c r="B17" s="10">
        <f t="shared" si="0"/>
        <v>25243.32</v>
      </c>
      <c r="C17" s="10">
        <f t="shared" si="1"/>
        <v>25554.14</v>
      </c>
      <c r="D17" s="10">
        <f t="shared" si="1"/>
        <v>10387.690000000002</v>
      </c>
      <c r="E17" s="10">
        <f t="shared" si="1"/>
        <v>20032.731</v>
      </c>
      <c r="F17" s="10">
        <f t="shared" si="1"/>
        <v>9629.5799999999981</v>
      </c>
      <c r="G17" s="10">
        <f t="shared" si="1"/>
        <v>9989.1689999999999</v>
      </c>
      <c r="H17" s="10">
        <f t="shared" si="1"/>
        <v>2515.8500000000004</v>
      </c>
      <c r="I17" s="10">
        <f t="shared" si="1"/>
        <v>2460.66</v>
      </c>
      <c r="J17" s="10">
        <f t="shared" si="1"/>
        <v>6558.3959999999988</v>
      </c>
      <c r="K17" s="10">
        <f t="shared" si="1"/>
        <v>-4479.76</v>
      </c>
      <c r="L17" s="10">
        <f t="shared" si="1"/>
        <v>-7165.6850000000004</v>
      </c>
      <c r="M17" s="10">
        <f t="shared" si="1"/>
        <v>3721.6289999999999</v>
      </c>
      <c r="N17" s="10">
        <f t="shared" si="1"/>
        <v>-5927.9350000000004</v>
      </c>
      <c r="O17" s="10">
        <f t="shared" si="1"/>
        <v>6421.951</v>
      </c>
      <c r="P17" s="10">
        <f t="shared" si="1"/>
        <v>-4091.9300000000003</v>
      </c>
      <c r="Q17" s="10">
        <f t="shared" si="1"/>
        <v>-3621.1699999999983</v>
      </c>
      <c r="R17" s="10">
        <f t="shared" si="1"/>
        <v>8015.9370000000008</v>
      </c>
    </row>
    <row r="18" spans="1:18" x14ac:dyDescent="0.3">
      <c r="A18">
        <v>16</v>
      </c>
      <c r="B18" s="10">
        <f t="shared" si="0"/>
        <v>25243.32</v>
      </c>
      <c r="C18" s="10">
        <f t="shared" si="1"/>
        <v>25554.14</v>
      </c>
      <c r="D18" s="10">
        <f t="shared" si="1"/>
        <v>10387.690000000002</v>
      </c>
      <c r="E18" s="10">
        <f t="shared" si="1"/>
        <v>20032.731</v>
      </c>
      <c r="F18" s="10">
        <f t="shared" si="1"/>
        <v>9629.5799999999981</v>
      </c>
      <c r="G18" s="10">
        <f t="shared" si="1"/>
        <v>9989.1689999999999</v>
      </c>
      <c r="H18" s="10">
        <f t="shared" si="1"/>
        <v>2515.8500000000004</v>
      </c>
      <c r="I18" s="10">
        <f t="shared" si="1"/>
        <v>2460.66</v>
      </c>
      <c r="J18" s="10">
        <f t="shared" si="1"/>
        <v>6558.3959999999988</v>
      </c>
      <c r="K18" s="10">
        <f t="shared" si="1"/>
        <v>-4479.76</v>
      </c>
      <c r="L18" s="10">
        <f t="shared" si="1"/>
        <v>-7165.6850000000004</v>
      </c>
      <c r="M18" s="10">
        <f t="shared" si="1"/>
        <v>3721.6289999999999</v>
      </c>
      <c r="N18" s="10">
        <f t="shared" si="1"/>
        <v>-5927.9350000000004</v>
      </c>
      <c r="O18" s="10">
        <f t="shared" si="1"/>
        <v>6421.951</v>
      </c>
      <c r="P18" s="10">
        <f t="shared" si="1"/>
        <v>-4091.9300000000003</v>
      </c>
      <c r="Q18" s="10">
        <f t="shared" si="1"/>
        <v>-3621.1699999999983</v>
      </c>
      <c r="R18" s="10">
        <f t="shared" si="1"/>
        <v>8015.9370000000008</v>
      </c>
    </row>
    <row r="19" spans="1:18" x14ac:dyDescent="0.3">
      <c r="A19">
        <v>17</v>
      </c>
      <c r="B19" s="10">
        <f t="shared" si="0"/>
        <v>25243.32</v>
      </c>
      <c r="C19" s="10">
        <f t="shared" si="1"/>
        <v>25554.14</v>
      </c>
      <c r="D19" s="10">
        <f t="shared" si="1"/>
        <v>10387.690000000002</v>
      </c>
      <c r="E19" s="10">
        <f t="shared" si="1"/>
        <v>20032.731</v>
      </c>
      <c r="F19" s="10">
        <f t="shared" si="1"/>
        <v>9629.5799999999981</v>
      </c>
      <c r="G19" s="10">
        <f t="shared" si="1"/>
        <v>9989.1689999999999</v>
      </c>
      <c r="H19" s="10">
        <f t="shared" si="1"/>
        <v>2515.8500000000004</v>
      </c>
      <c r="I19" s="10">
        <f t="shared" si="1"/>
        <v>2460.66</v>
      </c>
      <c r="J19" s="10">
        <f t="shared" si="1"/>
        <v>6558.3959999999988</v>
      </c>
      <c r="K19" s="10">
        <f t="shared" si="1"/>
        <v>-4479.76</v>
      </c>
      <c r="L19" s="10">
        <f t="shared" si="1"/>
        <v>-7165.6850000000004</v>
      </c>
      <c r="M19" s="10">
        <f t="shared" si="1"/>
        <v>3721.6289999999999</v>
      </c>
      <c r="N19" s="10">
        <f t="shared" ref="N19:N32" si="2">N$3</f>
        <v>-5927.9350000000004</v>
      </c>
      <c r="O19" s="10">
        <f t="shared" si="1"/>
        <v>6421.951</v>
      </c>
      <c r="P19" s="10">
        <f t="shared" si="1"/>
        <v>-4091.9300000000003</v>
      </c>
      <c r="Q19" s="10">
        <f t="shared" si="1"/>
        <v>-3621.1699999999983</v>
      </c>
      <c r="R19" s="10">
        <f t="shared" si="1"/>
        <v>8015.9370000000008</v>
      </c>
    </row>
    <row r="20" spans="1:18" x14ac:dyDescent="0.3">
      <c r="A20">
        <v>18</v>
      </c>
      <c r="B20" s="10">
        <f t="shared" si="0"/>
        <v>25243.32</v>
      </c>
      <c r="C20" s="10">
        <f t="shared" ref="C20:M32" si="3">C$3</f>
        <v>25554.14</v>
      </c>
      <c r="D20" s="10">
        <f t="shared" si="3"/>
        <v>10387.690000000002</v>
      </c>
      <c r="E20" s="10">
        <f t="shared" si="3"/>
        <v>20032.731</v>
      </c>
      <c r="F20" s="10">
        <f t="shared" si="3"/>
        <v>9629.5799999999981</v>
      </c>
      <c r="G20" s="10">
        <f t="shared" si="3"/>
        <v>9989.1689999999999</v>
      </c>
      <c r="H20" s="10">
        <f t="shared" si="3"/>
        <v>2515.8500000000004</v>
      </c>
      <c r="I20" s="10">
        <f t="shared" si="3"/>
        <v>2460.66</v>
      </c>
      <c r="J20" s="10">
        <f t="shared" si="3"/>
        <v>6558.3959999999988</v>
      </c>
      <c r="K20" s="10">
        <f t="shared" si="3"/>
        <v>-4479.76</v>
      </c>
      <c r="L20" s="10">
        <f t="shared" si="3"/>
        <v>-7165.6850000000004</v>
      </c>
      <c r="M20" s="10">
        <f t="shared" si="3"/>
        <v>3721.6289999999999</v>
      </c>
      <c r="N20" s="10">
        <f t="shared" si="2"/>
        <v>-5927.9350000000004</v>
      </c>
      <c r="O20" s="10">
        <f t="shared" ref="O20:R32" si="4">O$3</f>
        <v>6421.951</v>
      </c>
      <c r="P20" s="10">
        <f t="shared" si="4"/>
        <v>-4091.9300000000003</v>
      </c>
      <c r="Q20" s="10">
        <f t="shared" si="4"/>
        <v>-3621.1699999999983</v>
      </c>
      <c r="R20" s="10">
        <f t="shared" si="4"/>
        <v>8015.9370000000008</v>
      </c>
    </row>
    <row r="21" spans="1:18" x14ac:dyDescent="0.3">
      <c r="A21">
        <v>19</v>
      </c>
      <c r="B21" s="10">
        <f t="shared" si="0"/>
        <v>25243.32</v>
      </c>
      <c r="C21" s="10">
        <f t="shared" si="3"/>
        <v>25554.14</v>
      </c>
      <c r="D21" s="10">
        <f t="shared" si="3"/>
        <v>10387.690000000002</v>
      </c>
      <c r="E21" s="10">
        <f t="shared" si="3"/>
        <v>20032.731</v>
      </c>
      <c r="F21" s="10">
        <f t="shared" si="3"/>
        <v>9629.5799999999981</v>
      </c>
      <c r="G21" s="10">
        <f t="shared" si="3"/>
        <v>9989.1689999999999</v>
      </c>
      <c r="H21" s="10">
        <f t="shared" si="3"/>
        <v>2515.8500000000004</v>
      </c>
      <c r="I21" s="10">
        <f t="shared" si="3"/>
        <v>2460.66</v>
      </c>
      <c r="J21" s="10">
        <f t="shared" si="3"/>
        <v>6558.3959999999988</v>
      </c>
      <c r="K21" s="10">
        <f t="shared" si="3"/>
        <v>-4479.76</v>
      </c>
      <c r="L21" s="10">
        <f t="shared" si="3"/>
        <v>-7165.6850000000004</v>
      </c>
      <c r="M21" s="10">
        <f t="shared" si="3"/>
        <v>3721.6289999999999</v>
      </c>
      <c r="N21" s="10">
        <f t="shared" si="2"/>
        <v>-5927.9350000000004</v>
      </c>
      <c r="O21" s="10">
        <f t="shared" si="4"/>
        <v>6421.951</v>
      </c>
      <c r="P21" s="10">
        <f t="shared" si="4"/>
        <v>-4091.9300000000003</v>
      </c>
      <c r="Q21" s="10">
        <f t="shared" si="4"/>
        <v>-3621.1699999999983</v>
      </c>
      <c r="R21" s="10">
        <f t="shared" si="4"/>
        <v>8015.9370000000008</v>
      </c>
    </row>
    <row r="22" spans="1:18" x14ac:dyDescent="0.3">
      <c r="A22">
        <v>20</v>
      </c>
      <c r="B22" s="10">
        <f t="shared" si="0"/>
        <v>25243.32</v>
      </c>
      <c r="C22" s="10">
        <f t="shared" si="3"/>
        <v>25554.14</v>
      </c>
      <c r="D22" s="10">
        <f t="shared" si="3"/>
        <v>10387.690000000002</v>
      </c>
      <c r="E22" s="10">
        <f t="shared" si="3"/>
        <v>20032.731</v>
      </c>
      <c r="F22" s="10">
        <f t="shared" si="3"/>
        <v>9629.5799999999981</v>
      </c>
      <c r="G22" s="10">
        <f t="shared" si="3"/>
        <v>9989.1689999999999</v>
      </c>
      <c r="H22" s="10">
        <f t="shared" si="3"/>
        <v>2515.8500000000004</v>
      </c>
      <c r="I22" s="10">
        <f t="shared" si="3"/>
        <v>2460.66</v>
      </c>
      <c r="J22" s="10">
        <f t="shared" si="3"/>
        <v>6558.3959999999988</v>
      </c>
      <c r="K22" s="10">
        <f t="shared" si="3"/>
        <v>-4479.76</v>
      </c>
      <c r="L22" s="10">
        <f t="shared" si="3"/>
        <v>-7165.6850000000004</v>
      </c>
      <c r="M22" s="10">
        <f t="shared" si="3"/>
        <v>3721.6289999999999</v>
      </c>
      <c r="N22" s="10">
        <f t="shared" si="2"/>
        <v>-5927.9350000000004</v>
      </c>
      <c r="O22" s="10">
        <f t="shared" si="4"/>
        <v>6421.951</v>
      </c>
      <c r="P22" s="10">
        <f t="shared" si="4"/>
        <v>-4091.9300000000003</v>
      </c>
      <c r="Q22" s="10">
        <f t="shared" si="4"/>
        <v>-3621.1699999999983</v>
      </c>
      <c r="R22" s="10">
        <f t="shared" si="4"/>
        <v>8015.9370000000008</v>
      </c>
    </row>
    <row r="23" spans="1:18" x14ac:dyDescent="0.3">
      <c r="A23">
        <v>21</v>
      </c>
      <c r="B23" s="10">
        <f t="shared" si="0"/>
        <v>25243.32</v>
      </c>
      <c r="C23" s="10">
        <f t="shared" si="3"/>
        <v>25554.14</v>
      </c>
      <c r="D23" s="10">
        <f t="shared" si="3"/>
        <v>10387.690000000002</v>
      </c>
      <c r="E23" s="10">
        <f t="shared" si="3"/>
        <v>20032.731</v>
      </c>
      <c r="F23" s="10">
        <f t="shared" si="3"/>
        <v>9629.5799999999981</v>
      </c>
      <c r="G23" s="10">
        <f t="shared" si="3"/>
        <v>9989.1689999999999</v>
      </c>
      <c r="H23" s="10">
        <f t="shared" si="3"/>
        <v>2515.8500000000004</v>
      </c>
      <c r="I23" s="10">
        <f t="shared" si="3"/>
        <v>2460.66</v>
      </c>
      <c r="J23" s="10">
        <f t="shared" si="3"/>
        <v>6558.3959999999988</v>
      </c>
      <c r="K23" s="10">
        <f t="shared" si="3"/>
        <v>-4479.76</v>
      </c>
      <c r="L23" s="10">
        <f t="shared" si="3"/>
        <v>-7165.6850000000004</v>
      </c>
      <c r="M23" s="10">
        <f t="shared" si="3"/>
        <v>3721.6289999999999</v>
      </c>
      <c r="N23" s="10">
        <f t="shared" si="2"/>
        <v>-5927.9350000000004</v>
      </c>
      <c r="O23" s="10">
        <f t="shared" si="4"/>
        <v>6421.951</v>
      </c>
      <c r="P23" s="10">
        <f t="shared" si="4"/>
        <v>-4091.9300000000003</v>
      </c>
      <c r="Q23" s="10">
        <f t="shared" si="4"/>
        <v>-3621.1699999999983</v>
      </c>
      <c r="R23" s="10">
        <f t="shared" si="4"/>
        <v>8015.9370000000008</v>
      </c>
    </row>
    <row r="24" spans="1:18" x14ac:dyDescent="0.3">
      <c r="A24">
        <v>22</v>
      </c>
      <c r="B24" s="10">
        <f t="shared" si="0"/>
        <v>25243.32</v>
      </c>
      <c r="C24" s="10">
        <f t="shared" si="3"/>
        <v>25554.14</v>
      </c>
      <c r="D24" s="10">
        <f t="shared" si="3"/>
        <v>10387.690000000002</v>
      </c>
      <c r="E24" s="10">
        <f t="shared" si="3"/>
        <v>20032.731</v>
      </c>
      <c r="F24" s="10">
        <f t="shared" si="3"/>
        <v>9629.5799999999981</v>
      </c>
      <c r="G24" s="10">
        <f t="shared" si="3"/>
        <v>9989.1689999999999</v>
      </c>
      <c r="H24" s="10">
        <f t="shared" si="3"/>
        <v>2515.8500000000004</v>
      </c>
      <c r="I24" s="10">
        <f t="shared" si="3"/>
        <v>2460.66</v>
      </c>
      <c r="J24" s="10">
        <f t="shared" si="3"/>
        <v>6558.3959999999988</v>
      </c>
      <c r="K24" s="10">
        <f t="shared" si="3"/>
        <v>-4479.76</v>
      </c>
      <c r="L24" s="10">
        <f t="shared" si="3"/>
        <v>-7165.6850000000004</v>
      </c>
      <c r="M24" s="10">
        <f t="shared" si="3"/>
        <v>3721.6289999999999</v>
      </c>
      <c r="N24" s="10">
        <f t="shared" si="2"/>
        <v>-5927.9350000000004</v>
      </c>
      <c r="O24" s="10">
        <f t="shared" si="4"/>
        <v>6421.951</v>
      </c>
      <c r="P24" s="10">
        <f t="shared" si="4"/>
        <v>-4091.9300000000003</v>
      </c>
      <c r="Q24" s="10">
        <f t="shared" si="4"/>
        <v>-3621.1699999999983</v>
      </c>
      <c r="R24" s="10">
        <f t="shared" si="4"/>
        <v>8015.9370000000008</v>
      </c>
    </row>
    <row r="25" spans="1:18" x14ac:dyDescent="0.3">
      <c r="A25">
        <v>23</v>
      </c>
      <c r="B25" s="10">
        <f t="shared" si="0"/>
        <v>25243.32</v>
      </c>
      <c r="C25" s="10">
        <f t="shared" si="3"/>
        <v>25554.14</v>
      </c>
      <c r="D25" s="10">
        <f t="shared" si="3"/>
        <v>10387.690000000002</v>
      </c>
      <c r="E25" s="10">
        <f t="shared" si="3"/>
        <v>20032.731</v>
      </c>
      <c r="F25" s="10">
        <f t="shared" si="3"/>
        <v>9629.5799999999981</v>
      </c>
      <c r="G25" s="10">
        <f t="shared" si="3"/>
        <v>9989.1689999999999</v>
      </c>
      <c r="H25" s="10">
        <f t="shared" si="3"/>
        <v>2515.8500000000004</v>
      </c>
      <c r="I25" s="10">
        <f t="shared" si="3"/>
        <v>2460.66</v>
      </c>
      <c r="J25" s="10">
        <f t="shared" si="3"/>
        <v>6558.3959999999988</v>
      </c>
      <c r="K25" s="10">
        <f t="shared" si="3"/>
        <v>-4479.76</v>
      </c>
      <c r="L25" s="10">
        <f t="shared" si="3"/>
        <v>-7165.6850000000004</v>
      </c>
      <c r="M25" s="10">
        <f t="shared" si="3"/>
        <v>3721.6289999999999</v>
      </c>
      <c r="N25" s="10">
        <f t="shared" si="2"/>
        <v>-5927.9350000000004</v>
      </c>
      <c r="O25" s="10">
        <f t="shared" si="4"/>
        <v>6421.951</v>
      </c>
      <c r="P25" s="10">
        <f t="shared" si="4"/>
        <v>-4091.9300000000003</v>
      </c>
      <c r="Q25" s="10">
        <f t="shared" si="4"/>
        <v>-3621.1699999999983</v>
      </c>
      <c r="R25" s="10">
        <f t="shared" si="4"/>
        <v>8015.9370000000008</v>
      </c>
    </row>
    <row r="26" spans="1:18" x14ac:dyDescent="0.3">
      <c r="A26">
        <v>24</v>
      </c>
      <c r="B26" s="10">
        <f t="shared" si="0"/>
        <v>25243.32</v>
      </c>
      <c r="C26" s="10">
        <f t="shared" si="3"/>
        <v>25554.14</v>
      </c>
      <c r="D26" s="10">
        <f t="shared" si="3"/>
        <v>10387.690000000002</v>
      </c>
      <c r="E26" s="10">
        <f t="shared" si="3"/>
        <v>20032.731</v>
      </c>
      <c r="F26" s="10">
        <f t="shared" si="3"/>
        <v>9629.5799999999981</v>
      </c>
      <c r="G26" s="10">
        <f t="shared" si="3"/>
        <v>9989.1689999999999</v>
      </c>
      <c r="H26" s="10">
        <f t="shared" si="3"/>
        <v>2515.8500000000004</v>
      </c>
      <c r="I26" s="10">
        <f t="shared" si="3"/>
        <v>2460.66</v>
      </c>
      <c r="J26" s="10">
        <f t="shared" si="3"/>
        <v>6558.3959999999988</v>
      </c>
      <c r="K26" s="10">
        <f t="shared" si="3"/>
        <v>-4479.76</v>
      </c>
      <c r="L26" s="10">
        <f t="shared" si="3"/>
        <v>-7165.6850000000004</v>
      </c>
      <c r="M26" s="10">
        <f t="shared" si="3"/>
        <v>3721.6289999999999</v>
      </c>
      <c r="N26" s="10">
        <f t="shared" si="2"/>
        <v>-5927.9350000000004</v>
      </c>
      <c r="O26" s="10">
        <f t="shared" si="4"/>
        <v>6421.951</v>
      </c>
      <c r="P26" s="10">
        <f t="shared" si="4"/>
        <v>-4091.9300000000003</v>
      </c>
      <c r="Q26" s="10">
        <f t="shared" si="4"/>
        <v>-3621.1699999999983</v>
      </c>
      <c r="R26" s="10">
        <f t="shared" si="4"/>
        <v>8015.9370000000008</v>
      </c>
    </row>
    <row r="27" spans="1:18" x14ac:dyDescent="0.3">
      <c r="A27">
        <v>25</v>
      </c>
      <c r="B27" s="10">
        <f t="shared" si="0"/>
        <v>25243.32</v>
      </c>
      <c r="C27" s="10">
        <f t="shared" si="3"/>
        <v>25554.14</v>
      </c>
      <c r="D27" s="10">
        <f t="shared" si="3"/>
        <v>10387.690000000002</v>
      </c>
      <c r="E27" s="10">
        <f t="shared" si="3"/>
        <v>20032.731</v>
      </c>
      <c r="F27" s="10">
        <f t="shared" si="3"/>
        <v>9629.5799999999981</v>
      </c>
      <c r="G27" s="10">
        <f t="shared" si="3"/>
        <v>9989.1689999999999</v>
      </c>
      <c r="H27" s="10">
        <f t="shared" si="3"/>
        <v>2515.8500000000004</v>
      </c>
      <c r="I27" s="10">
        <f t="shared" si="3"/>
        <v>2460.66</v>
      </c>
      <c r="J27" s="10">
        <f t="shared" si="3"/>
        <v>6558.3959999999988</v>
      </c>
      <c r="K27" s="10">
        <f t="shared" si="3"/>
        <v>-4479.76</v>
      </c>
      <c r="L27" s="10">
        <f t="shared" si="3"/>
        <v>-7165.6850000000004</v>
      </c>
      <c r="M27" s="10">
        <f t="shared" si="3"/>
        <v>3721.6289999999999</v>
      </c>
      <c r="N27" s="10">
        <f t="shared" si="2"/>
        <v>-5927.9350000000004</v>
      </c>
      <c r="O27" s="10">
        <f t="shared" si="4"/>
        <v>6421.951</v>
      </c>
      <c r="P27" s="10">
        <f t="shared" si="4"/>
        <v>-4091.9300000000003</v>
      </c>
      <c r="Q27" s="10">
        <f t="shared" si="4"/>
        <v>-3621.1699999999983</v>
      </c>
      <c r="R27" s="10">
        <f t="shared" si="4"/>
        <v>8015.9370000000008</v>
      </c>
    </row>
    <row r="28" spans="1:18" x14ac:dyDescent="0.3">
      <c r="A28">
        <v>26</v>
      </c>
      <c r="B28" s="10">
        <f t="shared" si="0"/>
        <v>25243.32</v>
      </c>
      <c r="C28" s="10">
        <f t="shared" si="3"/>
        <v>25554.14</v>
      </c>
      <c r="D28" s="10">
        <f t="shared" si="3"/>
        <v>10387.690000000002</v>
      </c>
      <c r="E28" s="10">
        <f t="shared" si="3"/>
        <v>20032.731</v>
      </c>
      <c r="F28" s="10">
        <f t="shared" si="3"/>
        <v>9629.5799999999981</v>
      </c>
      <c r="G28" s="10">
        <f t="shared" si="3"/>
        <v>9989.1689999999999</v>
      </c>
      <c r="H28" s="10">
        <f t="shared" si="3"/>
        <v>2515.8500000000004</v>
      </c>
      <c r="I28" s="10">
        <f t="shared" si="3"/>
        <v>2460.66</v>
      </c>
      <c r="J28" s="10">
        <f t="shared" si="3"/>
        <v>6558.3959999999988</v>
      </c>
      <c r="K28" s="10">
        <f t="shared" si="3"/>
        <v>-4479.76</v>
      </c>
      <c r="L28" s="10">
        <f t="shared" si="3"/>
        <v>-7165.6850000000004</v>
      </c>
      <c r="M28" s="10">
        <f t="shared" si="3"/>
        <v>3721.6289999999999</v>
      </c>
      <c r="N28" s="10">
        <f t="shared" si="2"/>
        <v>-5927.9350000000004</v>
      </c>
      <c r="O28" s="10">
        <f t="shared" si="4"/>
        <v>6421.951</v>
      </c>
      <c r="P28" s="10">
        <f t="shared" si="4"/>
        <v>-4091.9300000000003</v>
      </c>
      <c r="Q28" s="10">
        <f t="shared" si="4"/>
        <v>-3621.1699999999983</v>
      </c>
      <c r="R28" s="10">
        <f t="shared" si="4"/>
        <v>8015.9370000000008</v>
      </c>
    </row>
    <row r="29" spans="1:18" x14ac:dyDescent="0.3">
      <c r="A29">
        <v>27</v>
      </c>
      <c r="B29" s="10">
        <f t="shared" si="0"/>
        <v>25243.32</v>
      </c>
      <c r="C29" s="10">
        <f t="shared" si="3"/>
        <v>25554.14</v>
      </c>
      <c r="D29" s="10">
        <f t="shared" si="3"/>
        <v>10387.690000000002</v>
      </c>
      <c r="E29" s="10">
        <f t="shared" si="3"/>
        <v>20032.731</v>
      </c>
      <c r="F29" s="10">
        <f t="shared" si="3"/>
        <v>9629.5799999999981</v>
      </c>
      <c r="G29" s="10">
        <f t="shared" si="3"/>
        <v>9989.1689999999999</v>
      </c>
      <c r="H29" s="10">
        <f t="shared" si="3"/>
        <v>2515.8500000000004</v>
      </c>
      <c r="I29" s="10">
        <f t="shared" si="3"/>
        <v>2460.66</v>
      </c>
      <c r="J29" s="10">
        <f t="shared" si="3"/>
        <v>6558.3959999999988</v>
      </c>
      <c r="K29" s="10">
        <f t="shared" si="3"/>
        <v>-4479.76</v>
      </c>
      <c r="L29" s="10">
        <f t="shared" si="3"/>
        <v>-7165.6850000000004</v>
      </c>
      <c r="M29" s="10">
        <f t="shared" si="3"/>
        <v>3721.6289999999999</v>
      </c>
      <c r="N29" s="10">
        <f t="shared" si="2"/>
        <v>-5927.9350000000004</v>
      </c>
      <c r="O29" s="10">
        <f t="shared" si="4"/>
        <v>6421.951</v>
      </c>
      <c r="P29" s="10">
        <f t="shared" si="4"/>
        <v>-4091.9300000000003</v>
      </c>
      <c r="Q29" s="10">
        <f t="shared" si="4"/>
        <v>-3621.1699999999983</v>
      </c>
      <c r="R29" s="10">
        <f t="shared" si="4"/>
        <v>8015.9370000000008</v>
      </c>
    </row>
    <row r="30" spans="1:18" x14ac:dyDescent="0.3">
      <c r="A30">
        <v>28</v>
      </c>
      <c r="B30" s="10">
        <f t="shared" si="0"/>
        <v>25243.32</v>
      </c>
      <c r="C30" s="10">
        <f t="shared" si="3"/>
        <v>25554.14</v>
      </c>
      <c r="D30" s="10">
        <f t="shared" si="3"/>
        <v>10387.690000000002</v>
      </c>
      <c r="E30" s="10">
        <f t="shared" si="3"/>
        <v>20032.731</v>
      </c>
      <c r="F30" s="10">
        <f t="shared" si="3"/>
        <v>9629.5799999999981</v>
      </c>
      <c r="G30" s="10">
        <f t="shared" si="3"/>
        <v>9989.1689999999999</v>
      </c>
      <c r="H30" s="10">
        <f t="shared" si="3"/>
        <v>2515.8500000000004</v>
      </c>
      <c r="I30" s="10">
        <f t="shared" si="3"/>
        <v>2460.66</v>
      </c>
      <c r="J30" s="10">
        <f t="shared" si="3"/>
        <v>6558.3959999999988</v>
      </c>
      <c r="K30" s="10">
        <f t="shared" si="3"/>
        <v>-4479.76</v>
      </c>
      <c r="L30" s="10">
        <f t="shared" si="3"/>
        <v>-7165.6850000000004</v>
      </c>
      <c r="M30" s="10">
        <f t="shared" si="3"/>
        <v>3721.6289999999999</v>
      </c>
      <c r="N30" s="10">
        <f t="shared" si="2"/>
        <v>-5927.9350000000004</v>
      </c>
      <c r="O30" s="10">
        <f t="shared" si="4"/>
        <v>6421.951</v>
      </c>
      <c r="P30" s="10">
        <f t="shared" si="4"/>
        <v>-4091.9300000000003</v>
      </c>
      <c r="Q30" s="10">
        <f t="shared" si="4"/>
        <v>-3621.1699999999983</v>
      </c>
      <c r="R30" s="10">
        <f t="shared" si="4"/>
        <v>8015.9370000000008</v>
      </c>
    </row>
    <row r="31" spans="1:18" x14ac:dyDescent="0.3">
      <c r="A31">
        <v>29</v>
      </c>
      <c r="B31" s="10">
        <f t="shared" si="0"/>
        <v>25243.32</v>
      </c>
      <c r="C31" s="10">
        <f t="shared" si="3"/>
        <v>25554.14</v>
      </c>
      <c r="D31" s="10">
        <f t="shared" si="3"/>
        <v>10387.690000000002</v>
      </c>
      <c r="E31" s="10">
        <f t="shared" si="3"/>
        <v>20032.731</v>
      </c>
      <c r="F31" s="10">
        <f t="shared" si="3"/>
        <v>9629.5799999999981</v>
      </c>
      <c r="G31" s="10">
        <f t="shared" si="3"/>
        <v>9989.1689999999999</v>
      </c>
      <c r="H31" s="10">
        <f t="shared" si="3"/>
        <v>2515.8500000000004</v>
      </c>
      <c r="I31" s="10">
        <f t="shared" si="3"/>
        <v>2460.66</v>
      </c>
      <c r="J31" s="10">
        <f t="shared" si="3"/>
        <v>6558.3959999999988</v>
      </c>
      <c r="K31" s="10">
        <f t="shared" si="3"/>
        <v>-4479.76</v>
      </c>
      <c r="L31" s="10">
        <f t="shared" si="3"/>
        <v>-7165.6850000000004</v>
      </c>
      <c r="M31" s="10">
        <f t="shared" si="3"/>
        <v>3721.6289999999999</v>
      </c>
      <c r="N31" s="10">
        <f t="shared" si="2"/>
        <v>-5927.9350000000004</v>
      </c>
      <c r="O31" s="10">
        <f t="shared" si="4"/>
        <v>6421.951</v>
      </c>
      <c r="P31" s="10">
        <f t="shared" si="4"/>
        <v>-4091.9300000000003</v>
      </c>
      <c r="Q31" s="10">
        <f t="shared" si="4"/>
        <v>-3621.1699999999983</v>
      </c>
      <c r="R31" s="10">
        <f t="shared" si="4"/>
        <v>8015.9370000000008</v>
      </c>
    </row>
    <row r="32" spans="1:18" x14ac:dyDescent="0.3">
      <c r="A32">
        <v>30</v>
      </c>
      <c r="B32" s="10">
        <f t="shared" si="0"/>
        <v>25243.32</v>
      </c>
      <c r="C32" s="10">
        <f t="shared" si="3"/>
        <v>25554.14</v>
      </c>
      <c r="D32" s="10">
        <f t="shared" si="3"/>
        <v>10387.690000000002</v>
      </c>
      <c r="E32" s="10">
        <f t="shared" si="3"/>
        <v>20032.731</v>
      </c>
      <c r="F32" s="10">
        <f t="shared" si="3"/>
        <v>9629.5799999999981</v>
      </c>
      <c r="G32" s="10">
        <f t="shared" si="3"/>
        <v>9989.1689999999999</v>
      </c>
      <c r="H32" s="10">
        <f t="shared" si="3"/>
        <v>2515.8500000000004</v>
      </c>
      <c r="I32" s="10">
        <f t="shared" si="3"/>
        <v>2460.66</v>
      </c>
      <c r="J32" s="10">
        <f t="shared" si="3"/>
        <v>6558.3959999999988</v>
      </c>
      <c r="K32" s="10">
        <f t="shared" si="3"/>
        <v>-4479.76</v>
      </c>
      <c r="L32" s="10">
        <f t="shared" si="3"/>
        <v>-7165.6850000000004</v>
      </c>
      <c r="M32" s="10">
        <f t="shared" si="3"/>
        <v>3721.6289999999999</v>
      </c>
      <c r="N32" s="10">
        <f t="shared" si="2"/>
        <v>-5927.9350000000004</v>
      </c>
      <c r="O32" s="10">
        <f t="shared" si="4"/>
        <v>6421.951</v>
      </c>
      <c r="P32" s="10">
        <f t="shared" si="4"/>
        <v>-4091.9300000000003</v>
      </c>
      <c r="Q32" s="10">
        <f t="shared" si="4"/>
        <v>-3621.1699999999983</v>
      </c>
      <c r="R32" s="10">
        <f t="shared" si="4"/>
        <v>8015.9370000000008</v>
      </c>
    </row>
    <row r="34" spans="1:18" x14ac:dyDescent="0.3">
      <c r="B34" s="53" t="s">
        <v>25</v>
      </c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</row>
    <row r="35" spans="1:18" x14ac:dyDescent="0.3">
      <c r="A35" t="s">
        <v>30</v>
      </c>
      <c r="B35" t="s">
        <v>0</v>
      </c>
      <c r="C35" t="s">
        <v>1</v>
      </c>
      <c r="D35" t="s">
        <v>1</v>
      </c>
      <c r="E35" t="s">
        <v>2</v>
      </c>
      <c r="F35" t="s">
        <v>2</v>
      </c>
      <c r="G35" t="s">
        <v>3</v>
      </c>
      <c r="H35" t="s">
        <v>3</v>
      </c>
      <c r="I35" t="s">
        <v>22</v>
      </c>
      <c r="J35" t="s">
        <v>16</v>
      </c>
      <c r="K35" t="s">
        <v>16</v>
      </c>
      <c r="L35" t="s">
        <v>17</v>
      </c>
      <c r="M35" t="s">
        <v>17</v>
      </c>
      <c r="N35" t="s">
        <v>17</v>
      </c>
      <c r="O35" t="s">
        <v>20</v>
      </c>
      <c r="P35" t="s">
        <v>20</v>
      </c>
      <c r="Q35" t="s">
        <v>21</v>
      </c>
      <c r="R35" t="s">
        <v>21</v>
      </c>
    </row>
    <row r="36" spans="1:18" x14ac:dyDescent="0.3">
      <c r="A36">
        <v>1</v>
      </c>
      <c r="B36" s="10">
        <f>'Main Calculations'!C52-'Main Calculations'!C54</f>
        <v>37603.279999999999</v>
      </c>
      <c r="C36" s="10">
        <f>'Main Calculations'!D52-'Main Calculations'!D54</f>
        <v>41778.269999999997</v>
      </c>
      <c r="D36" s="10">
        <f>'Main Calculations'!E52-'Main Calculations'!E54</f>
        <v>24818.399999999998</v>
      </c>
      <c r="E36" s="10">
        <f>'Main Calculations'!F52-'Main Calculations'!F54</f>
        <v>40280.008999999998</v>
      </c>
      <c r="F36" s="10">
        <f>'Main Calculations'!G52-'Main Calculations'!G54</f>
        <v>26509.37</v>
      </c>
      <c r="G36" s="10">
        <f>'Main Calculations'!H52-'Main Calculations'!H54</f>
        <v>18014.304</v>
      </c>
      <c r="H36" s="10">
        <f>'Main Calculations'!I52-'Main Calculations'!I54</f>
        <v>8346.5800000000017</v>
      </c>
      <c r="I36" s="10">
        <f>'Main Calculations'!K52-'Main Calculations'!K54</f>
        <v>8164.2800000000007</v>
      </c>
      <c r="J36" s="10">
        <f>'Main Calculations'!L52-'Main Calculations'!L54</f>
        <v>11524.669</v>
      </c>
      <c r="K36" s="10">
        <f>'Main Calculations'!M52-'Main Calculations'!M54</f>
        <v>-703.33000000000175</v>
      </c>
      <c r="L36" s="10">
        <f>'Main Calculations'!N52-'Main Calculations'!N54</f>
        <v>-5945.6400000000012</v>
      </c>
      <c r="M36" s="10">
        <f>'Main Calculations'!O52-'Main Calculations'!O54</f>
        <v>4880.9699999999993</v>
      </c>
      <c r="N36" s="10">
        <f>'Main Calculations'!P52-'Main Calculations'!P54</f>
        <v>-4293.3000000000011</v>
      </c>
      <c r="O36" s="10">
        <f>'Main Calculations'!Q52-'Main Calculations'!Q54</f>
        <v>11035.120000000003</v>
      </c>
      <c r="P36" s="10">
        <f>'Main Calculations'!R52-'Main Calculations'!R54</f>
        <v>-849.77999999999884</v>
      </c>
      <c r="Q36" s="10">
        <f>'Main Calculations'!S52-'Main Calculations'!S54</f>
        <v>-319.93000000000029</v>
      </c>
      <c r="R36" s="10">
        <f>'Main Calculations'!T52-'Main Calculations'!T54</f>
        <v>12815.031000000001</v>
      </c>
    </row>
    <row r="37" spans="1:18" x14ac:dyDescent="0.3">
      <c r="A37">
        <v>2</v>
      </c>
      <c r="B37" s="10">
        <f t="shared" ref="B37:B65" si="5">B$36</f>
        <v>37603.279999999999</v>
      </c>
      <c r="C37" s="10">
        <f t="shared" ref="C37:R52" si="6">C$36</f>
        <v>41778.269999999997</v>
      </c>
      <c r="D37" s="10">
        <f t="shared" si="6"/>
        <v>24818.399999999998</v>
      </c>
      <c r="E37" s="10">
        <f t="shared" si="6"/>
        <v>40280.008999999998</v>
      </c>
      <c r="F37" s="10">
        <f t="shared" si="6"/>
        <v>26509.37</v>
      </c>
      <c r="G37" s="10">
        <f t="shared" si="6"/>
        <v>18014.304</v>
      </c>
      <c r="H37" s="10">
        <f t="shared" si="6"/>
        <v>8346.5800000000017</v>
      </c>
      <c r="I37" s="10">
        <f t="shared" si="6"/>
        <v>8164.2800000000007</v>
      </c>
      <c r="J37" s="10">
        <f t="shared" si="6"/>
        <v>11524.669</v>
      </c>
      <c r="K37" s="10">
        <f t="shared" si="6"/>
        <v>-703.33000000000175</v>
      </c>
      <c r="L37" s="10">
        <f t="shared" si="6"/>
        <v>-5945.6400000000012</v>
      </c>
      <c r="M37" s="10">
        <f t="shared" si="6"/>
        <v>4880.9699999999993</v>
      </c>
      <c r="N37" s="10">
        <f t="shared" si="6"/>
        <v>-4293.3000000000011</v>
      </c>
      <c r="O37" s="10">
        <f t="shared" si="6"/>
        <v>11035.120000000003</v>
      </c>
      <c r="P37" s="10">
        <f t="shared" si="6"/>
        <v>-849.77999999999884</v>
      </c>
      <c r="Q37" s="10">
        <f t="shared" si="6"/>
        <v>-319.93000000000029</v>
      </c>
      <c r="R37" s="10">
        <f t="shared" si="6"/>
        <v>12815.031000000001</v>
      </c>
    </row>
    <row r="38" spans="1:18" x14ac:dyDescent="0.3">
      <c r="A38">
        <v>3</v>
      </c>
      <c r="B38" s="10">
        <f t="shared" si="5"/>
        <v>37603.279999999999</v>
      </c>
      <c r="C38" s="10">
        <f t="shared" si="6"/>
        <v>41778.269999999997</v>
      </c>
      <c r="D38" s="10">
        <f t="shared" si="6"/>
        <v>24818.399999999998</v>
      </c>
      <c r="E38" s="10">
        <f t="shared" si="6"/>
        <v>40280.008999999998</v>
      </c>
      <c r="F38" s="10">
        <f t="shared" si="6"/>
        <v>26509.37</v>
      </c>
      <c r="G38" s="10">
        <f t="shared" si="6"/>
        <v>18014.304</v>
      </c>
      <c r="H38" s="10">
        <f t="shared" si="6"/>
        <v>8346.5800000000017</v>
      </c>
      <c r="I38" s="10">
        <f t="shared" si="6"/>
        <v>8164.2800000000007</v>
      </c>
      <c r="J38" s="10">
        <f t="shared" si="6"/>
        <v>11524.669</v>
      </c>
      <c r="K38" s="10">
        <f t="shared" si="6"/>
        <v>-703.33000000000175</v>
      </c>
      <c r="L38" s="10">
        <f t="shared" si="6"/>
        <v>-5945.6400000000012</v>
      </c>
      <c r="M38" s="10">
        <f t="shared" si="6"/>
        <v>4880.9699999999993</v>
      </c>
      <c r="N38" s="10">
        <f t="shared" si="6"/>
        <v>-4293.3000000000011</v>
      </c>
      <c r="O38" s="10">
        <f t="shared" si="6"/>
        <v>11035.120000000003</v>
      </c>
      <c r="P38" s="10">
        <f t="shared" si="6"/>
        <v>-849.77999999999884</v>
      </c>
      <c r="Q38" s="10">
        <f t="shared" si="6"/>
        <v>-319.93000000000029</v>
      </c>
      <c r="R38" s="10">
        <f t="shared" si="6"/>
        <v>12815.031000000001</v>
      </c>
    </row>
    <row r="39" spans="1:18" x14ac:dyDescent="0.3">
      <c r="A39">
        <v>4</v>
      </c>
      <c r="B39" s="10">
        <f t="shared" si="5"/>
        <v>37603.279999999999</v>
      </c>
      <c r="C39" s="10">
        <f t="shared" si="6"/>
        <v>41778.269999999997</v>
      </c>
      <c r="D39" s="10">
        <f t="shared" si="6"/>
        <v>24818.399999999998</v>
      </c>
      <c r="E39" s="10">
        <f t="shared" si="6"/>
        <v>40280.008999999998</v>
      </c>
      <c r="F39" s="10">
        <f t="shared" si="6"/>
        <v>26509.37</v>
      </c>
      <c r="G39" s="10">
        <f t="shared" si="6"/>
        <v>18014.304</v>
      </c>
      <c r="H39" s="10">
        <f t="shared" si="6"/>
        <v>8346.5800000000017</v>
      </c>
      <c r="I39" s="10">
        <f t="shared" si="6"/>
        <v>8164.2800000000007</v>
      </c>
      <c r="J39" s="10">
        <f t="shared" si="6"/>
        <v>11524.669</v>
      </c>
      <c r="K39" s="10">
        <f t="shared" si="6"/>
        <v>-703.33000000000175</v>
      </c>
      <c r="L39" s="10">
        <f t="shared" si="6"/>
        <v>-5945.6400000000012</v>
      </c>
      <c r="M39" s="10">
        <f t="shared" si="6"/>
        <v>4880.9699999999993</v>
      </c>
      <c r="N39" s="10">
        <f t="shared" si="6"/>
        <v>-4293.3000000000011</v>
      </c>
      <c r="O39" s="10">
        <f t="shared" si="6"/>
        <v>11035.120000000003</v>
      </c>
      <c r="P39" s="10">
        <f t="shared" si="6"/>
        <v>-849.77999999999884</v>
      </c>
      <c r="Q39" s="10">
        <f t="shared" si="6"/>
        <v>-319.93000000000029</v>
      </c>
      <c r="R39" s="10">
        <f t="shared" si="6"/>
        <v>12815.031000000001</v>
      </c>
    </row>
    <row r="40" spans="1:18" x14ac:dyDescent="0.3">
      <c r="A40">
        <v>5</v>
      </c>
      <c r="B40" s="10">
        <f t="shared" si="5"/>
        <v>37603.279999999999</v>
      </c>
      <c r="C40" s="10">
        <f t="shared" si="6"/>
        <v>41778.269999999997</v>
      </c>
      <c r="D40" s="10">
        <f t="shared" si="6"/>
        <v>24818.399999999998</v>
      </c>
      <c r="E40" s="10">
        <f t="shared" si="6"/>
        <v>40280.008999999998</v>
      </c>
      <c r="F40" s="10">
        <f t="shared" si="6"/>
        <v>26509.37</v>
      </c>
      <c r="G40" s="10">
        <f t="shared" si="6"/>
        <v>18014.304</v>
      </c>
      <c r="H40" s="10">
        <f t="shared" si="6"/>
        <v>8346.5800000000017</v>
      </c>
      <c r="I40" s="10">
        <f t="shared" si="6"/>
        <v>8164.2800000000007</v>
      </c>
      <c r="J40" s="10">
        <f t="shared" si="6"/>
        <v>11524.669</v>
      </c>
      <c r="K40" s="10">
        <f t="shared" si="6"/>
        <v>-703.33000000000175</v>
      </c>
      <c r="L40" s="10">
        <f t="shared" si="6"/>
        <v>-5945.6400000000012</v>
      </c>
      <c r="M40" s="10">
        <f t="shared" si="6"/>
        <v>4880.9699999999993</v>
      </c>
      <c r="N40" s="10">
        <f t="shared" si="6"/>
        <v>-4293.3000000000011</v>
      </c>
      <c r="O40" s="10">
        <f t="shared" si="6"/>
        <v>11035.120000000003</v>
      </c>
      <c r="P40" s="10">
        <f t="shared" si="6"/>
        <v>-849.77999999999884</v>
      </c>
      <c r="Q40" s="10">
        <f t="shared" si="6"/>
        <v>-319.93000000000029</v>
      </c>
      <c r="R40" s="10">
        <f t="shared" si="6"/>
        <v>12815.031000000001</v>
      </c>
    </row>
    <row r="41" spans="1:18" x14ac:dyDescent="0.3">
      <c r="A41">
        <v>6</v>
      </c>
      <c r="B41" s="10">
        <f t="shared" si="5"/>
        <v>37603.279999999999</v>
      </c>
      <c r="C41" s="10">
        <f t="shared" si="6"/>
        <v>41778.269999999997</v>
      </c>
      <c r="D41" s="10">
        <f t="shared" si="6"/>
        <v>24818.399999999998</v>
      </c>
      <c r="E41" s="10">
        <f t="shared" si="6"/>
        <v>40280.008999999998</v>
      </c>
      <c r="F41" s="10">
        <f t="shared" si="6"/>
        <v>26509.37</v>
      </c>
      <c r="G41" s="10">
        <f t="shared" si="6"/>
        <v>18014.304</v>
      </c>
      <c r="H41" s="10">
        <f t="shared" si="6"/>
        <v>8346.5800000000017</v>
      </c>
      <c r="I41" s="10">
        <f t="shared" si="6"/>
        <v>8164.2800000000007</v>
      </c>
      <c r="J41" s="10">
        <f t="shared" si="6"/>
        <v>11524.669</v>
      </c>
      <c r="K41" s="10">
        <f t="shared" si="6"/>
        <v>-703.33000000000175</v>
      </c>
      <c r="L41" s="10">
        <f t="shared" si="6"/>
        <v>-5945.6400000000012</v>
      </c>
      <c r="M41" s="10">
        <f t="shared" si="6"/>
        <v>4880.9699999999993</v>
      </c>
      <c r="N41" s="10">
        <f t="shared" si="6"/>
        <v>-4293.3000000000011</v>
      </c>
      <c r="O41" s="10">
        <f t="shared" si="6"/>
        <v>11035.120000000003</v>
      </c>
      <c r="P41" s="10">
        <f t="shared" si="6"/>
        <v>-849.77999999999884</v>
      </c>
      <c r="Q41" s="10">
        <f t="shared" si="6"/>
        <v>-319.93000000000029</v>
      </c>
      <c r="R41" s="10">
        <f t="shared" si="6"/>
        <v>12815.031000000001</v>
      </c>
    </row>
    <row r="42" spans="1:18" x14ac:dyDescent="0.3">
      <c r="A42">
        <v>7</v>
      </c>
      <c r="B42" s="10">
        <f t="shared" si="5"/>
        <v>37603.279999999999</v>
      </c>
      <c r="C42" s="10">
        <f t="shared" si="6"/>
        <v>41778.269999999997</v>
      </c>
      <c r="D42" s="10">
        <f t="shared" si="6"/>
        <v>24818.399999999998</v>
      </c>
      <c r="E42" s="10">
        <f t="shared" si="6"/>
        <v>40280.008999999998</v>
      </c>
      <c r="F42" s="10">
        <f t="shared" si="6"/>
        <v>26509.37</v>
      </c>
      <c r="G42" s="10">
        <f t="shared" si="6"/>
        <v>18014.304</v>
      </c>
      <c r="H42" s="10">
        <f t="shared" si="6"/>
        <v>8346.5800000000017</v>
      </c>
      <c r="I42" s="10">
        <f t="shared" si="6"/>
        <v>8164.2800000000007</v>
      </c>
      <c r="J42" s="10">
        <f t="shared" si="6"/>
        <v>11524.669</v>
      </c>
      <c r="K42" s="10">
        <f t="shared" si="6"/>
        <v>-703.33000000000175</v>
      </c>
      <c r="L42" s="10">
        <f t="shared" si="6"/>
        <v>-5945.6400000000012</v>
      </c>
      <c r="M42" s="10">
        <f t="shared" si="6"/>
        <v>4880.9699999999993</v>
      </c>
      <c r="N42" s="10">
        <f t="shared" si="6"/>
        <v>-4293.3000000000011</v>
      </c>
      <c r="O42" s="10">
        <f t="shared" si="6"/>
        <v>11035.120000000003</v>
      </c>
      <c r="P42" s="10">
        <f t="shared" si="6"/>
        <v>-849.77999999999884</v>
      </c>
      <c r="Q42" s="10">
        <f t="shared" si="6"/>
        <v>-319.93000000000029</v>
      </c>
      <c r="R42" s="10">
        <f t="shared" si="6"/>
        <v>12815.031000000001</v>
      </c>
    </row>
    <row r="43" spans="1:18" x14ac:dyDescent="0.3">
      <c r="A43">
        <v>8</v>
      </c>
      <c r="B43" s="10">
        <f t="shared" si="5"/>
        <v>37603.279999999999</v>
      </c>
      <c r="C43" s="10">
        <f t="shared" si="6"/>
        <v>41778.269999999997</v>
      </c>
      <c r="D43" s="10">
        <f t="shared" si="6"/>
        <v>24818.399999999998</v>
      </c>
      <c r="E43" s="10">
        <f t="shared" si="6"/>
        <v>40280.008999999998</v>
      </c>
      <c r="F43" s="10">
        <f t="shared" si="6"/>
        <v>26509.37</v>
      </c>
      <c r="G43" s="10">
        <f t="shared" si="6"/>
        <v>18014.304</v>
      </c>
      <c r="H43" s="10">
        <f t="shared" si="6"/>
        <v>8346.5800000000017</v>
      </c>
      <c r="I43" s="10">
        <f t="shared" si="6"/>
        <v>8164.2800000000007</v>
      </c>
      <c r="J43" s="10">
        <f t="shared" si="6"/>
        <v>11524.669</v>
      </c>
      <c r="K43" s="10">
        <f t="shared" si="6"/>
        <v>-703.33000000000175</v>
      </c>
      <c r="L43" s="10">
        <f t="shared" si="6"/>
        <v>-5945.6400000000012</v>
      </c>
      <c r="M43" s="10">
        <f t="shared" si="6"/>
        <v>4880.9699999999993</v>
      </c>
      <c r="N43" s="10">
        <f t="shared" si="6"/>
        <v>-4293.3000000000011</v>
      </c>
      <c r="O43" s="10">
        <f t="shared" si="6"/>
        <v>11035.120000000003</v>
      </c>
      <c r="P43" s="10">
        <f t="shared" si="6"/>
        <v>-849.77999999999884</v>
      </c>
      <c r="Q43" s="10">
        <f t="shared" si="6"/>
        <v>-319.93000000000029</v>
      </c>
      <c r="R43" s="10">
        <f t="shared" si="6"/>
        <v>12815.031000000001</v>
      </c>
    </row>
    <row r="44" spans="1:18" x14ac:dyDescent="0.3">
      <c r="A44">
        <v>9</v>
      </c>
      <c r="B44" s="10">
        <f t="shared" si="5"/>
        <v>37603.279999999999</v>
      </c>
      <c r="C44" s="10">
        <f t="shared" si="6"/>
        <v>41778.269999999997</v>
      </c>
      <c r="D44" s="10">
        <f t="shared" si="6"/>
        <v>24818.399999999998</v>
      </c>
      <c r="E44" s="10">
        <f t="shared" si="6"/>
        <v>40280.008999999998</v>
      </c>
      <c r="F44" s="10">
        <f t="shared" si="6"/>
        <v>26509.37</v>
      </c>
      <c r="G44" s="10">
        <f t="shared" si="6"/>
        <v>18014.304</v>
      </c>
      <c r="H44" s="10">
        <f t="shared" si="6"/>
        <v>8346.5800000000017</v>
      </c>
      <c r="I44" s="10">
        <f t="shared" si="6"/>
        <v>8164.2800000000007</v>
      </c>
      <c r="J44" s="10">
        <f t="shared" si="6"/>
        <v>11524.669</v>
      </c>
      <c r="K44" s="10">
        <f t="shared" si="6"/>
        <v>-703.33000000000175</v>
      </c>
      <c r="L44" s="10">
        <f t="shared" si="6"/>
        <v>-5945.6400000000012</v>
      </c>
      <c r="M44" s="10">
        <f t="shared" si="6"/>
        <v>4880.9699999999993</v>
      </c>
      <c r="N44" s="10">
        <f t="shared" si="6"/>
        <v>-4293.3000000000011</v>
      </c>
      <c r="O44" s="10">
        <f t="shared" si="6"/>
        <v>11035.120000000003</v>
      </c>
      <c r="P44" s="10">
        <f t="shared" si="6"/>
        <v>-849.77999999999884</v>
      </c>
      <c r="Q44" s="10">
        <f t="shared" si="6"/>
        <v>-319.93000000000029</v>
      </c>
      <c r="R44" s="10">
        <f t="shared" si="6"/>
        <v>12815.031000000001</v>
      </c>
    </row>
    <row r="45" spans="1:18" x14ac:dyDescent="0.3">
      <c r="A45">
        <v>10</v>
      </c>
      <c r="B45" s="10">
        <f t="shared" si="5"/>
        <v>37603.279999999999</v>
      </c>
      <c r="C45" s="10">
        <f t="shared" si="6"/>
        <v>41778.269999999997</v>
      </c>
      <c r="D45" s="10">
        <f t="shared" si="6"/>
        <v>24818.399999999998</v>
      </c>
      <c r="E45" s="10">
        <f t="shared" si="6"/>
        <v>40280.008999999998</v>
      </c>
      <c r="F45" s="10">
        <f t="shared" si="6"/>
        <v>26509.37</v>
      </c>
      <c r="G45" s="10">
        <f t="shared" si="6"/>
        <v>18014.304</v>
      </c>
      <c r="H45" s="10">
        <f t="shared" si="6"/>
        <v>8346.5800000000017</v>
      </c>
      <c r="I45" s="10">
        <f t="shared" si="6"/>
        <v>8164.2800000000007</v>
      </c>
      <c r="J45" s="10">
        <f t="shared" si="6"/>
        <v>11524.669</v>
      </c>
      <c r="K45" s="10">
        <f t="shared" si="6"/>
        <v>-703.33000000000175</v>
      </c>
      <c r="L45" s="10">
        <f t="shared" si="6"/>
        <v>-5945.6400000000012</v>
      </c>
      <c r="M45" s="10">
        <f t="shared" si="6"/>
        <v>4880.9699999999993</v>
      </c>
      <c r="N45" s="10">
        <f t="shared" si="6"/>
        <v>-4293.3000000000011</v>
      </c>
      <c r="O45" s="10">
        <f t="shared" si="6"/>
        <v>11035.120000000003</v>
      </c>
      <c r="P45" s="10">
        <f t="shared" si="6"/>
        <v>-849.77999999999884</v>
      </c>
      <c r="Q45" s="10">
        <f t="shared" si="6"/>
        <v>-319.93000000000029</v>
      </c>
      <c r="R45" s="10">
        <f t="shared" si="6"/>
        <v>12815.031000000001</v>
      </c>
    </row>
    <row r="46" spans="1:18" x14ac:dyDescent="0.3">
      <c r="A46">
        <v>11</v>
      </c>
      <c r="B46" s="10">
        <f t="shared" si="5"/>
        <v>37603.279999999999</v>
      </c>
      <c r="C46" s="10">
        <f t="shared" si="6"/>
        <v>41778.269999999997</v>
      </c>
      <c r="D46" s="10">
        <f t="shared" si="6"/>
        <v>24818.399999999998</v>
      </c>
      <c r="E46" s="10">
        <f t="shared" si="6"/>
        <v>40280.008999999998</v>
      </c>
      <c r="F46" s="10">
        <f t="shared" si="6"/>
        <v>26509.37</v>
      </c>
      <c r="G46" s="10">
        <f t="shared" si="6"/>
        <v>18014.304</v>
      </c>
      <c r="H46" s="10">
        <f t="shared" si="6"/>
        <v>8346.5800000000017</v>
      </c>
      <c r="I46" s="10">
        <f t="shared" si="6"/>
        <v>8164.2800000000007</v>
      </c>
      <c r="J46" s="10">
        <f t="shared" si="6"/>
        <v>11524.669</v>
      </c>
      <c r="K46" s="10">
        <f t="shared" si="6"/>
        <v>-703.33000000000175</v>
      </c>
      <c r="L46" s="10">
        <f t="shared" si="6"/>
        <v>-5945.6400000000012</v>
      </c>
      <c r="M46" s="10">
        <f t="shared" si="6"/>
        <v>4880.9699999999993</v>
      </c>
      <c r="N46" s="10">
        <f t="shared" si="6"/>
        <v>-4293.3000000000011</v>
      </c>
      <c r="O46" s="10">
        <f t="shared" si="6"/>
        <v>11035.120000000003</v>
      </c>
      <c r="P46" s="10">
        <f t="shared" si="6"/>
        <v>-849.77999999999884</v>
      </c>
      <c r="Q46" s="10">
        <f t="shared" si="6"/>
        <v>-319.93000000000029</v>
      </c>
      <c r="R46" s="10">
        <f t="shared" si="6"/>
        <v>12815.031000000001</v>
      </c>
    </row>
    <row r="47" spans="1:18" x14ac:dyDescent="0.3">
      <c r="A47">
        <v>12</v>
      </c>
      <c r="B47" s="10">
        <f t="shared" si="5"/>
        <v>37603.279999999999</v>
      </c>
      <c r="C47" s="10">
        <f t="shared" si="6"/>
        <v>41778.269999999997</v>
      </c>
      <c r="D47" s="10">
        <f t="shared" si="6"/>
        <v>24818.399999999998</v>
      </c>
      <c r="E47" s="10">
        <f t="shared" si="6"/>
        <v>40280.008999999998</v>
      </c>
      <c r="F47" s="10">
        <f t="shared" si="6"/>
        <v>26509.37</v>
      </c>
      <c r="G47" s="10">
        <f t="shared" si="6"/>
        <v>18014.304</v>
      </c>
      <c r="H47" s="10">
        <f t="shared" si="6"/>
        <v>8346.5800000000017</v>
      </c>
      <c r="I47" s="10">
        <f t="shared" si="6"/>
        <v>8164.2800000000007</v>
      </c>
      <c r="J47" s="10">
        <f t="shared" si="6"/>
        <v>11524.669</v>
      </c>
      <c r="K47" s="10">
        <f t="shared" si="6"/>
        <v>-703.33000000000175</v>
      </c>
      <c r="L47" s="10">
        <f t="shared" si="6"/>
        <v>-5945.6400000000012</v>
      </c>
      <c r="M47" s="10">
        <f t="shared" si="6"/>
        <v>4880.9699999999993</v>
      </c>
      <c r="N47" s="10">
        <f t="shared" si="6"/>
        <v>-4293.3000000000011</v>
      </c>
      <c r="O47" s="10">
        <f t="shared" si="6"/>
        <v>11035.120000000003</v>
      </c>
      <c r="P47" s="10">
        <f t="shared" si="6"/>
        <v>-849.77999999999884</v>
      </c>
      <c r="Q47" s="10">
        <f t="shared" si="6"/>
        <v>-319.93000000000029</v>
      </c>
      <c r="R47" s="10">
        <f t="shared" si="6"/>
        <v>12815.031000000001</v>
      </c>
    </row>
    <row r="48" spans="1:18" x14ac:dyDescent="0.3">
      <c r="A48">
        <v>13</v>
      </c>
      <c r="B48" s="10">
        <f t="shared" si="5"/>
        <v>37603.279999999999</v>
      </c>
      <c r="C48" s="10">
        <f t="shared" si="6"/>
        <v>41778.269999999997</v>
      </c>
      <c r="D48" s="10">
        <f t="shared" si="6"/>
        <v>24818.399999999998</v>
      </c>
      <c r="E48" s="10">
        <f t="shared" si="6"/>
        <v>40280.008999999998</v>
      </c>
      <c r="F48" s="10">
        <f t="shared" si="6"/>
        <v>26509.37</v>
      </c>
      <c r="G48" s="10">
        <f t="shared" si="6"/>
        <v>18014.304</v>
      </c>
      <c r="H48" s="10">
        <f t="shared" si="6"/>
        <v>8346.5800000000017</v>
      </c>
      <c r="I48" s="10">
        <f t="shared" si="6"/>
        <v>8164.2800000000007</v>
      </c>
      <c r="J48" s="10">
        <f t="shared" si="6"/>
        <v>11524.669</v>
      </c>
      <c r="K48" s="10">
        <f t="shared" si="6"/>
        <v>-703.33000000000175</v>
      </c>
      <c r="L48" s="10">
        <f t="shared" si="6"/>
        <v>-5945.6400000000012</v>
      </c>
      <c r="M48" s="10">
        <f t="shared" si="6"/>
        <v>4880.9699999999993</v>
      </c>
      <c r="N48" s="10">
        <f t="shared" si="6"/>
        <v>-4293.3000000000011</v>
      </c>
      <c r="O48" s="10">
        <f t="shared" si="6"/>
        <v>11035.120000000003</v>
      </c>
      <c r="P48" s="10">
        <f t="shared" si="6"/>
        <v>-849.77999999999884</v>
      </c>
      <c r="Q48" s="10">
        <f t="shared" si="6"/>
        <v>-319.93000000000029</v>
      </c>
      <c r="R48" s="10">
        <f t="shared" si="6"/>
        <v>12815.031000000001</v>
      </c>
    </row>
    <row r="49" spans="1:18" x14ac:dyDescent="0.3">
      <c r="A49">
        <v>14</v>
      </c>
      <c r="B49" s="10">
        <f t="shared" si="5"/>
        <v>37603.279999999999</v>
      </c>
      <c r="C49" s="10">
        <f t="shared" si="6"/>
        <v>41778.269999999997</v>
      </c>
      <c r="D49" s="10">
        <f t="shared" si="6"/>
        <v>24818.399999999998</v>
      </c>
      <c r="E49" s="10">
        <f t="shared" si="6"/>
        <v>40280.008999999998</v>
      </c>
      <c r="F49" s="10">
        <f t="shared" si="6"/>
        <v>26509.37</v>
      </c>
      <c r="G49" s="10">
        <f t="shared" si="6"/>
        <v>18014.304</v>
      </c>
      <c r="H49" s="10">
        <f t="shared" si="6"/>
        <v>8346.5800000000017</v>
      </c>
      <c r="I49" s="10">
        <f t="shared" si="6"/>
        <v>8164.2800000000007</v>
      </c>
      <c r="J49" s="10">
        <f t="shared" si="6"/>
        <v>11524.669</v>
      </c>
      <c r="K49" s="10">
        <f t="shared" si="6"/>
        <v>-703.33000000000175</v>
      </c>
      <c r="L49" s="10">
        <f t="shared" si="6"/>
        <v>-5945.6400000000012</v>
      </c>
      <c r="M49" s="10">
        <f t="shared" si="6"/>
        <v>4880.9699999999993</v>
      </c>
      <c r="N49" s="10">
        <f t="shared" si="6"/>
        <v>-4293.3000000000011</v>
      </c>
      <c r="O49" s="10">
        <f t="shared" si="6"/>
        <v>11035.120000000003</v>
      </c>
      <c r="P49" s="10">
        <f t="shared" si="6"/>
        <v>-849.77999999999884</v>
      </c>
      <c r="Q49" s="10">
        <f t="shared" si="6"/>
        <v>-319.93000000000029</v>
      </c>
      <c r="R49" s="10">
        <f t="shared" si="6"/>
        <v>12815.031000000001</v>
      </c>
    </row>
    <row r="50" spans="1:18" x14ac:dyDescent="0.3">
      <c r="A50">
        <v>15</v>
      </c>
      <c r="B50" s="10">
        <f t="shared" si="5"/>
        <v>37603.279999999999</v>
      </c>
      <c r="C50" s="10">
        <f t="shared" si="6"/>
        <v>41778.269999999997</v>
      </c>
      <c r="D50" s="10">
        <f t="shared" si="6"/>
        <v>24818.399999999998</v>
      </c>
      <c r="E50" s="10">
        <f t="shared" si="6"/>
        <v>40280.008999999998</v>
      </c>
      <c r="F50" s="10">
        <f t="shared" si="6"/>
        <v>26509.37</v>
      </c>
      <c r="G50" s="10">
        <f t="shared" si="6"/>
        <v>18014.304</v>
      </c>
      <c r="H50" s="10">
        <f t="shared" si="6"/>
        <v>8346.5800000000017</v>
      </c>
      <c r="I50" s="10">
        <f t="shared" si="6"/>
        <v>8164.2800000000007</v>
      </c>
      <c r="J50" s="10">
        <f t="shared" si="6"/>
        <v>11524.669</v>
      </c>
      <c r="K50" s="10">
        <f t="shared" si="6"/>
        <v>-703.33000000000175</v>
      </c>
      <c r="L50" s="10">
        <f t="shared" si="6"/>
        <v>-5945.6400000000012</v>
      </c>
      <c r="M50" s="10">
        <f t="shared" si="6"/>
        <v>4880.9699999999993</v>
      </c>
      <c r="N50" s="10">
        <f t="shared" si="6"/>
        <v>-4293.3000000000011</v>
      </c>
      <c r="O50" s="10">
        <f t="shared" si="6"/>
        <v>11035.120000000003</v>
      </c>
      <c r="P50" s="10">
        <f t="shared" si="6"/>
        <v>-849.77999999999884</v>
      </c>
      <c r="Q50" s="10">
        <f t="shared" si="6"/>
        <v>-319.93000000000029</v>
      </c>
      <c r="R50" s="10">
        <f t="shared" si="6"/>
        <v>12815.031000000001</v>
      </c>
    </row>
    <row r="51" spans="1:18" x14ac:dyDescent="0.3">
      <c r="A51">
        <v>16</v>
      </c>
      <c r="B51" s="10">
        <f t="shared" si="5"/>
        <v>37603.279999999999</v>
      </c>
      <c r="C51" s="10">
        <f t="shared" si="6"/>
        <v>41778.269999999997</v>
      </c>
      <c r="D51" s="10">
        <f t="shared" si="6"/>
        <v>24818.399999999998</v>
      </c>
      <c r="E51" s="10">
        <f t="shared" si="6"/>
        <v>40280.008999999998</v>
      </c>
      <c r="F51" s="10">
        <f t="shared" si="6"/>
        <v>26509.37</v>
      </c>
      <c r="G51" s="10">
        <f t="shared" si="6"/>
        <v>18014.304</v>
      </c>
      <c r="H51" s="10">
        <f t="shared" si="6"/>
        <v>8346.5800000000017</v>
      </c>
      <c r="I51" s="10">
        <f t="shared" si="6"/>
        <v>8164.2800000000007</v>
      </c>
      <c r="J51" s="10">
        <f t="shared" si="6"/>
        <v>11524.669</v>
      </c>
      <c r="K51" s="10">
        <f t="shared" si="6"/>
        <v>-703.33000000000175</v>
      </c>
      <c r="L51" s="10">
        <f t="shared" si="6"/>
        <v>-5945.6400000000012</v>
      </c>
      <c r="M51" s="10">
        <f t="shared" si="6"/>
        <v>4880.9699999999993</v>
      </c>
      <c r="N51" s="10">
        <f t="shared" si="6"/>
        <v>-4293.3000000000011</v>
      </c>
      <c r="O51" s="10">
        <f t="shared" si="6"/>
        <v>11035.120000000003</v>
      </c>
      <c r="P51" s="10">
        <f t="shared" si="6"/>
        <v>-849.77999999999884</v>
      </c>
      <c r="Q51" s="10">
        <f t="shared" si="6"/>
        <v>-319.93000000000029</v>
      </c>
      <c r="R51" s="10">
        <f t="shared" si="6"/>
        <v>12815.031000000001</v>
      </c>
    </row>
    <row r="52" spans="1:18" x14ac:dyDescent="0.3">
      <c r="A52">
        <v>17</v>
      </c>
      <c r="B52" s="10">
        <f t="shared" si="5"/>
        <v>37603.279999999999</v>
      </c>
      <c r="C52" s="10">
        <f t="shared" si="6"/>
        <v>41778.269999999997</v>
      </c>
      <c r="D52" s="10">
        <f t="shared" si="6"/>
        <v>24818.399999999998</v>
      </c>
      <c r="E52" s="10">
        <f t="shared" si="6"/>
        <v>40280.008999999998</v>
      </c>
      <c r="F52" s="10">
        <f t="shared" si="6"/>
        <v>26509.37</v>
      </c>
      <c r="G52" s="10">
        <f t="shared" si="6"/>
        <v>18014.304</v>
      </c>
      <c r="H52" s="10">
        <f t="shared" si="6"/>
        <v>8346.5800000000017</v>
      </c>
      <c r="I52" s="10">
        <f t="shared" si="6"/>
        <v>8164.2800000000007</v>
      </c>
      <c r="J52" s="10">
        <f t="shared" si="6"/>
        <v>11524.669</v>
      </c>
      <c r="K52" s="10">
        <f t="shared" si="6"/>
        <v>-703.33000000000175</v>
      </c>
      <c r="L52" s="10">
        <f t="shared" si="6"/>
        <v>-5945.6400000000012</v>
      </c>
      <c r="M52" s="10">
        <f t="shared" si="6"/>
        <v>4880.9699999999993</v>
      </c>
      <c r="N52" s="10">
        <f t="shared" ref="N52:N65" si="7">N$36</f>
        <v>-4293.3000000000011</v>
      </c>
      <c r="O52" s="10">
        <f t="shared" si="6"/>
        <v>11035.120000000003</v>
      </c>
      <c r="P52" s="10">
        <f t="shared" si="6"/>
        <v>-849.77999999999884</v>
      </c>
      <c r="Q52" s="10">
        <f t="shared" si="6"/>
        <v>-319.93000000000029</v>
      </c>
      <c r="R52" s="10">
        <f t="shared" si="6"/>
        <v>12815.031000000001</v>
      </c>
    </row>
    <row r="53" spans="1:18" x14ac:dyDescent="0.3">
      <c r="A53">
        <v>18</v>
      </c>
      <c r="B53" s="10">
        <f t="shared" si="5"/>
        <v>37603.279999999999</v>
      </c>
      <c r="C53" s="10">
        <f t="shared" ref="C53:M65" si="8">C$36</f>
        <v>41778.269999999997</v>
      </c>
      <c r="D53" s="10">
        <f t="shared" si="8"/>
        <v>24818.399999999998</v>
      </c>
      <c r="E53" s="10">
        <f t="shared" si="8"/>
        <v>40280.008999999998</v>
      </c>
      <c r="F53" s="10">
        <f t="shared" si="8"/>
        <v>26509.37</v>
      </c>
      <c r="G53" s="10">
        <f t="shared" si="8"/>
        <v>18014.304</v>
      </c>
      <c r="H53" s="10">
        <f t="shared" si="8"/>
        <v>8346.5800000000017</v>
      </c>
      <c r="I53" s="10">
        <f t="shared" si="8"/>
        <v>8164.2800000000007</v>
      </c>
      <c r="J53" s="10">
        <f t="shared" si="8"/>
        <v>11524.669</v>
      </c>
      <c r="K53" s="10">
        <f t="shared" si="8"/>
        <v>-703.33000000000175</v>
      </c>
      <c r="L53" s="10">
        <f t="shared" si="8"/>
        <v>-5945.6400000000012</v>
      </c>
      <c r="M53" s="10">
        <f t="shared" si="8"/>
        <v>4880.9699999999993</v>
      </c>
      <c r="N53" s="10">
        <f t="shared" si="7"/>
        <v>-4293.3000000000011</v>
      </c>
      <c r="O53" s="10">
        <f t="shared" ref="O53:R65" si="9">O$36</f>
        <v>11035.120000000003</v>
      </c>
      <c r="P53" s="10">
        <f t="shared" si="9"/>
        <v>-849.77999999999884</v>
      </c>
      <c r="Q53" s="10">
        <f t="shared" si="9"/>
        <v>-319.93000000000029</v>
      </c>
      <c r="R53" s="10">
        <f t="shared" si="9"/>
        <v>12815.031000000001</v>
      </c>
    </row>
    <row r="54" spans="1:18" x14ac:dyDescent="0.3">
      <c r="A54">
        <v>19</v>
      </c>
      <c r="B54" s="10">
        <f t="shared" si="5"/>
        <v>37603.279999999999</v>
      </c>
      <c r="C54" s="10">
        <f t="shared" si="8"/>
        <v>41778.269999999997</v>
      </c>
      <c r="D54" s="10">
        <f t="shared" si="8"/>
        <v>24818.399999999998</v>
      </c>
      <c r="E54" s="10">
        <f t="shared" si="8"/>
        <v>40280.008999999998</v>
      </c>
      <c r="F54" s="10">
        <f t="shared" si="8"/>
        <v>26509.37</v>
      </c>
      <c r="G54" s="10">
        <f t="shared" si="8"/>
        <v>18014.304</v>
      </c>
      <c r="H54" s="10">
        <f t="shared" si="8"/>
        <v>8346.5800000000017</v>
      </c>
      <c r="I54" s="10">
        <f t="shared" si="8"/>
        <v>8164.2800000000007</v>
      </c>
      <c r="J54" s="10">
        <f t="shared" si="8"/>
        <v>11524.669</v>
      </c>
      <c r="K54" s="10">
        <f t="shared" si="8"/>
        <v>-703.33000000000175</v>
      </c>
      <c r="L54" s="10">
        <f t="shared" si="8"/>
        <v>-5945.6400000000012</v>
      </c>
      <c r="M54" s="10">
        <f t="shared" si="8"/>
        <v>4880.9699999999993</v>
      </c>
      <c r="N54" s="10">
        <f t="shared" si="7"/>
        <v>-4293.3000000000011</v>
      </c>
      <c r="O54" s="10">
        <f t="shared" si="9"/>
        <v>11035.120000000003</v>
      </c>
      <c r="P54" s="10">
        <f t="shared" si="9"/>
        <v>-849.77999999999884</v>
      </c>
      <c r="Q54" s="10">
        <f t="shared" si="9"/>
        <v>-319.93000000000029</v>
      </c>
      <c r="R54" s="10">
        <f t="shared" si="9"/>
        <v>12815.031000000001</v>
      </c>
    </row>
    <row r="55" spans="1:18" x14ac:dyDescent="0.3">
      <c r="A55">
        <v>20</v>
      </c>
      <c r="B55" s="10">
        <f t="shared" si="5"/>
        <v>37603.279999999999</v>
      </c>
      <c r="C55" s="10">
        <f t="shared" si="8"/>
        <v>41778.269999999997</v>
      </c>
      <c r="D55" s="10">
        <f t="shared" si="8"/>
        <v>24818.399999999998</v>
      </c>
      <c r="E55" s="10">
        <f t="shared" si="8"/>
        <v>40280.008999999998</v>
      </c>
      <c r="F55" s="10">
        <f t="shared" si="8"/>
        <v>26509.37</v>
      </c>
      <c r="G55" s="10">
        <f t="shared" si="8"/>
        <v>18014.304</v>
      </c>
      <c r="H55" s="10">
        <f t="shared" si="8"/>
        <v>8346.5800000000017</v>
      </c>
      <c r="I55" s="10">
        <f t="shared" si="8"/>
        <v>8164.2800000000007</v>
      </c>
      <c r="J55" s="10">
        <f t="shared" si="8"/>
        <v>11524.669</v>
      </c>
      <c r="K55" s="10">
        <f t="shared" si="8"/>
        <v>-703.33000000000175</v>
      </c>
      <c r="L55" s="10">
        <f t="shared" si="8"/>
        <v>-5945.6400000000012</v>
      </c>
      <c r="M55" s="10">
        <f t="shared" si="8"/>
        <v>4880.9699999999993</v>
      </c>
      <c r="N55" s="10">
        <f t="shared" si="7"/>
        <v>-4293.3000000000011</v>
      </c>
      <c r="O55" s="10">
        <f t="shared" si="9"/>
        <v>11035.120000000003</v>
      </c>
      <c r="P55" s="10">
        <f t="shared" si="9"/>
        <v>-849.77999999999884</v>
      </c>
      <c r="Q55" s="10">
        <f t="shared" si="9"/>
        <v>-319.93000000000029</v>
      </c>
      <c r="R55" s="10">
        <f t="shared" si="9"/>
        <v>12815.031000000001</v>
      </c>
    </row>
    <row r="56" spans="1:18" x14ac:dyDescent="0.3">
      <c r="A56">
        <v>21</v>
      </c>
      <c r="B56" s="10">
        <f t="shared" si="5"/>
        <v>37603.279999999999</v>
      </c>
      <c r="C56" s="10">
        <f t="shared" si="8"/>
        <v>41778.269999999997</v>
      </c>
      <c r="D56" s="10">
        <f t="shared" si="8"/>
        <v>24818.399999999998</v>
      </c>
      <c r="E56" s="10">
        <f t="shared" si="8"/>
        <v>40280.008999999998</v>
      </c>
      <c r="F56" s="10">
        <f t="shared" si="8"/>
        <v>26509.37</v>
      </c>
      <c r="G56" s="10">
        <f t="shared" si="8"/>
        <v>18014.304</v>
      </c>
      <c r="H56" s="10">
        <f t="shared" si="8"/>
        <v>8346.5800000000017</v>
      </c>
      <c r="I56" s="10">
        <f t="shared" si="8"/>
        <v>8164.2800000000007</v>
      </c>
      <c r="J56" s="10">
        <f t="shared" si="8"/>
        <v>11524.669</v>
      </c>
      <c r="K56" s="10">
        <f t="shared" si="8"/>
        <v>-703.33000000000175</v>
      </c>
      <c r="L56" s="10">
        <f t="shared" si="8"/>
        <v>-5945.6400000000012</v>
      </c>
      <c r="M56" s="10">
        <f t="shared" si="8"/>
        <v>4880.9699999999993</v>
      </c>
      <c r="N56" s="10">
        <f t="shared" si="7"/>
        <v>-4293.3000000000011</v>
      </c>
      <c r="O56" s="10">
        <f t="shared" si="9"/>
        <v>11035.120000000003</v>
      </c>
      <c r="P56" s="10">
        <f t="shared" si="9"/>
        <v>-849.77999999999884</v>
      </c>
      <c r="Q56" s="10">
        <f t="shared" si="9"/>
        <v>-319.93000000000029</v>
      </c>
      <c r="R56" s="10">
        <f t="shared" si="9"/>
        <v>12815.031000000001</v>
      </c>
    </row>
    <row r="57" spans="1:18" x14ac:dyDescent="0.3">
      <c r="A57">
        <v>22</v>
      </c>
      <c r="B57" s="10">
        <f t="shared" si="5"/>
        <v>37603.279999999999</v>
      </c>
      <c r="C57" s="10">
        <f t="shared" si="8"/>
        <v>41778.269999999997</v>
      </c>
      <c r="D57" s="10">
        <f t="shared" si="8"/>
        <v>24818.399999999998</v>
      </c>
      <c r="E57" s="10">
        <f t="shared" si="8"/>
        <v>40280.008999999998</v>
      </c>
      <c r="F57" s="10">
        <f t="shared" si="8"/>
        <v>26509.37</v>
      </c>
      <c r="G57" s="10">
        <f t="shared" si="8"/>
        <v>18014.304</v>
      </c>
      <c r="H57" s="10">
        <f t="shared" si="8"/>
        <v>8346.5800000000017</v>
      </c>
      <c r="I57" s="10">
        <f t="shared" si="8"/>
        <v>8164.2800000000007</v>
      </c>
      <c r="J57" s="10">
        <f t="shared" si="8"/>
        <v>11524.669</v>
      </c>
      <c r="K57" s="10">
        <f t="shared" si="8"/>
        <v>-703.33000000000175</v>
      </c>
      <c r="L57" s="10">
        <f t="shared" si="8"/>
        <v>-5945.6400000000012</v>
      </c>
      <c r="M57" s="10">
        <f t="shared" si="8"/>
        <v>4880.9699999999993</v>
      </c>
      <c r="N57" s="10">
        <f t="shared" si="7"/>
        <v>-4293.3000000000011</v>
      </c>
      <c r="O57" s="10">
        <f t="shared" si="9"/>
        <v>11035.120000000003</v>
      </c>
      <c r="P57" s="10">
        <f t="shared" si="9"/>
        <v>-849.77999999999884</v>
      </c>
      <c r="Q57" s="10">
        <f t="shared" si="9"/>
        <v>-319.93000000000029</v>
      </c>
      <c r="R57" s="10">
        <f t="shared" si="9"/>
        <v>12815.031000000001</v>
      </c>
    </row>
    <row r="58" spans="1:18" x14ac:dyDescent="0.3">
      <c r="A58">
        <v>23</v>
      </c>
      <c r="B58" s="10">
        <f t="shared" si="5"/>
        <v>37603.279999999999</v>
      </c>
      <c r="C58" s="10">
        <f t="shared" si="8"/>
        <v>41778.269999999997</v>
      </c>
      <c r="D58" s="10">
        <f t="shared" si="8"/>
        <v>24818.399999999998</v>
      </c>
      <c r="E58" s="10">
        <f t="shared" si="8"/>
        <v>40280.008999999998</v>
      </c>
      <c r="F58" s="10">
        <f t="shared" si="8"/>
        <v>26509.37</v>
      </c>
      <c r="G58" s="10">
        <f t="shared" si="8"/>
        <v>18014.304</v>
      </c>
      <c r="H58" s="10">
        <f t="shared" si="8"/>
        <v>8346.5800000000017</v>
      </c>
      <c r="I58" s="10">
        <f t="shared" si="8"/>
        <v>8164.2800000000007</v>
      </c>
      <c r="J58" s="10">
        <f t="shared" si="8"/>
        <v>11524.669</v>
      </c>
      <c r="K58" s="10">
        <f t="shared" si="8"/>
        <v>-703.33000000000175</v>
      </c>
      <c r="L58" s="10">
        <f t="shared" si="8"/>
        <v>-5945.6400000000012</v>
      </c>
      <c r="M58" s="10">
        <f t="shared" si="8"/>
        <v>4880.9699999999993</v>
      </c>
      <c r="N58" s="10">
        <f t="shared" si="7"/>
        <v>-4293.3000000000011</v>
      </c>
      <c r="O58" s="10">
        <f t="shared" si="9"/>
        <v>11035.120000000003</v>
      </c>
      <c r="P58" s="10">
        <f t="shared" si="9"/>
        <v>-849.77999999999884</v>
      </c>
      <c r="Q58" s="10">
        <f t="shared" si="9"/>
        <v>-319.93000000000029</v>
      </c>
      <c r="R58" s="10">
        <f t="shared" si="9"/>
        <v>12815.031000000001</v>
      </c>
    </row>
    <row r="59" spans="1:18" x14ac:dyDescent="0.3">
      <c r="A59">
        <v>24</v>
      </c>
      <c r="B59" s="10">
        <f t="shared" si="5"/>
        <v>37603.279999999999</v>
      </c>
      <c r="C59" s="10">
        <f t="shared" si="8"/>
        <v>41778.269999999997</v>
      </c>
      <c r="D59" s="10">
        <f t="shared" si="8"/>
        <v>24818.399999999998</v>
      </c>
      <c r="E59" s="10">
        <f t="shared" si="8"/>
        <v>40280.008999999998</v>
      </c>
      <c r="F59" s="10">
        <f t="shared" si="8"/>
        <v>26509.37</v>
      </c>
      <c r="G59" s="10">
        <f t="shared" si="8"/>
        <v>18014.304</v>
      </c>
      <c r="H59" s="10">
        <f t="shared" si="8"/>
        <v>8346.5800000000017</v>
      </c>
      <c r="I59" s="10">
        <f t="shared" si="8"/>
        <v>8164.2800000000007</v>
      </c>
      <c r="J59" s="10">
        <f t="shared" si="8"/>
        <v>11524.669</v>
      </c>
      <c r="K59" s="10">
        <f t="shared" si="8"/>
        <v>-703.33000000000175</v>
      </c>
      <c r="L59" s="10">
        <f t="shared" si="8"/>
        <v>-5945.6400000000012</v>
      </c>
      <c r="M59" s="10">
        <f t="shared" si="8"/>
        <v>4880.9699999999993</v>
      </c>
      <c r="N59" s="10">
        <f t="shared" si="7"/>
        <v>-4293.3000000000011</v>
      </c>
      <c r="O59" s="10">
        <f t="shared" si="9"/>
        <v>11035.120000000003</v>
      </c>
      <c r="P59" s="10">
        <f t="shared" si="9"/>
        <v>-849.77999999999884</v>
      </c>
      <c r="Q59" s="10">
        <f t="shared" si="9"/>
        <v>-319.93000000000029</v>
      </c>
      <c r="R59" s="10">
        <f t="shared" si="9"/>
        <v>12815.031000000001</v>
      </c>
    </row>
    <row r="60" spans="1:18" x14ac:dyDescent="0.3">
      <c r="A60">
        <v>25</v>
      </c>
      <c r="B60" s="10">
        <f t="shared" si="5"/>
        <v>37603.279999999999</v>
      </c>
      <c r="C60" s="10">
        <f t="shared" si="8"/>
        <v>41778.269999999997</v>
      </c>
      <c r="D60" s="10">
        <f t="shared" si="8"/>
        <v>24818.399999999998</v>
      </c>
      <c r="E60" s="10">
        <f t="shared" si="8"/>
        <v>40280.008999999998</v>
      </c>
      <c r="F60" s="10">
        <f t="shared" si="8"/>
        <v>26509.37</v>
      </c>
      <c r="G60" s="10">
        <f t="shared" si="8"/>
        <v>18014.304</v>
      </c>
      <c r="H60" s="10">
        <f t="shared" si="8"/>
        <v>8346.5800000000017</v>
      </c>
      <c r="I60" s="10">
        <f t="shared" si="8"/>
        <v>8164.2800000000007</v>
      </c>
      <c r="J60" s="10">
        <f t="shared" si="8"/>
        <v>11524.669</v>
      </c>
      <c r="K60" s="10">
        <f t="shared" si="8"/>
        <v>-703.33000000000175</v>
      </c>
      <c r="L60" s="10">
        <f t="shared" si="8"/>
        <v>-5945.6400000000012</v>
      </c>
      <c r="M60" s="10">
        <f t="shared" si="8"/>
        <v>4880.9699999999993</v>
      </c>
      <c r="N60" s="10">
        <f t="shared" si="7"/>
        <v>-4293.3000000000011</v>
      </c>
      <c r="O60" s="10">
        <f t="shared" si="9"/>
        <v>11035.120000000003</v>
      </c>
      <c r="P60" s="10">
        <f t="shared" si="9"/>
        <v>-849.77999999999884</v>
      </c>
      <c r="Q60" s="10">
        <f t="shared" si="9"/>
        <v>-319.93000000000029</v>
      </c>
      <c r="R60" s="10">
        <f t="shared" si="9"/>
        <v>12815.031000000001</v>
      </c>
    </row>
    <row r="61" spans="1:18" x14ac:dyDescent="0.3">
      <c r="A61">
        <v>26</v>
      </c>
      <c r="B61" s="10">
        <f t="shared" si="5"/>
        <v>37603.279999999999</v>
      </c>
      <c r="C61" s="10">
        <f t="shared" si="8"/>
        <v>41778.269999999997</v>
      </c>
      <c r="D61" s="10">
        <f t="shared" si="8"/>
        <v>24818.399999999998</v>
      </c>
      <c r="E61" s="10">
        <f t="shared" si="8"/>
        <v>40280.008999999998</v>
      </c>
      <c r="F61" s="10">
        <f t="shared" si="8"/>
        <v>26509.37</v>
      </c>
      <c r="G61" s="10">
        <f t="shared" si="8"/>
        <v>18014.304</v>
      </c>
      <c r="H61" s="10">
        <f t="shared" si="8"/>
        <v>8346.5800000000017</v>
      </c>
      <c r="I61" s="10">
        <f t="shared" si="8"/>
        <v>8164.2800000000007</v>
      </c>
      <c r="J61" s="10">
        <f t="shared" si="8"/>
        <v>11524.669</v>
      </c>
      <c r="K61" s="10">
        <f t="shared" si="8"/>
        <v>-703.33000000000175</v>
      </c>
      <c r="L61" s="10">
        <f t="shared" si="8"/>
        <v>-5945.6400000000012</v>
      </c>
      <c r="M61" s="10">
        <f t="shared" si="8"/>
        <v>4880.9699999999993</v>
      </c>
      <c r="N61" s="10">
        <f t="shared" si="7"/>
        <v>-4293.3000000000011</v>
      </c>
      <c r="O61" s="10">
        <f t="shared" si="9"/>
        <v>11035.120000000003</v>
      </c>
      <c r="P61" s="10">
        <f t="shared" si="9"/>
        <v>-849.77999999999884</v>
      </c>
      <c r="Q61" s="10">
        <f t="shared" si="9"/>
        <v>-319.93000000000029</v>
      </c>
      <c r="R61" s="10">
        <f t="shared" si="9"/>
        <v>12815.031000000001</v>
      </c>
    </row>
    <row r="62" spans="1:18" x14ac:dyDescent="0.3">
      <c r="A62">
        <v>27</v>
      </c>
      <c r="B62" s="10">
        <f t="shared" si="5"/>
        <v>37603.279999999999</v>
      </c>
      <c r="C62" s="10">
        <f t="shared" si="8"/>
        <v>41778.269999999997</v>
      </c>
      <c r="D62" s="10">
        <f t="shared" si="8"/>
        <v>24818.399999999998</v>
      </c>
      <c r="E62" s="10">
        <f t="shared" si="8"/>
        <v>40280.008999999998</v>
      </c>
      <c r="F62" s="10">
        <f t="shared" si="8"/>
        <v>26509.37</v>
      </c>
      <c r="G62" s="10">
        <f t="shared" si="8"/>
        <v>18014.304</v>
      </c>
      <c r="H62" s="10">
        <f t="shared" si="8"/>
        <v>8346.5800000000017</v>
      </c>
      <c r="I62" s="10">
        <f t="shared" si="8"/>
        <v>8164.2800000000007</v>
      </c>
      <c r="J62" s="10">
        <f t="shared" si="8"/>
        <v>11524.669</v>
      </c>
      <c r="K62" s="10">
        <f t="shared" si="8"/>
        <v>-703.33000000000175</v>
      </c>
      <c r="L62" s="10">
        <f t="shared" si="8"/>
        <v>-5945.6400000000012</v>
      </c>
      <c r="M62" s="10">
        <f t="shared" si="8"/>
        <v>4880.9699999999993</v>
      </c>
      <c r="N62" s="10">
        <f t="shared" si="7"/>
        <v>-4293.3000000000011</v>
      </c>
      <c r="O62" s="10">
        <f t="shared" si="9"/>
        <v>11035.120000000003</v>
      </c>
      <c r="P62" s="10">
        <f t="shared" si="9"/>
        <v>-849.77999999999884</v>
      </c>
      <c r="Q62" s="10">
        <f t="shared" si="9"/>
        <v>-319.93000000000029</v>
      </c>
      <c r="R62" s="10">
        <f t="shared" si="9"/>
        <v>12815.031000000001</v>
      </c>
    </row>
    <row r="63" spans="1:18" x14ac:dyDescent="0.3">
      <c r="A63">
        <v>28</v>
      </c>
      <c r="B63" s="10">
        <f t="shared" si="5"/>
        <v>37603.279999999999</v>
      </c>
      <c r="C63" s="10">
        <f t="shared" si="8"/>
        <v>41778.269999999997</v>
      </c>
      <c r="D63" s="10">
        <f t="shared" si="8"/>
        <v>24818.399999999998</v>
      </c>
      <c r="E63" s="10">
        <f t="shared" si="8"/>
        <v>40280.008999999998</v>
      </c>
      <c r="F63" s="10">
        <f t="shared" si="8"/>
        <v>26509.37</v>
      </c>
      <c r="G63" s="10">
        <f t="shared" si="8"/>
        <v>18014.304</v>
      </c>
      <c r="H63" s="10">
        <f t="shared" si="8"/>
        <v>8346.5800000000017</v>
      </c>
      <c r="I63" s="10">
        <f t="shared" si="8"/>
        <v>8164.2800000000007</v>
      </c>
      <c r="J63" s="10">
        <f t="shared" si="8"/>
        <v>11524.669</v>
      </c>
      <c r="K63" s="10">
        <f t="shared" si="8"/>
        <v>-703.33000000000175</v>
      </c>
      <c r="L63" s="10">
        <f t="shared" si="8"/>
        <v>-5945.6400000000012</v>
      </c>
      <c r="M63" s="10">
        <f t="shared" si="8"/>
        <v>4880.9699999999993</v>
      </c>
      <c r="N63" s="10">
        <f t="shared" si="7"/>
        <v>-4293.3000000000011</v>
      </c>
      <c r="O63" s="10">
        <f t="shared" si="9"/>
        <v>11035.120000000003</v>
      </c>
      <c r="P63" s="10">
        <f t="shared" si="9"/>
        <v>-849.77999999999884</v>
      </c>
      <c r="Q63" s="10">
        <f t="shared" si="9"/>
        <v>-319.93000000000029</v>
      </c>
      <c r="R63" s="10">
        <f t="shared" si="9"/>
        <v>12815.031000000001</v>
      </c>
    </row>
    <row r="64" spans="1:18" x14ac:dyDescent="0.3">
      <c r="A64">
        <v>29</v>
      </c>
      <c r="B64" s="10">
        <f t="shared" si="5"/>
        <v>37603.279999999999</v>
      </c>
      <c r="C64" s="10">
        <f t="shared" si="8"/>
        <v>41778.269999999997</v>
      </c>
      <c r="D64" s="10">
        <f t="shared" si="8"/>
        <v>24818.399999999998</v>
      </c>
      <c r="E64" s="10">
        <f t="shared" si="8"/>
        <v>40280.008999999998</v>
      </c>
      <c r="F64" s="10">
        <f t="shared" si="8"/>
        <v>26509.37</v>
      </c>
      <c r="G64" s="10">
        <f t="shared" si="8"/>
        <v>18014.304</v>
      </c>
      <c r="H64" s="10">
        <f t="shared" si="8"/>
        <v>8346.5800000000017</v>
      </c>
      <c r="I64" s="10">
        <f t="shared" si="8"/>
        <v>8164.2800000000007</v>
      </c>
      <c r="J64" s="10">
        <f t="shared" si="8"/>
        <v>11524.669</v>
      </c>
      <c r="K64" s="10">
        <f t="shared" si="8"/>
        <v>-703.33000000000175</v>
      </c>
      <c r="L64" s="10">
        <f t="shared" si="8"/>
        <v>-5945.6400000000012</v>
      </c>
      <c r="M64" s="10">
        <f t="shared" si="8"/>
        <v>4880.9699999999993</v>
      </c>
      <c r="N64" s="10">
        <f t="shared" si="7"/>
        <v>-4293.3000000000011</v>
      </c>
      <c r="O64" s="10">
        <f t="shared" si="9"/>
        <v>11035.120000000003</v>
      </c>
      <c r="P64" s="10">
        <f t="shared" si="9"/>
        <v>-849.77999999999884</v>
      </c>
      <c r="Q64" s="10">
        <f t="shared" si="9"/>
        <v>-319.93000000000029</v>
      </c>
      <c r="R64" s="10">
        <f t="shared" si="9"/>
        <v>12815.031000000001</v>
      </c>
    </row>
    <row r="65" spans="1:18" x14ac:dyDescent="0.3">
      <c r="A65">
        <v>30</v>
      </c>
      <c r="B65" s="10">
        <f t="shared" si="5"/>
        <v>37603.279999999999</v>
      </c>
      <c r="C65" s="10">
        <f t="shared" si="8"/>
        <v>41778.269999999997</v>
      </c>
      <c r="D65" s="10">
        <f t="shared" si="8"/>
        <v>24818.399999999998</v>
      </c>
      <c r="E65" s="10">
        <f t="shared" si="8"/>
        <v>40280.008999999998</v>
      </c>
      <c r="F65" s="10">
        <f t="shared" si="8"/>
        <v>26509.37</v>
      </c>
      <c r="G65" s="10">
        <f t="shared" si="8"/>
        <v>18014.304</v>
      </c>
      <c r="H65" s="10">
        <f t="shared" si="8"/>
        <v>8346.5800000000017</v>
      </c>
      <c r="I65" s="10">
        <f t="shared" si="8"/>
        <v>8164.2800000000007</v>
      </c>
      <c r="J65" s="10">
        <f t="shared" si="8"/>
        <v>11524.669</v>
      </c>
      <c r="K65" s="10">
        <f t="shared" si="8"/>
        <v>-703.33000000000175</v>
      </c>
      <c r="L65" s="10">
        <f t="shared" si="8"/>
        <v>-5945.6400000000012</v>
      </c>
      <c r="M65" s="10">
        <f t="shared" si="8"/>
        <v>4880.9699999999993</v>
      </c>
      <c r="N65" s="10">
        <f t="shared" si="7"/>
        <v>-4293.3000000000011</v>
      </c>
      <c r="O65" s="10">
        <f t="shared" si="9"/>
        <v>11035.120000000003</v>
      </c>
      <c r="P65" s="10">
        <f t="shared" si="9"/>
        <v>-849.77999999999884</v>
      </c>
      <c r="Q65" s="10">
        <f t="shared" si="9"/>
        <v>-319.93000000000029</v>
      </c>
      <c r="R65" s="10">
        <f t="shared" si="9"/>
        <v>12815.031000000001</v>
      </c>
    </row>
  </sheetData>
  <mergeCells count="2">
    <mergeCell ref="B1:R1"/>
    <mergeCell ref="B34:R34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Main Calculations</vt:lpstr>
      <vt:lpstr>Sensitivity An-KongsbergPT</vt:lpstr>
      <vt:lpstr>Sensitivity An-Kongsberg14</vt:lpstr>
      <vt:lpstr>Sensitivity An-Kongsberg8</vt:lpstr>
      <vt:lpstr>Sensitivity Analysis-Thrustmast</vt:lpstr>
      <vt:lpstr>Cash Flows Base</vt:lpstr>
      <vt:lpstr>Cash Flows w Parasitic</vt:lpstr>
      <vt:lpstr>Gross Electicity Flows</vt:lpstr>
      <vt:lpstr>Net Electricity Flows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Rudolph Santarromana</dc:creator>
  <cp:lastModifiedBy>Rudolph Santarromana</cp:lastModifiedBy>
  <dcterms:created xsi:type="dcterms:W3CDTF">2021-10-04T21:29:37Z</dcterms:created>
  <dcterms:modified xsi:type="dcterms:W3CDTF">2022-01-15T23:35:26Z</dcterms:modified>
</cp:coreProperties>
</file>