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goel/Desktop/Chem 1310/Lab 11/"/>
    </mc:Choice>
  </mc:AlternateContent>
  <xr:revisionPtr revIDLastSave="0" documentId="13_ncr:1_{7C5D438F-850C-B34F-9A44-7D6B79599990}" xr6:coauthVersionLast="47" xr6:coauthVersionMax="47" xr10:uidLastSave="{00000000-0000-0000-0000-000000000000}"/>
  <bookViews>
    <workbookView xWindow="0" yWindow="880" windowWidth="36000" windowHeight="21020" tabRatio="500" xr2:uid="{00000000-000D-0000-FFFF-FFFF00000000}"/>
  </bookViews>
  <sheets>
    <sheet name="Chemical Equilibrium" sheetId="1" r:id="rId1"/>
    <sheet name="Instructions" sheetId="2" state="hidden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G62" i="1"/>
  <c r="G61" i="1"/>
  <c r="G52" i="1"/>
  <c r="G53" i="1"/>
  <c r="G54" i="1"/>
  <c r="G55" i="1"/>
  <c r="G56" i="1"/>
  <c r="G57" i="1"/>
  <c r="G58" i="1"/>
  <c r="G59" i="1"/>
  <c r="G60" i="1"/>
  <c r="G51" i="1"/>
  <c r="F52" i="1"/>
  <c r="F53" i="1"/>
  <c r="F54" i="1"/>
  <c r="F55" i="1"/>
  <c r="F56" i="1"/>
  <c r="F57" i="1"/>
  <c r="F58" i="1"/>
  <c r="F59" i="1"/>
  <c r="F60" i="1"/>
  <c r="F51" i="1"/>
  <c r="E52" i="1"/>
  <c r="E53" i="1"/>
  <c r="E54" i="1"/>
  <c r="E55" i="1"/>
  <c r="E56" i="1"/>
  <c r="E57" i="1"/>
  <c r="E58" i="1"/>
  <c r="E59" i="1"/>
  <c r="E60" i="1"/>
  <c r="D52" i="1"/>
  <c r="D53" i="1"/>
  <c r="D54" i="1"/>
  <c r="D55" i="1"/>
  <c r="D56" i="1"/>
  <c r="D57" i="1"/>
  <c r="D58" i="1"/>
  <c r="D59" i="1"/>
  <c r="D60" i="1"/>
  <c r="D51" i="1"/>
  <c r="C52" i="1"/>
  <c r="C53" i="1"/>
  <c r="C54" i="1"/>
  <c r="C55" i="1"/>
  <c r="C56" i="1"/>
  <c r="C57" i="1"/>
  <c r="C58" i="1"/>
  <c r="C59" i="1"/>
  <c r="C60" i="1"/>
  <c r="C51" i="1"/>
  <c r="B52" i="1"/>
  <c r="B53" i="1"/>
  <c r="B54" i="1"/>
  <c r="B55" i="1"/>
  <c r="B56" i="1"/>
  <c r="B57" i="1"/>
  <c r="B58" i="1"/>
  <c r="B59" i="1"/>
  <c r="B60" i="1"/>
  <c r="B51" i="1"/>
  <c r="F8" i="1"/>
  <c r="F9" i="1"/>
  <c r="F10" i="1"/>
  <c r="F11" i="1"/>
  <c r="F7" i="1"/>
  <c r="E42" i="1"/>
  <c r="E41" i="1"/>
  <c r="E40" i="1"/>
  <c r="E39" i="1"/>
  <c r="E38" i="1"/>
  <c r="E47" i="1"/>
  <c r="E46" i="1"/>
  <c r="E45" i="1"/>
  <c r="E44" i="1"/>
  <c r="E43" i="1"/>
  <c r="E8" i="1"/>
  <c r="E9" i="1"/>
  <c r="E10" i="1"/>
  <c r="E11" i="1"/>
  <c r="E7" i="1"/>
</calcChain>
</file>

<file path=xl/sharedStrings.xml><?xml version="1.0" encoding="utf-8"?>
<sst xmlns="http://schemas.openxmlformats.org/spreadsheetml/2006/main" count="40" uniqueCount="33">
  <si>
    <t>CHEM 1212K Laboratory</t>
  </si>
  <si>
    <t>A. Beer's Law</t>
  </si>
  <si>
    <t>Test Tube</t>
  </si>
  <si>
    <r>
      <t>Fe</t>
    </r>
    <r>
      <rPr>
        <vertAlign val="superscript"/>
        <sz val="12"/>
        <color theme="1"/>
        <rFont val="Arial"/>
        <family val="2"/>
      </rPr>
      <t xml:space="preserve">3+ </t>
    </r>
    <r>
      <rPr>
        <i/>
        <sz val="12"/>
        <color theme="1"/>
        <rFont val="Arial"/>
        <family val="2"/>
      </rPr>
      <t>V</t>
    </r>
    <r>
      <rPr>
        <sz val="12"/>
        <color theme="1"/>
        <rFont val="Arial"/>
        <family val="2"/>
      </rPr>
      <t xml:space="preserve"> (ml)</t>
    </r>
  </si>
  <si>
    <r>
      <t>SCN</t>
    </r>
    <r>
      <rPr>
        <vertAlign val="superscript"/>
        <sz val="12"/>
        <color theme="1"/>
        <rFont val="Arial"/>
        <family val="2"/>
      </rPr>
      <t xml:space="preserve">– </t>
    </r>
    <r>
      <rPr>
        <i/>
        <sz val="12"/>
        <color theme="1"/>
        <rFont val="Arial"/>
        <family val="2"/>
      </rPr>
      <t>V</t>
    </r>
    <r>
      <rPr>
        <sz val="12"/>
        <color theme="1"/>
        <rFont val="Arial"/>
        <family val="2"/>
      </rPr>
      <t xml:space="preserve"> (ml)</t>
    </r>
  </si>
  <si>
    <r>
      <t xml:space="preserve">Total </t>
    </r>
    <r>
      <rPr>
        <i/>
        <sz val="12"/>
        <color theme="1"/>
        <rFont val="Arial"/>
        <family val="2"/>
      </rPr>
      <t>V</t>
    </r>
    <r>
      <rPr>
        <sz val="12"/>
        <color theme="1"/>
        <rFont val="Arial"/>
        <family val="2"/>
      </rPr>
      <t xml:space="preserve"> (ml)</t>
    </r>
  </si>
  <si>
    <r>
      <t>[Fe(SCN)</t>
    </r>
    <r>
      <rPr>
        <vertAlign val="superscript"/>
        <sz val="12"/>
        <color theme="1"/>
        <rFont val="Arial"/>
        <family val="2"/>
      </rPr>
      <t>2+</t>
    </r>
    <r>
      <rPr>
        <sz val="12"/>
        <color theme="1"/>
        <rFont val="Arial"/>
        <family val="2"/>
      </rPr>
      <t>] (mol/L)</t>
    </r>
  </si>
  <si>
    <t>Absorbance</t>
  </si>
  <si>
    <r>
      <t>Plot 1. Absorbance versus Concentration, Fe(SCN)</t>
    </r>
    <r>
      <rPr>
        <vertAlign val="superscript"/>
        <sz val="12"/>
        <color theme="1"/>
        <rFont val="Arial"/>
        <family val="2"/>
      </rPr>
      <t>2+</t>
    </r>
  </si>
  <si>
    <r>
      <t>HNO</t>
    </r>
    <r>
      <rPr>
        <vertAlign val="sub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V</t>
    </r>
    <r>
      <rPr>
        <sz val="12"/>
        <color theme="1"/>
        <rFont val="Arial"/>
        <family val="2"/>
      </rPr>
      <t xml:space="preserve"> (ml)</t>
    </r>
  </si>
  <si>
    <r>
      <t>[SCN</t>
    </r>
    <r>
      <rPr>
        <vertAlign val="superscript"/>
        <sz val="12"/>
        <color theme="1"/>
        <rFont val="Arial"/>
        <family val="2"/>
      </rPr>
      <t>–</t>
    </r>
    <r>
      <rPr>
        <sz val="12"/>
        <color theme="1"/>
        <rFont val="Arial"/>
        <family val="2"/>
      </rPr>
      <t>]</t>
    </r>
    <r>
      <rPr>
        <i/>
        <vertAlign val="subscript"/>
        <sz val="12"/>
        <color theme="1"/>
        <rFont val="Arial"/>
        <family val="2"/>
      </rPr>
      <t>i</t>
    </r>
    <r>
      <rPr>
        <sz val="12"/>
        <color theme="1"/>
        <rFont val="Arial"/>
        <family val="2"/>
      </rPr>
      <t xml:space="preserve"> (mol/L)</t>
    </r>
  </si>
  <si>
    <r>
      <t>[Fe</t>
    </r>
    <r>
      <rPr>
        <vertAlign val="superscript"/>
        <sz val="12"/>
        <color theme="1"/>
        <rFont val="Arial"/>
        <family val="2"/>
      </rPr>
      <t>3+</t>
    </r>
    <r>
      <rPr>
        <sz val="12"/>
        <color theme="1"/>
        <rFont val="Arial"/>
        <family val="2"/>
      </rPr>
      <t>]</t>
    </r>
    <r>
      <rPr>
        <i/>
        <vertAlign val="subscript"/>
        <sz val="12"/>
        <color theme="1"/>
        <rFont val="Arial"/>
        <family val="2"/>
      </rPr>
      <t>i</t>
    </r>
    <r>
      <rPr>
        <sz val="12"/>
        <color theme="1"/>
        <rFont val="Arial"/>
        <family val="2"/>
      </rPr>
      <t xml:space="preserve"> (mol/L)</t>
    </r>
  </si>
  <si>
    <t>K</t>
  </si>
  <si>
    <t>Mean</t>
  </si>
  <si>
    <t>St. Dev.</t>
  </si>
  <si>
    <r>
      <t>[Fe</t>
    </r>
    <r>
      <rPr>
        <vertAlign val="superscript"/>
        <sz val="12"/>
        <color theme="1"/>
        <rFont val="Arial"/>
        <family val="2"/>
      </rPr>
      <t>3+</t>
    </r>
    <r>
      <rPr>
        <sz val="12"/>
        <color theme="1"/>
        <rFont val="Arial"/>
        <family val="2"/>
      </rPr>
      <t>]</t>
    </r>
    <r>
      <rPr>
        <i/>
        <vertAlign val="subscript"/>
        <sz val="12"/>
        <color theme="1"/>
        <rFont val="Arial"/>
        <family val="2"/>
      </rPr>
      <t>eq</t>
    </r>
    <r>
      <rPr>
        <sz val="12"/>
        <color theme="1"/>
        <rFont val="Arial"/>
        <family val="2"/>
      </rPr>
      <t xml:space="preserve"> (mol/L)</t>
    </r>
  </si>
  <si>
    <r>
      <t>[SCN</t>
    </r>
    <r>
      <rPr>
        <vertAlign val="superscript"/>
        <sz val="12"/>
        <color theme="1"/>
        <rFont val="Arial"/>
        <family val="2"/>
      </rPr>
      <t>–</t>
    </r>
    <r>
      <rPr>
        <sz val="12"/>
        <color theme="1"/>
        <rFont val="Arial"/>
        <family val="2"/>
      </rPr>
      <t>]</t>
    </r>
    <r>
      <rPr>
        <i/>
        <vertAlign val="subscript"/>
        <sz val="12"/>
        <color theme="1"/>
        <rFont val="Arial"/>
        <family val="2"/>
      </rPr>
      <t>eq</t>
    </r>
    <r>
      <rPr>
        <sz val="12"/>
        <color theme="1"/>
        <rFont val="Arial"/>
        <family val="2"/>
      </rPr>
      <t xml:space="preserve"> (mol/L)</t>
    </r>
  </si>
  <si>
    <r>
      <t>[Fe(SCN)</t>
    </r>
    <r>
      <rPr>
        <vertAlign val="superscript"/>
        <sz val="11"/>
        <color theme="1"/>
        <rFont val="Arial"/>
        <family val="2"/>
      </rPr>
      <t>2+</t>
    </r>
    <r>
      <rPr>
        <sz val="11"/>
        <color theme="1"/>
        <rFont val="Arial"/>
        <family val="2"/>
      </rPr>
      <t>]</t>
    </r>
    <r>
      <rPr>
        <i/>
        <vertAlign val="subscript"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 xml:space="preserve"> (mol/L)</t>
    </r>
  </si>
  <si>
    <t>Enter the data you collected in the laboratory into the relevant table cells. Where</t>
  </si>
  <si>
    <t>calculations are necessary, you should use Excel formulas to ensure efficiency.</t>
  </si>
  <si>
    <t>After entering formulas for test tube 6 in Table 3, copy the formulas without the</t>
  </si>
  <si>
    <t>equals sign to Table 4, so that they can be checked for correctness by your TA.</t>
  </si>
  <si>
    <t>Use Format &gt; Cells to ensure that your data is displayed with the appropriate</t>
  </si>
  <si>
    <r>
      <t>number of significant figures!</t>
    </r>
    <r>
      <rPr>
        <sz val="12"/>
        <color theme="1"/>
        <rFont val="Arial"/>
        <family val="2"/>
      </rPr>
      <t xml:space="preserve"> Excel removes trailing zeros unless explicitly told</t>
    </r>
  </si>
  <si>
    <t>figures automatically.</t>
  </si>
  <si>
    <r>
      <t xml:space="preserve">not to do so. Spreadsheets will </t>
    </r>
    <r>
      <rPr>
        <b/>
        <i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display the proper number of significant</t>
    </r>
  </si>
  <si>
    <t>Can't find the tables? See the tabs below.</t>
  </si>
  <si>
    <t>Prepare your own plot here of absorbance versus concentration based on the data</t>
  </si>
  <si>
    <r>
      <t>in Table 1. Include a line of best fit with equation and R</t>
    </r>
    <r>
      <rPr>
        <i/>
        <vertAlign val="superscript"/>
        <sz val="12"/>
        <color rgb="FFC00000"/>
        <rFont val="Arial"/>
        <family val="2"/>
      </rPr>
      <t>2</t>
    </r>
    <r>
      <rPr>
        <i/>
        <sz val="12"/>
        <color rgb="FFC00000"/>
        <rFont val="Arial"/>
        <family val="2"/>
      </rPr>
      <t xml:space="preserve"> value.</t>
    </r>
  </si>
  <si>
    <t>Measurement of an Equilibrium Constant</t>
  </si>
  <si>
    <t>Data for Beer's Law Plot (do not include in report)</t>
  </si>
  <si>
    <t>Table 1. Data for Determination of Equilibrium Constant</t>
  </si>
  <si>
    <r>
      <t xml:space="preserve">Table 2. Calculation of </t>
    </r>
    <r>
      <rPr>
        <i/>
        <sz val="12"/>
        <color theme="1"/>
        <rFont val="Arial"/>
        <family val="2"/>
      </rPr>
      <t>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</si>
</sst>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3"/>
      <name val="Arial"/>
      <family val="2"/>
    </font>
    <font>
      <i/>
      <sz val="12"/>
      <color rgb="FF1F497D"/>
      <name val="Arial"/>
      <family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vertAlign val="subscript"/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i/>
      <vertAlign val="subscript"/>
      <sz val="11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rgb="FFC00000"/>
      <name val="Arial"/>
      <family val="2"/>
    </font>
    <font>
      <i/>
      <vertAlign val="superscript"/>
      <sz val="12"/>
      <color rgb="FFC0000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165" fontId="1" fillId="0" borderId="0" xfId="0" applyNumberFormat="1" applyFont="1"/>
    <xf numFmtId="0" fontId="7" fillId="0" borderId="0" xfId="0" applyFont="1"/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'Chemical Equilibrium'!$G$6</c:f>
              <c:strCache>
                <c:ptCount val="1"/>
                <c:pt idx="0">
                  <c:v>Absorbance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59479322262072"/>
                  <c:y val="0.17157367377914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'Chemical Equilibrium'!$F$7:$F$11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</c:numCache>
            </c:numRef>
          </c:xVal>
          <c:yVal>
            <c:numRef>
              <c:f>'Chemical Equilibrium'!$G$7:$G$11</c:f>
              <c:numCache>
                <c:formatCode>General</c:formatCode>
                <c:ptCount val="5"/>
                <c:pt idx="0">
                  <c:v>0.08</c:v>
                </c:pt>
                <c:pt idx="1">
                  <c:v>0.158</c:v>
                </c:pt>
                <c:pt idx="2">
                  <c:v>0.2</c:v>
                </c:pt>
                <c:pt idx="3">
                  <c:v>0.316</c:v>
                </c:pt>
                <c:pt idx="4">
                  <c:v>0.43099999999999999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0-6C48-BDA4-638DA6BF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43616"/>
        <c:axId val="562645888"/>
      </c:scatterChart>
      <c:valAx>
        <c:axId val="56264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of</a:t>
                </a:r>
                <a:r>
                  <a:rPr lang="en-US" baseline="0"/>
                  <a:t> Iron (III) Thiocynate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45888"/>
        <c:crosses val="autoZero"/>
        <c:crossBetween val="midCat"/>
      </c:valAx>
      <c:valAx>
        <c:axId val="56264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524933</xdr:colOff>
      <xdr:row>16</xdr:row>
      <xdr:rowOff>4234</xdr:rowOff>
    </xdr:from>
    <xdr:to>
      <xdr:col>7</xdr:col>
      <xdr:colOff>84667</xdr:colOff>
      <xdr:row>31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BDF44-79B1-F1C7-746C-6EC68A40F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37" zoomScale="150" workbookViewId="0">
      <selection activeCell="J59" sqref="J59"/>
    </sheetView>
  </sheetViews>
  <sheetFormatPr baseColWidth="10" defaultRowHeight="16" x14ac:dyDescent="0.2"/>
  <cols>
    <col min="1" max="2" width="10.83203125" style="1"/>
    <col min="3" max="3" width="10.5" style="1" customWidth="1"/>
    <col min="4" max="4" width="12" style="1" customWidth="1"/>
    <col min="5" max="7" width="12" style="1" bestFit="1" customWidth="1"/>
    <col min="8" max="16384" width="10.83203125" style="1"/>
  </cols>
  <sheetData>
    <row r="1" spans="1:14" x14ac:dyDescent="0.2">
      <c r="A1" s="25" t="s">
        <v>0</v>
      </c>
      <c r="B1" s="25"/>
      <c r="C1" s="25"/>
      <c r="D1" s="25"/>
      <c r="E1" s="25"/>
      <c r="F1" s="25"/>
      <c r="G1" s="25"/>
    </row>
    <row r="2" spans="1:14" x14ac:dyDescent="0.2">
      <c r="A2" s="26" t="s">
        <v>29</v>
      </c>
      <c r="B2" s="26"/>
      <c r="C2" s="26"/>
      <c r="D2" s="26"/>
      <c r="E2" s="26"/>
      <c r="F2" s="26"/>
      <c r="G2" s="26"/>
    </row>
    <row r="4" spans="1:14" x14ac:dyDescent="0.2">
      <c r="A4" s="3" t="s">
        <v>1</v>
      </c>
    </row>
    <row r="5" spans="1:14" x14ac:dyDescent="0.2">
      <c r="A5" s="1" t="s">
        <v>30</v>
      </c>
      <c r="D5" s="7"/>
      <c r="F5" s="6"/>
    </row>
    <row r="6" spans="1:14" s="4" customFormat="1" ht="30" customHeight="1" x14ac:dyDescent="0.15">
      <c r="A6" s="14" t="s">
        <v>2</v>
      </c>
      <c r="B6" s="15" t="s">
        <v>3</v>
      </c>
      <c r="C6" s="15" t="s">
        <v>4</v>
      </c>
      <c r="D6" s="15" t="s">
        <v>9</v>
      </c>
      <c r="E6" s="15" t="s">
        <v>5</v>
      </c>
      <c r="F6" s="15" t="s">
        <v>6</v>
      </c>
      <c r="G6" s="16" t="s">
        <v>7</v>
      </c>
      <c r="L6" s="5"/>
      <c r="M6" s="5"/>
    </row>
    <row r="7" spans="1:14" x14ac:dyDescent="0.2">
      <c r="A7" s="17">
        <v>1</v>
      </c>
      <c r="B7" s="17">
        <v>1</v>
      </c>
      <c r="C7" s="17">
        <v>5</v>
      </c>
      <c r="D7" s="17">
        <v>4</v>
      </c>
      <c r="E7" s="17">
        <f>SUM(B7:D7)</f>
        <v>10</v>
      </c>
      <c r="F7" s="24">
        <f>0.0001*(B7/E7)</f>
        <v>1.0000000000000001E-5</v>
      </c>
      <c r="G7" s="17">
        <v>0.08</v>
      </c>
      <c r="L7" s="5"/>
      <c r="M7" s="5"/>
    </row>
    <row r="8" spans="1:14" x14ac:dyDescent="0.2">
      <c r="A8" s="17">
        <v>2</v>
      </c>
      <c r="B8" s="17">
        <v>2</v>
      </c>
      <c r="C8" s="17">
        <v>5</v>
      </c>
      <c r="D8" s="17">
        <v>3</v>
      </c>
      <c r="E8" s="17">
        <f t="shared" ref="E8:E11" si="0">SUM(B8:D8)</f>
        <v>10</v>
      </c>
      <c r="F8" s="24">
        <f t="shared" ref="F8:F11" si="1">0.0001*(B8/E8)</f>
        <v>2.0000000000000002E-5</v>
      </c>
      <c r="G8" s="17">
        <v>0.158</v>
      </c>
      <c r="L8" s="5"/>
      <c r="M8" s="5"/>
    </row>
    <row r="9" spans="1:14" x14ac:dyDescent="0.2">
      <c r="A9" s="17">
        <v>3</v>
      </c>
      <c r="B9" s="17">
        <v>3</v>
      </c>
      <c r="C9" s="17">
        <v>5</v>
      </c>
      <c r="D9" s="17">
        <v>2</v>
      </c>
      <c r="E9" s="17">
        <f t="shared" si="0"/>
        <v>10</v>
      </c>
      <c r="F9" s="24">
        <f t="shared" si="1"/>
        <v>3.0000000000000001E-5</v>
      </c>
      <c r="G9" s="17">
        <v>0.2</v>
      </c>
      <c r="L9" s="5"/>
      <c r="M9" s="5"/>
    </row>
    <row r="10" spans="1:14" x14ac:dyDescent="0.2">
      <c r="A10" s="17">
        <v>4</v>
      </c>
      <c r="B10" s="17">
        <v>4</v>
      </c>
      <c r="C10" s="17">
        <v>5</v>
      </c>
      <c r="D10" s="17">
        <v>1</v>
      </c>
      <c r="E10" s="17">
        <f t="shared" si="0"/>
        <v>10</v>
      </c>
      <c r="F10" s="24">
        <f t="shared" si="1"/>
        <v>4.0000000000000003E-5</v>
      </c>
      <c r="G10" s="17">
        <v>0.316</v>
      </c>
      <c r="L10" s="5"/>
      <c r="M10" s="5"/>
    </row>
    <row r="11" spans="1:14" x14ac:dyDescent="0.2">
      <c r="A11" s="17">
        <v>5</v>
      </c>
      <c r="B11" s="17">
        <v>5</v>
      </c>
      <c r="C11" s="17">
        <v>5</v>
      </c>
      <c r="D11" s="17">
        <v>0</v>
      </c>
      <c r="E11" s="17">
        <f t="shared" si="0"/>
        <v>10</v>
      </c>
      <c r="F11" s="24">
        <f t="shared" si="1"/>
        <v>5.0000000000000002E-5</v>
      </c>
      <c r="G11" s="17">
        <v>0.43099999999999999</v>
      </c>
    </row>
    <row r="12" spans="1:14" x14ac:dyDescent="0.2">
      <c r="D12" s="11"/>
      <c r="E12" s="11"/>
      <c r="F12" s="2"/>
      <c r="G12" s="2"/>
    </row>
    <row r="13" spans="1:14" ht="18" x14ac:dyDescent="0.2">
      <c r="A13" s="1" t="s">
        <v>8</v>
      </c>
      <c r="F13" s="6"/>
      <c r="G13" s="2"/>
      <c r="L13" s="5"/>
      <c r="M13" s="5"/>
    </row>
    <row r="14" spans="1:14" x14ac:dyDescent="0.2">
      <c r="A14" s="23" t="s">
        <v>27</v>
      </c>
      <c r="L14" s="5"/>
      <c r="M14" s="5"/>
    </row>
    <row r="15" spans="1:14" ht="18" x14ac:dyDescent="0.2">
      <c r="A15" s="23" t="s">
        <v>28</v>
      </c>
      <c r="E15" s="7"/>
      <c r="L15" s="5"/>
      <c r="M15" s="5"/>
    </row>
    <row r="16" spans="1:14" ht="15" customHeight="1" x14ac:dyDescent="0.2">
      <c r="A16" s="23"/>
      <c r="B16" s="10"/>
      <c r="C16" s="10"/>
      <c r="D16" s="10"/>
      <c r="E16" s="10"/>
      <c r="F16" s="4"/>
      <c r="G16" s="4"/>
      <c r="L16" s="5"/>
      <c r="M16" s="5"/>
      <c r="N16" s="5"/>
    </row>
    <row r="17" spans="1:14" x14ac:dyDescent="0.2">
      <c r="A17" s="2"/>
      <c r="B17" s="12"/>
      <c r="C17" s="12"/>
      <c r="D17" s="12"/>
      <c r="E17" s="12"/>
      <c r="L17" s="5"/>
      <c r="M17" s="5"/>
      <c r="N17" s="5"/>
    </row>
    <row r="18" spans="1:14" x14ac:dyDescent="0.2">
      <c r="A18" s="2"/>
      <c r="B18" s="12"/>
      <c r="C18" s="12"/>
      <c r="D18" s="12"/>
      <c r="E18" s="12"/>
      <c r="M18" s="5"/>
      <c r="N18" s="5"/>
    </row>
    <row r="19" spans="1:14" x14ac:dyDescent="0.2">
      <c r="A19" s="2"/>
      <c r="B19" s="12"/>
      <c r="C19" s="12"/>
      <c r="D19" s="12"/>
      <c r="E19" s="12"/>
      <c r="M19" s="5"/>
      <c r="N19" s="5"/>
    </row>
    <row r="20" spans="1:14" x14ac:dyDescent="0.2">
      <c r="A20" s="2"/>
      <c r="B20" s="12"/>
      <c r="C20" s="12"/>
      <c r="D20" s="12"/>
      <c r="E20" s="12"/>
      <c r="M20" s="5"/>
      <c r="N20" s="5"/>
    </row>
    <row r="21" spans="1:14" x14ac:dyDescent="0.2">
      <c r="A21" s="2"/>
      <c r="B21" s="12"/>
      <c r="C21" s="12"/>
      <c r="D21" s="12"/>
      <c r="E21" s="12"/>
    </row>
    <row r="22" spans="1:14" x14ac:dyDescent="0.2">
      <c r="D22" s="11"/>
      <c r="E22" s="11"/>
      <c r="F22" s="2"/>
      <c r="G22" s="2"/>
    </row>
    <row r="23" spans="1:14" x14ac:dyDescent="0.2">
      <c r="D23" s="13"/>
      <c r="E23" s="13"/>
      <c r="F23" s="2"/>
      <c r="G23" s="2"/>
    </row>
    <row r="25" spans="1:14" x14ac:dyDescent="0.2">
      <c r="A25" s="3"/>
    </row>
    <row r="26" spans="1:14" x14ac:dyDescent="0.2">
      <c r="G26" s="7"/>
    </row>
    <row r="27" spans="1:14" s="4" customFormat="1" ht="15" customHeight="1" x14ac:dyDescent="0.2">
      <c r="A27" s="10"/>
      <c r="B27" s="10"/>
      <c r="C27" s="10"/>
      <c r="D27" s="10"/>
      <c r="E27" s="10"/>
      <c r="F27" s="10"/>
    </row>
    <row r="34" spans="1:13" x14ac:dyDescent="0.2">
      <c r="F34" s="7"/>
    </row>
    <row r="35" spans="1:13" x14ac:dyDescent="0.2">
      <c r="L35" s="5"/>
      <c r="M35" s="5"/>
    </row>
    <row r="36" spans="1:13" x14ac:dyDescent="0.2">
      <c r="A36" s="1" t="s">
        <v>31</v>
      </c>
      <c r="F36" s="6"/>
      <c r="G36" s="11"/>
      <c r="H36" s="11"/>
      <c r="L36" s="5"/>
      <c r="M36" s="5"/>
    </row>
    <row r="37" spans="1:13" ht="36" x14ac:dyDescent="0.2">
      <c r="A37" s="14" t="s">
        <v>2</v>
      </c>
      <c r="B37" s="15" t="s">
        <v>3</v>
      </c>
      <c r="C37" s="15" t="s">
        <v>4</v>
      </c>
      <c r="D37" s="15" t="s">
        <v>9</v>
      </c>
      <c r="E37" s="15" t="s">
        <v>5</v>
      </c>
      <c r="F37" s="16" t="s">
        <v>7</v>
      </c>
      <c r="G37" s="11"/>
      <c r="K37" s="5"/>
      <c r="L37" s="5"/>
    </row>
    <row r="38" spans="1:13" x14ac:dyDescent="0.2">
      <c r="A38" s="17">
        <v>6</v>
      </c>
      <c r="B38" s="17">
        <v>1</v>
      </c>
      <c r="C38" s="17">
        <v>1</v>
      </c>
      <c r="D38" s="17">
        <v>5</v>
      </c>
      <c r="E38" s="18">
        <f t="shared" ref="E38:E43" si="2">SUM(B38:D38)</f>
        <v>7</v>
      </c>
      <c r="F38" s="17">
        <v>0.114</v>
      </c>
      <c r="G38" s="11"/>
      <c r="K38" s="5"/>
      <c r="L38" s="5"/>
    </row>
    <row r="39" spans="1:13" x14ac:dyDescent="0.2">
      <c r="A39" s="17">
        <v>7</v>
      </c>
      <c r="B39" s="17">
        <v>1</v>
      </c>
      <c r="C39" s="17">
        <v>1.5</v>
      </c>
      <c r="D39" s="17">
        <v>4.5</v>
      </c>
      <c r="E39" s="18">
        <f t="shared" si="2"/>
        <v>7</v>
      </c>
      <c r="F39" s="17">
        <v>0.222</v>
      </c>
      <c r="K39" s="5"/>
      <c r="L39" s="5"/>
    </row>
    <row r="40" spans="1:13" x14ac:dyDescent="0.2">
      <c r="A40" s="17">
        <v>8</v>
      </c>
      <c r="B40" s="17">
        <v>1</v>
      </c>
      <c r="C40" s="17">
        <v>2</v>
      </c>
      <c r="D40" s="17">
        <v>4</v>
      </c>
      <c r="E40" s="18">
        <f t="shared" si="2"/>
        <v>7</v>
      </c>
      <c r="F40" s="17">
        <v>0.27900000000000003</v>
      </c>
      <c r="G40" s="11"/>
      <c r="K40" s="5"/>
      <c r="L40" s="5"/>
    </row>
    <row r="41" spans="1:13" x14ac:dyDescent="0.2">
      <c r="A41" s="17">
        <v>9</v>
      </c>
      <c r="B41" s="17">
        <v>1</v>
      </c>
      <c r="C41" s="17">
        <v>2.5</v>
      </c>
      <c r="D41" s="17">
        <v>3.5</v>
      </c>
      <c r="E41" s="18">
        <f t="shared" si="2"/>
        <v>7</v>
      </c>
      <c r="F41" s="17">
        <v>0.30499999999999999</v>
      </c>
      <c r="K41" s="5"/>
      <c r="L41" s="5"/>
    </row>
    <row r="42" spans="1:13" x14ac:dyDescent="0.2">
      <c r="A42" s="17">
        <v>10</v>
      </c>
      <c r="B42" s="17">
        <v>1</v>
      </c>
      <c r="C42" s="17">
        <v>3</v>
      </c>
      <c r="D42" s="17">
        <v>3</v>
      </c>
      <c r="E42" s="18">
        <f t="shared" si="2"/>
        <v>7</v>
      </c>
      <c r="F42" s="17">
        <v>0.375</v>
      </c>
      <c r="K42" s="5"/>
      <c r="L42" s="5"/>
    </row>
    <row r="43" spans="1:13" ht="15" customHeight="1" x14ac:dyDescent="0.2">
      <c r="A43" s="18">
        <v>11</v>
      </c>
      <c r="B43" s="18">
        <v>2</v>
      </c>
      <c r="C43" s="18">
        <v>1</v>
      </c>
      <c r="D43" s="18">
        <v>4</v>
      </c>
      <c r="E43" s="18">
        <f t="shared" si="2"/>
        <v>7</v>
      </c>
      <c r="F43" s="18">
        <v>0.29499999999999998</v>
      </c>
      <c r="G43" s="10"/>
      <c r="H43" s="10"/>
    </row>
    <row r="44" spans="1:13" x14ac:dyDescent="0.2">
      <c r="A44" s="17">
        <v>12</v>
      </c>
      <c r="B44" s="17">
        <v>2</v>
      </c>
      <c r="C44" s="17">
        <v>1.5</v>
      </c>
      <c r="D44" s="17">
        <v>3.5</v>
      </c>
      <c r="E44" s="18">
        <f t="shared" ref="E44:E47" si="3">SUM(B44:D44)</f>
        <v>7</v>
      </c>
      <c r="F44" s="17">
        <v>0.41099999999999998</v>
      </c>
    </row>
    <row r="45" spans="1:13" x14ac:dyDescent="0.2">
      <c r="A45" s="17">
        <v>13</v>
      </c>
      <c r="B45" s="17">
        <v>2</v>
      </c>
      <c r="C45" s="17">
        <v>2</v>
      </c>
      <c r="D45" s="17">
        <v>3</v>
      </c>
      <c r="E45" s="18">
        <f t="shared" si="3"/>
        <v>7</v>
      </c>
      <c r="F45" s="17">
        <v>0.497</v>
      </c>
      <c r="G45" s="11"/>
      <c r="H45" s="11"/>
      <c r="L45" s="5"/>
      <c r="M45" s="5"/>
    </row>
    <row r="46" spans="1:13" x14ac:dyDescent="0.2">
      <c r="A46" s="17">
        <v>14</v>
      </c>
      <c r="B46" s="17">
        <v>2</v>
      </c>
      <c r="C46" s="17">
        <v>2.5</v>
      </c>
      <c r="D46" s="17">
        <v>2.5</v>
      </c>
      <c r="E46" s="18">
        <f t="shared" si="3"/>
        <v>7</v>
      </c>
      <c r="F46" s="17">
        <v>0.629</v>
      </c>
      <c r="G46" s="11"/>
      <c r="H46" s="11"/>
      <c r="L46" s="5"/>
      <c r="M46" s="5"/>
    </row>
    <row r="47" spans="1:13" x14ac:dyDescent="0.2">
      <c r="A47" s="17">
        <v>15</v>
      </c>
      <c r="B47" s="17">
        <v>2</v>
      </c>
      <c r="C47" s="17">
        <v>3</v>
      </c>
      <c r="D47" s="17">
        <v>2</v>
      </c>
      <c r="E47" s="18">
        <f t="shared" si="3"/>
        <v>7</v>
      </c>
      <c r="F47" s="17">
        <v>0.73299999999999998</v>
      </c>
      <c r="G47" s="11"/>
      <c r="H47" s="11"/>
      <c r="L47" s="5"/>
      <c r="M47" s="5"/>
    </row>
    <row r="48" spans="1:13" x14ac:dyDescent="0.2">
      <c r="G48" s="11"/>
      <c r="L48" s="5"/>
      <c r="M48" s="5"/>
    </row>
    <row r="49" spans="1:8" x14ac:dyDescent="0.2">
      <c r="A49" s="1" t="s">
        <v>32</v>
      </c>
      <c r="D49" s="6"/>
      <c r="G49" s="11"/>
      <c r="H49" s="11"/>
    </row>
    <row r="50" spans="1:8" s="8" customFormat="1" ht="37" x14ac:dyDescent="0.2">
      <c r="A50" s="14" t="s">
        <v>2</v>
      </c>
      <c r="B50" s="15" t="s">
        <v>11</v>
      </c>
      <c r="C50" s="15" t="s">
        <v>10</v>
      </c>
      <c r="D50" s="20" t="s">
        <v>17</v>
      </c>
      <c r="E50" s="15" t="s">
        <v>15</v>
      </c>
      <c r="F50" s="15" t="s">
        <v>16</v>
      </c>
      <c r="G50" s="19" t="s">
        <v>12</v>
      </c>
    </row>
    <row r="51" spans="1:8" x14ac:dyDescent="0.2">
      <c r="A51" s="17">
        <v>6</v>
      </c>
      <c r="B51" s="24">
        <f>0.0025*((B38/1000)/0.007)</f>
        <v>3.5714285714285714E-4</v>
      </c>
      <c r="C51" s="17">
        <f>0.0025*((C38/1000)/0.007)</f>
        <v>3.5714285714285714E-4</v>
      </c>
      <c r="D51" s="17">
        <f>(F38+0.021)/8600</f>
        <v>1.5697674418604651E-5</v>
      </c>
      <c r="E51" s="17">
        <f>B51-D51</f>
        <v>3.4144518272425251E-4</v>
      </c>
      <c r="F51" s="21">
        <f>C51-D51</f>
        <v>3.4144518272425251E-4</v>
      </c>
      <c r="G51" s="17">
        <f>(D51)/(E51*F51)</f>
        <v>134.64596323347939</v>
      </c>
    </row>
    <row r="52" spans="1:8" ht="15" customHeight="1" x14ac:dyDescent="0.2">
      <c r="A52" s="17">
        <v>7</v>
      </c>
      <c r="B52" s="24">
        <f t="shared" ref="B52:C60" si="4">0.0025*((B39/1000)/0.007)</f>
        <v>3.5714285714285714E-4</v>
      </c>
      <c r="C52" s="17">
        <f t="shared" si="4"/>
        <v>5.3571428571428574E-4</v>
      </c>
      <c r="D52" s="17">
        <f t="shared" ref="D52:D60" si="5">(F39+0.021)/8600</f>
        <v>2.825581395348837E-5</v>
      </c>
      <c r="E52" s="17">
        <f t="shared" ref="E52:E60" si="6">B52-D52</f>
        <v>3.2888704318936879E-4</v>
      </c>
      <c r="F52" s="21">
        <f t="shared" ref="F52:F60" si="7">C52-D52</f>
        <v>5.0745847176079733E-4</v>
      </c>
      <c r="G52" s="17">
        <f t="shared" ref="G52:G60" si="8">(D52)/(E52*F52)</f>
        <v>169.30140051284434</v>
      </c>
      <c r="H52" s="10"/>
    </row>
    <row r="53" spans="1:8" x14ac:dyDescent="0.2">
      <c r="A53" s="17">
        <v>8</v>
      </c>
      <c r="B53" s="24">
        <f t="shared" si="4"/>
        <v>3.5714285714285714E-4</v>
      </c>
      <c r="C53" s="17">
        <f t="shared" si="4"/>
        <v>7.1428571428571429E-4</v>
      </c>
      <c r="D53" s="17">
        <f t="shared" si="5"/>
        <v>3.4883720930232563E-5</v>
      </c>
      <c r="E53" s="17">
        <f t="shared" si="6"/>
        <v>3.222591362126246E-4</v>
      </c>
      <c r="F53" s="21">
        <f t="shared" si="7"/>
        <v>6.7940199335548169E-4</v>
      </c>
      <c r="G53" s="17">
        <f t="shared" si="8"/>
        <v>159.32750233156054</v>
      </c>
    </row>
    <row r="54" spans="1:8" x14ac:dyDescent="0.2">
      <c r="A54" s="17">
        <v>9</v>
      </c>
      <c r="B54" s="24">
        <f t="shared" si="4"/>
        <v>3.5714285714285714E-4</v>
      </c>
      <c r="C54" s="17">
        <f t="shared" si="4"/>
        <v>8.9285714285714294E-4</v>
      </c>
      <c r="D54" s="17">
        <f t="shared" si="5"/>
        <v>3.7906976744186047E-5</v>
      </c>
      <c r="E54" s="17">
        <f t="shared" si="6"/>
        <v>3.1923588039867108E-4</v>
      </c>
      <c r="F54" s="21">
        <f t="shared" si="7"/>
        <v>8.5495016611295688E-4</v>
      </c>
      <c r="G54" s="17">
        <f t="shared" si="8"/>
        <v>138.88861591677508</v>
      </c>
      <c r="H54" s="11"/>
    </row>
    <row r="55" spans="1:8" x14ac:dyDescent="0.2">
      <c r="A55" s="17">
        <v>10</v>
      </c>
      <c r="B55" s="24">
        <f t="shared" si="4"/>
        <v>3.5714285714285714E-4</v>
      </c>
      <c r="C55" s="17">
        <f t="shared" si="4"/>
        <v>1.0714285714285715E-3</v>
      </c>
      <c r="D55" s="17">
        <f t="shared" si="5"/>
        <v>4.6046511627906978E-5</v>
      </c>
      <c r="E55" s="17">
        <f t="shared" si="6"/>
        <v>3.1109634551495016E-4</v>
      </c>
      <c r="F55" s="21">
        <f t="shared" si="7"/>
        <v>1.0253820598006644E-3</v>
      </c>
      <c r="G55" s="17">
        <f t="shared" si="8"/>
        <v>144.34977475696937</v>
      </c>
      <c r="H55" s="11"/>
    </row>
    <row r="56" spans="1:8" x14ac:dyDescent="0.2">
      <c r="A56" s="18">
        <v>11</v>
      </c>
      <c r="B56" s="24">
        <f t="shared" si="4"/>
        <v>7.1428571428571429E-4</v>
      </c>
      <c r="C56" s="17">
        <f t="shared" si="4"/>
        <v>3.5714285714285714E-4</v>
      </c>
      <c r="D56" s="17">
        <f t="shared" si="5"/>
        <v>3.6744186046511631E-5</v>
      </c>
      <c r="E56" s="17">
        <f t="shared" si="6"/>
        <v>6.7754152823920263E-4</v>
      </c>
      <c r="F56" s="21">
        <f t="shared" si="7"/>
        <v>3.2039867109634549E-4</v>
      </c>
      <c r="G56" s="17">
        <f t="shared" si="8"/>
        <v>169.2629890452975</v>
      </c>
      <c r="H56" s="11"/>
    </row>
    <row r="57" spans="1:8" x14ac:dyDescent="0.2">
      <c r="A57" s="17">
        <v>12</v>
      </c>
      <c r="B57" s="24">
        <f t="shared" si="4"/>
        <v>7.1428571428571429E-4</v>
      </c>
      <c r="C57" s="17">
        <f t="shared" si="4"/>
        <v>5.3571428571428574E-4</v>
      </c>
      <c r="D57" s="17">
        <f t="shared" si="5"/>
        <v>5.0232558139534884E-5</v>
      </c>
      <c r="E57" s="17">
        <f t="shared" si="6"/>
        <v>6.6405315614617938E-4</v>
      </c>
      <c r="F57" s="21">
        <f t="shared" si="7"/>
        <v>4.8548172757475084E-4</v>
      </c>
      <c r="G57" s="17">
        <f t="shared" si="8"/>
        <v>155.81510680171189</v>
      </c>
    </row>
    <row r="58" spans="1:8" x14ac:dyDescent="0.2">
      <c r="A58" s="17">
        <v>13</v>
      </c>
      <c r="B58" s="24">
        <f t="shared" si="4"/>
        <v>7.1428571428571429E-4</v>
      </c>
      <c r="C58" s="17">
        <f t="shared" si="4"/>
        <v>7.1428571428571429E-4</v>
      </c>
      <c r="D58" s="17">
        <f t="shared" si="5"/>
        <v>6.0232558139534883E-5</v>
      </c>
      <c r="E58" s="17">
        <f t="shared" si="6"/>
        <v>6.5405315614617935E-4</v>
      </c>
      <c r="F58" s="21">
        <f t="shared" si="7"/>
        <v>6.5405315614617935E-4</v>
      </c>
      <c r="G58" s="17">
        <f t="shared" si="8"/>
        <v>140.80083070975587</v>
      </c>
      <c r="H58" s="11"/>
    </row>
    <row r="59" spans="1:8" x14ac:dyDescent="0.2">
      <c r="A59" s="17">
        <v>14</v>
      </c>
      <c r="B59" s="24">
        <f t="shared" si="4"/>
        <v>7.1428571428571429E-4</v>
      </c>
      <c r="C59" s="17">
        <f t="shared" si="4"/>
        <v>8.9285714285714294E-4</v>
      </c>
      <c r="D59" s="17">
        <f t="shared" si="5"/>
        <v>7.5581395348837212E-5</v>
      </c>
      <c r="E59" s="17">
        <f t="shared" si="6"/>
        <v>6.3870431893687705E-4</v>
      </c>
      <c r="F59" s="21">
        <f t="shared" si="7"/>
        <v>8.172757475083057E-4</v>
      </c>
      <c r="G59" s="17">
        <f t="shared" si="8"/>
        <v>144.79262477930371</v>
      </c>
    </row>
    <row r="60" spans="1:8" x14ac:dyDescent="0.2">
      <c r="A60" s="17">
        <v>15</v>
      </c>
      <c r="B60" s="24">
        <f t="shared" si="4"/>
        <v>7.1428571428571429E-4</v>
      </c>
      <c r="C60" s="17">
        <f t="shared" si="4"/>
        <v>1.0714285714285715E-3</v>
      </c>
      <c r="D60" s="17">
        <f t="shared" si="5"/>
        <v>8.767441860465116E-5</v>
      </c>
      <c r="E60" s="17">
        <f t="shared" si="6"/>
        <v>6.2661129568106308E-4</v>
      </c>
      <c r="F60" s="21">
        <f t="shared" si="7"/>
        <v>9.8375415282392028E-4</v>
      </c>
      <c r="G60" s="17">
        <f t="shared" si="8"/>
        <v>142.22898031263131</v>
      </c>
    </row>
    <row r="61" spans="1:8" ht="17" x14ac:dyDescent="0.2">
      <c r="F61" s="27" t="s">
        <v>13</v>
      </c>
      <c r="G61" s="28">
        <f>AVERAGE(G51:G60)</f>
        <v>149.94137884003291</v>
      </c>
      <c r="H61" s="7"/>
    </row>
    <row r="62" spans="1:8" s="4" customFormat="1" ht="17" x14ac:dyDescent="0.2">
      <c r="F62" s="29" t="s">
        <v>14</v>
      </c>
      <c r="G62" s="30">
        <f>STDEV(G51:G60)</f>
        <v>12.594773065062697</v>
      </c>
    </row>
    <row r="63" spans="1:8" s="2" customFormat="1" x14ac:dyDescent="0.2">
      <c r="B63" s="1"/>
      <c r="C63" s="1"/>
      <c r="D63" s="1"/>
      <c r="E63" s="1"/>
      <c r="F63" s="9"/>
      <c r="G63" s="1"/>
      <c r="H63" s="1"/>
    </row>
  </sheetData>
  <mergeCells count="2">
    <mergeCell ref="A1:G1"/>
    <mergeCell ref="A2:G2"/>
  </mergeCells>
  <phoneticPr fontId="14" type="noConversion"/>
  <pageMargins left="0.75" right="0.75" top="1" bottom="1" header="0.5" footer="0.5"/>
  <pageSetup orientation="portrait" horizontalDpi="4294967292" verticalDpi="4294967292"/>
  <ignoredErrors>
    <ignoredError sqref="E7:E11 E38:E4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F8" sqref="F8"/>
    </sheetView>
  </sheetViews>
  <sheetFormatPr baseColWidth="10" defaultRowHeight="16" x14ac:dyDescent="0.2"/>
  <sheetData>
    <row r="1" spans="1:1" x14ac:dyDescent="0.2">
      <c r="A1" s="1" t="s">
        <v>18</v>
      </c>
    </row>
    <row r="2" spans="1:1" x14ac:dyDescent="0.2">
      <c r="A2" s="1" t="s">
        <v>19</v>
      </c>
    </row>
    <row r="3" spans="1:1" x14ac:dyDescent="0.2">
      <c r="A3" s="1" t="s">
        <v>20</v>
      </c>
    </row>
    <row r="4" spans="1:1" x14ac:dyDescent="0.2">
      <c r="A4" s="1" t="s">
        <v>21</v>
      </c>
    </row>
    <row r="6" spans="1:1" x14ac:dyDescent="0.2">
      <c r="A6" s="22" t="s">
        <v>22</v>
      </c>
    </row>
    <row r="7" spans="1:1" x14ac:dyDescent="0.2">
      <c r="A7" s="22" t="s">
        <v>23</v>
      </c>
    </row>
    <row r="8" spans="1:1" x14ac:dyDescent="0.2">
      <c r="A8" s="1" t="s">
        <v>25</v>
      </c>
    </row>
    <row r="9" spans="1:1" x14ac:dyDescent="0.2">
      <c r="A9" s="1" t="s">
        <v>24</v>
      </c>
    </row>
    <row r="11" spans="1:1" x14ac:dyDescent="0.2">
      <c r="A11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Chemical Equilibrium</vt:lpstr>
      <vt:lpstr>Instructions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Goel, Rudra</cp:lastModifiedBy>
  <cp:lastPrinted>2015-01-14T16:05:46Z</cp:lastPrinted>
  <dcterms:created xsi:type="dcterms:W3CDTF">2014-08-25T14:12:01Z</dcterms:created>
  <dcterms:modified xsi:type="dcterms:W3CDTF">2023-11-24T21:50:24Z</dcterms:modified>
</cp:coreProperties>
</file>