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24226"/>
  <mc:AlternateContent xmlns:mc="http://schemas.openxmlformats.org/markup-compatibility/2006">
    <mc:Choice Requires="x15">
      <x15ac:absPath xmlns:x15ac="http://schemas.microsoft.com/office/spreadsheetml/2010/11/ac" url="C:\Users\rudra\Downloads\"/>
    </mc:Choice>
  </mc:AlternateContent>
  <xr:revisionPtr revIDLastSave="0" documentId="13_ncr:1_{772ADF1C-9C05-47B4-8F23-B6852206308F}" xr6:coauthVersionLast="47" xr6:coauthVersionMax="47" xr10:uidLastSave="{00000000-0000-0000-0000-000000000000}"/>
  <bookViews>
    <workbookView xWindow="-108" yWindow="-108" windowWidth="23256" windowHeight="14616" activeTab="5" xr2:uid="{00000000-000D-0000-FFFF-FFFF00000000}"/>
  </bookViews>
  <sheets>
    <sheet name="Problem" sheetId="4" r:id="rId1"/>
    <sheet name="Data" sheetId="1" r:id="rId2"/>
    <sheet name="sandiches" sheetId="2" r:id="rId3"/>
    <sheet name="salad" sheetId="3" r:id="rId4"/>
    <sheet name="Hypothesis test" sheetId="5" r:id="rId5"/>
    <sheet name="Regression" sheetId="6" r:id="rId6"/>
    <sheet name="Confidence Interval"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6" l="1"/>
  <c r="F8" i="6"/>
  <c r="O8" i="5"/>
  <c r="O7" i="5"/>
  <c r="Q7" i="5"/>
  <c r="P7" i="5"/>
  <c r="I8" i="7" l="1"/>
  <c r="I10" i="7" s="1"/>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2" i="7"/>
  <c r="L7" i="5"/>
  <c r="I6" i="7" l="1"/>
  <c r="I11" i="7" s="1"/>
  <c r="I5" i="7"/>
  <c r="G3" i="5"/>
  <c r="G4" i="5"/>
  <c r="G5" i="5"/>
  <c r="G6" i="5"/>
  <c r="G7" i="5"/>
  <c r="G8" i="5"/>
  <c r="G9" i="5"/>
  <c r="G10" i="5"/>
  <c r="G11" i="5"/>
  <c r="G12" i="5"/>
  <c r="G13" i="5"/>
  <c r="G14" i="5"/>
  <c r="G15" i="5"/>
  <c r="G16" i="5"/>
  <c r="G17" i="5"/>
  <c r="G18" i="5"/>
  <c r="G19" i="5"/>
  <c r="G20" i="5"/>
  <c r="G21" i="5"/>
  <c r="G22" i="5"/>
  <c r="G23" i="5"/>
  <c r="G24" i="5"/>
  <c r="G25" i="5"/>
  <c r="G26" i="5"/>
  <c r="G27" i="5"/>
  <c r="G28" i="5"/>
  <c r="G29" i="5"/>
  <c r="G30" i="5"/>
  <c r="G2" i="5"/>
  <c r="K6" i="5" s="1"/>
  <c r="K5" i="5" s="1"/>
  <c r="F31"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2" i="5"/>
  <c r="I12" i="7" l="1"/>
  <c r="I13" i="7"/>
  <c r="K7" i="5"/>
  <c r="L6" i="5"/>
  <c r="L5" i="5" s="1"/>
</calcChain>
</file>

<file path=xl/sharedStrings.xml><?xml version="1.0" encoding="utf-8"?>
<sst xmlns="http://schemas.openxmlformats.org/spreadsheetml/2006/main" count="596" uniqueCount="217">
  <si>
    <t>Item</t>
  </si>
  <si>
    <t>Serving Size (oz)</t>
  </si>
  <si>
    <t>Serving Size (g)</t>
  </si>
  <si>
    <t>Calories</t>
  </si>
  <si>
    <t>Fat Calories</t>
  </si>
  <si>
    <t>Total Fat (g)</t>
  </si>
  <si>
    <t>PDV Fat</t>
  </si>
  <si>
    <t>Saturated Fat (g)</t>
  </si>
  <si>
    <t>PCT Saturated Fat</t>
  </si>
  <si>
    <t>Trans Fat (g)</t>
  </si>
  <si>
    <t>Cholesterol (mg)</t>
  </si>
  <si>
    <t>PDV Cholesterol</t>
  </si>
  <si>
    <t>Sodium (mg)</t>
  </si>
  <si>
    <t>PDV Sodium</t>
  </si>
  <si>
    <t>Carbs (mg)</t>
  </si>
  <si>
    <t>PDV Carbs</t>
  </si>
  <si>
    <t>Fiber (g)</t>
  </si>
  <si>
    <t>PDV Fiber</t>
  </si>
  <si>
    <t>Sugars (g)</t>
  </si>
  <si>
    <t>Protein (g)</t>
  </si>
  <si>
    <t>PDV Vit A</t>
  </si>
  <si>
    <t>PDV Vit C</t>
  </si>
  <si>
    <t>PDV Calcium</t>
  </si>
  <si>
    <t>PDV Iron</t>
  </si>
  <si>
    <t>Category</t>
  </si>
  <si>
    <t>Hamburger</t>
  </si>
  <si>
    <t>Sandwiches</t>
  </si>
  <si>
    <t>Cheeseburger</t>
  </si>
  <si>
    <t>Double Cheeseburger</t>
  </si>
  <si>
    <t>Quarter Pounder®+</t>
  </si>
  <si>
    <t>Quarter Pounder® with Cheese+</t>
  </si>
  <si>
    <t>Double Quarter Pounder® with Cheese++</t>
  </si>
  <si>
    <t>Big Mac®</t>
  </si>
  <si>
    <t>Big N' Tasty®</t>
  </si>
  <si>
    <t>Big N' Tasty® with Cheese</t>
  </si>
  <si>
    <t>Filet-O-Fish®</t>
  </si>
  <si>
    <t>McChicken®</t>
  </si>
  <si>
    <t>Hot 'n Spicy McChicken®</t>
  </si>
  <si>
    <t>Premium Grilled Chicken Classic Sandwich</t>
  </si>
  <si>
    <t>Premium Crispy Chicken Classic Sandwich</t>
  </si>
  <si>
    <t>Premium Grilled Chicken Club Sandwich</t>
  </si>
  <si>
    <t>Premium Crispy Chicken Club Sandwich</t>
  </si>
  <si>
    <t>Premium Grilled Chicken Ranch BLT Sandwich</t>
  </si>
  <si>
    <t>Premium Crispy Chicken Ranch BLT Sandwich</t>
  </si>
  <si>
    <t>Small French Fries</t>
  </si>
  <si>
    <t>French Fries</t>
  </si>
  <si>
    <t>Medium French Fries</t>
  </si>
  <si>
    <t>Large French Fries</t>
  </si>
  <si>
    <t>Chicken McNuggets® (4 piece)</t>
  </si>
  <si>
    <t>Chicken pieces</t>
  </si>
  <si>
    <t>Chicken McNuggets® (6 piece)</t>
  </si>
  <si>
    <t>Chicken McNuggets® (10 piece)</t>
  </si>
  <si>
    <t>Chicken McNuggets® (20 piece)</t>
  </si>
  <si>
    <t>Chicken Selects® Premium Breast Strips (3 pc)</t>
  </si>
  <si>
    <t>Chicken Selects® Premium Breast Strips (5 pc)</t>
  </si>
  <si>
    <t>Chicken Selects® Premium Breast Strips (10 pc)</t>
  </si>
  <si>
    <t>Bacon Ranch Salad with Grilled Chicken</t>
  </si>
  <si>
    <t>Salads</t>
  </si>
  <si>
    <t>Bacon Ranch Salad with Crispy Chicken</t>
  </si>
  <si>
    <t>Bacon Ranch Salad (without chicken)</t>
  </si>
  <si>
    <t>Caesar Salad with Grilled Chicken</t>
  </si>
  <si>
    <t>Caesar Salad with Crispy Chicken</t>
  </si>
  <si>
    <t>Caesar Salad (without chicken)</t>
  </si>
  <si>
    <t>California Cobb Salad with Grilled Chicken</t>
  </si>
  <si>
    <t>California Cobb Salad with Crispy Chicken</t>
  </si>
  <si>
    <t>California Cobb Salad (without chicken)</t>
  </si>
  <si>
    <t>Fruit &amp; Walnut Salad</t>
  </si>
  <si>
    <t>Side Salad</t>
  </si>
  <si>
    <t>Egg McMuffin®</t>
  </si>
  <si>
    <t>Breakfast</t>
  </si>
  <si>
    <t>Sausage McMuffin®</t>
  </si>
  <si>
    <t>Sausage McMuffin® with Egg</t>
  </si>
  <si>
    <t>English Muffin</t>
  </si>
  <si>
    <t>Bacon, Egg &amp; Cheese Biscuit</t>
  </si>
  <si>
    <t>Sausage Biscuit with Egg</t>
  </si>
  <si>
    <t>Sausage Biscuit</t>
  </si>
  <si>
    <t>Biscuit</t>
  </si>
  <si>
    <t>Bacon, Egg &amp; Cheese McGriddles®</t>
  </si>
  <si>
    <t>Sausage, Egg &amp; Cheese McGriddles®</t>
  </si>
  <si>
    <t>Sausage McGriddles®</t>
  </si>
  <si>
    <t>Big Breakfast®</t>
  </si>
  <si>
    <t>Deluxe Breakfast</t>
  </si>
  <si>
    <t>Sausage Burrito</t>
  </si>
  <si>
    <t>Hotcakes and Sausage</t>
  </si>
  <si>
    <t>Hotcakes (margarine 2 pats &amp; syrup)</t>
  </si>
  <si>
    <t>Sausage Patty</t>
  </si>
  <si>
    <t>Scrambled Eggs (2)</t>
  </si>
  <si>
    <t>Hash Browns</t>
  </si>
  <si>
    <t>Warm Cinnamon Roll</t>
  </si>
  <si>
    <t>Deluxe Warm Cinnamon Roll</t>
  </si>
  <si>
    <t>Fruit 'n Yogurt Parfait"</t>
  </si>
  <si>
    <t>Desserts/Shakes</t>
  </si>
  <si>
    <t>Fruit 'n Yogurt Parfait (without granola)"</t>
  </si>
  <si>
    <t>Apple Dippers with Low Fat Caramel Dip</t>
  </si>
  <si>
    <t>Vanilla Reduced Fat Ice Cream Cone</t>
  </si>
  <si>
    <t>Kiddie Cone</t>
  </si>
  <si>
    <t>Strawberry Sundae</t>
  </si>
  <si>
    <t>Hot Caramel Sundae</t>
  </si>
  <si>
    <t>Hot Fudge Sundae</t>
  </si>
  <si>
    <t>McFlurry® with M&amp;M'S® Candies (12 fl oz cup)</t>
  </si>
  <si>
    <t>McFlurry® with OREO® Cookies (12 fl oz cup)</t>
  </si>
  <si>
    <t>Baked Apple Pie</t>
  </si>
  <si>
    <t>McDonaldland® Chocolate Chip Cookies</t>
  </si>
  <si>
    <t>McDonaldland® Cookies</t>
  </si>
  <si>
    <t>Chocolate Chip Cookie</t>
  </si>
  <si>
    <t>Oatmeal Raisin Cookie</t>
  </si>
  <si>
    <t>Sugar Cookie</t>
  </si>
  <si>
    <t xml:space="preserve">1. Descriptive Statistics; </t>
  </si>
  <si>
    <t xml:space="preserve">2. Sampling; </t>
  </si>
  <si>
    <t xml:space="preserve">3. Confidence Interval; </t>
  </si>
  <si>
    <t xml:space="preserve">4. Hypothesis Testing: </t>
  </si>
  <si>
    <t xml:space="preserve">5. Regression; and </t>
  </si>
  <si>
    <t xml:space="preserve">6. Graphical display. </t>
  </si>
  <si>
    <t xml:space="preserve">The Excel file contains the list of all the 76 items McDonalds serve and they are classified as sandwiches, 
fries, chicken pieces, salads, breakfasts, and desserts/shakes. Each record contains the serving size, 
calories, fat, cholesterol, sodium, and carb contents. For the entire month of September 1-30,
 you ate one of the sandwiches picked randomly from the list for dinner. Now you are sick of 
eating sandwiches. You decided to eat a salad for the entire month of October 1-31, picked 
in the same way you did in September. Your task is to analyze the data, summarize your 
experience and compare the differences between September and October. 
You have in your possession some very powerful statistical tools: </t>
  </si>
  <si>
    <t>&amp;Many more…..</t>
  </si>
  <si>
    <t>You have a text box below. Write 3 things that are significant (?) in your opinion</t>
  </si>
  <si>
    <t>In Class Project Time Limit 90 Minutes</t>
  </si>
  <si>
    <t>total fat per serving</t>
  </si>
  <si>
    <t>freq</t>
  </si>
  <si>
    <t>total fat eaten</t>
  </si>
  <si>
    <t>total</t>
  </si>
  <si>
    <t>sandwich</t>
  </si>
  <si>
    <t>salad</t>
  </si>
  <si>
    <t>n</t>
  </si>
  <si>
    <t>stdev</t>
  </si>
  <si>
    <t>average</t>
  </si>
  <si>
    <t>Null</t>
  </si>
  <si>
    <t>Var1^2/Var2^2 = 1</t>
  </si>
  <si>
    <t>Alternate</t>
  </si>
  <si>
    <t>Var1^2/Var2^2 = ! 1</t>
  </si>
  <si>
    <t>f lower</t>
  </si>
  <si>
    <t>f upper</t>
  </si>
  <si>
    <t>F actual</t>
  </si>
  <si>
    <t>P value</t>
  </si>
  <si>
    <t>dof</t>
  </si>
  <si>
    <t>var</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</si>
  <si>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</si>
  <si>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</si>
  <si>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</si>
  <si>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</si>
  <si>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</si>
  <si>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</si>
  <si>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</si>
  <si>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</si>
  <si>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</si>
  <si>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</si>
  <si>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</si>
  <si>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</si>
  <si>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</si>
  <si>
    <t>Alt: mu1=!mu2</t>
  </si>
  <si>
    <t>Null: mu1=mu2</t>
  </si>
  <si>
    <t>Since p value is larger than alpha we cannot reject the null hypothesis</t>
  </si>
  <si>
    <t>Therefore there is no evidence that salad and sandwich have different fat intakes</t>
  </si>
  <si>
    <t>To test if the total fat has linear relationship with total sugar put in each item</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</si>
  <si>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</si>
  <si>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</si>
  <si>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</si>
  <si>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</si>
  <si>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</si>
  <si>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</si>
  <si>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</si>
  <si>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</si>
  <si>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</si>
  <si>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</si>
  <si>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</si>
  <si>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</si>
  <si>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</si>
  <si>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</si>
  <si>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</si>
  <si>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</si>
  <si>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</si>
  <si>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</si>
  <si>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</si>
  <si>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Lower 95.0%</t>
  </si>
  <si>
    <t>Upper 95.0%</t>
  </si>
  <si>
    <t>RESIDUAL OUTPUT</t>
  </si>
  <si>
    <t>Observation</t>
  </si>
  <si>
    <t>Predicted Total Fat (g)</t>
  </si>
  <si>
    <t>Residuals</t>
  </si>
  <si>
    <t>PROBABILITY OUTPUT</t>
  </si>
  <si>
    <t>Percentile</t>
  </si>
  <si>
    <t>t=(b1-beta1)/sb1</t>
  </si>
  <si>
    <t>t stat</t>
  </si>
  <si>
    <t>p value</t>
  </si>
  <si>
    <t>total calories intake</t>
  </si>
  <si>
    <t>alpha</t>
  </si>
  <si>
    <t>t alpha</t>
  </si>
  <si>
    <t>half width</t>
  </si>
  <si>
    <t>upper limit</t>
  </si>
  <si>
    <t>lower limit</t>
  </si>
  <si>
    <t>The mean and the stdev of a sample of amount of calories eaten in 2 months is taken</t>
  </si>
  <si>
    <t>Estimating the population mean with 95% confidence interval</t>
  </si>
  <si>
    <t xml:space="preserve">This will allow us to estimate the amount of calories eaten by the individual im 61 days </t>
  </si>
  <si>
    <t>We can with 95% confidence that the individual had calories between 609.1 to 838.9 during his 61 days eat at Mccdonalds</t>
  </si>
  <si>
    <t>To find which t test to use, we use f test to check equal or unequal variances</t>
  </si>
  <si>
    <t>Since p value is smaller than alpha we reject the null</t>
  </si>
  <si>
    <t>so we can infer that we have unequal variances</t>
  </si>
  <si>
    <t>Since it is believed that the total fat in salad is  not same as fat in sandwhiches, we do 2-tail t test to test the claim.</t>
  </si>
  <si>
    <t>mu1 is the mean of total fat eaten in first  month</t>
  </si>
  <si>
    <t>mu2 s the mean of total fat eaten in second month</t>
  </si>
  <si>
    <t>1) Hypothesis testing : Since it is believed that the total fat in salad is  not same as fat in sandwhiches, we do 2-tail t test to test if the average fat eaten in grams is the same in both the months</t>
  </si>
  <si>
    <t>2) Regression: To test if the  fat in grams has linear relationship with sugar in grams put in the items</t>
  </si>
  <si>
    <t>Since p value is larger than alpha we fail to reject the null hypothesis</t>
  </si>
  <si>
    <t>Therefore there is no linear relationship between sugar and total fat</t>
  </si>
  <si>
    <t>h0</t>
  </si>
  <si>
    <t>h1</t>
  </si>
  <si>
    <t>beta1=0</t>
  </si>
  <si>
    <t>beta1!=0</t>
  </si>
  <si>
    <t>No linear relationship between sugar and total fat</t>
  </si>
  <si>
    <t>Hence we cannot use sugar(independent variable) to predict the value of total fat(dependent variable)</t>
  </si>
  <si>
    <t>Similarly we can use different variables to test if they have linear relationship and if they do we can use that independent variable to predict the dependent variable</t>
  </si>
  <si>
    <t>3) confidence interval :This will allow us to estimate the amount of calories eaten by the individual in 2 months by taking a random sample of the items eaten.</t>
  </si>
  <si>
    <t xml:space="preserve">         coefficient</t>
  </si>
  <si>
    <t xml:space="preserve">          error of the slope</t>
  </si>
  <si>
    <t xml:space="preserve"> b1 = regression slope</t>
  </si>
  <si>
    <t xml:space="preserve"> Sb1 = standard</t>
  </si>
  <si>
    <t xml:space="preserve"> beta1 = hypothesized 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</si>
</sst>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20"/>
      <color theme="1"/>
      <name val="Calibri"/>
      <family val="2"/>
      <scheme val="minor"/>
    </font>
    <font>
      <sz val="20"/>
      <color theme="1"/>
      <name val="Calibri"/>
      <family val="2"/>
      <scheme val="minor"/>
    </font>
    <font>
      <b/>
      <sz val="11"/>
      <color theme="1"/>
      <name val="Calibri"/>
      <family val="2"/>
      <scheme val="minor"/>
    </font>
    <font>
      <i/>
      <sz val="11"/>
      <color theme="1"/>
      <name val="Calibri"/>
      <family val="2"/>
      <scheme val="minor"/>
    </font>
    <font>
      <sz val="10"/>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5" fillId="0" borderId="0"/>
  </cellStyleXfs>
  <cellXfs count="19">
    <xf numFmtId="0" fontId="0" fillId="0" borderId="0" xfId="0"/>
    <xf numFmtId="0" fontId="0" fillId="0" borderId="0" xfId="0" applyFont="1"/>
    <xf numFmtId="0" fontId="0"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horizontal="center"/>
    </xf>
    <xf numFmtId="0" fontId="0" fillId="0" borderId="0" xfId="0"/>
    <xf numFmtId="0" fontId="3" fillId="0" borderId="0" xfId="0" applyFont="1" applyAlignment="1">
      <alignment horizontal="center"/>
    </xf>
    <xf numFmtId="0" fontId="0" fillId="0" borderId="0" xfId="0" applyAlignment="1">
      <alignment horizontal="center"/>
    </xf>
    <xf numFmtId="0" fontId="3" fillId="0" borderId="0" xfId="0" applyFo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4" fillId="0" borderId="2" xfId="0" applyFont="1" applyFill="1" applyBorder="1" applyAlignment="1">
      <alignment horizontal="centerContinuous"/>
    </xf>
    <xf numFmtId="0" fontId="0" fillId="2" borderId="0" xfId="0" applyFill="1" applyAlignment="1">
      <alignment vertical="top"/>
    </xf>
    <xf numFmtId="0" fontId="0" fillId="0" borderId="0" xfId="0" applyAlignment="1">
      <alignment vertical="top"/>
    </xf>
  </cellXfs>
  <cellStyles count="2">
    <cellStyle name="Normal" xfId="0" builtinId="0"/>
    <cellStyle name="Normal 3" xfId="1" xr:uid="{A971E807-11B2-4C49-8712-1F3FCD89397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Sugars (g)  Residual Plot</a:t>
            </a:r>
          </a:p>
        </c:rich>
      </c:tx>
      <c:overlay val="0"/>
    </c:title>
    <c:autoTitleDeleted val="0"/>
    <c:plotArea>
      <c:layout>
        <c:manualLayout>
          <c:layoutTarget val="inner"/>
          <c:xMode val="edge"/>
          <c:yMode val="edge"/>
          <c:x val="0.17076694301370923"/>
          <c:y val="0.28526082677165354"/>
          <c:w val="0.76996220744811006"/>
          <c:h val="0.52581528871391081"/>
        </c:manualLayout>
      </c:layout>
      <c:scatterChart>
        <c:scatterStyle val="lineMarker"/>
        <c:varyColors val="0"/>
        <c:ser>
          <c:idx val="0"/>
          <c:order val="0"/>
          <c:spPr>
            <a:ln w="28575">
              <a:noFill/>
            </a:ln>
          </c:spPr>
          <c:xVal>
            <c:numRef>
              <c:f>Regression!$D$2:$D$30</c:f>
              <c:numCache>
                <c:formatCode>General</c:formatCode>
                <c:ptCount val="29"/>
                <c:pt idx="0">
                  <c:v>7</c:v>
                </c:pt>
                <c:pt idx="1">
                  <c:v>7</c:v>
                </c:pt>
                <c:pt idx="2">
                  <c:v>8</c:v>
                </c:pt>
                <c:pt idx="3">
                  <c:v>8</c:v>
                </c:pt>
                <c:pt idx="4">
                  <c:v>9</c:v>
                </c:pt>
                <c:pt idx="5">
                  <c:v>9</c:v>
                </c:pt>
                <c:pt idx="6">
                  <c:v>8</c:v>
                </c:pt>
                <c:pt idx="7">
                  <c:v>9</c:v>
                </c:pt>
                <c:pt idx="8">
                  <c:v>9</c:v>
                </c:pt>
                <c:pt idx="9">
                  <c:v>8</c:v>
                </c:pt>
                <c:pt idx="10">
                  <c:v>5</c:v>
                </c:pt>
                <c:pt idx="11">
                  <c:v>5</c:v>
                </c:pt>
                <c:pt idx="12">
                  <c:v>11</c:v>
                </c:pt>
                <c:pt idx="13">
                  <c:v>11</c:v>
                </c:pt>
                <c:pt idx="14">
                  <c:v>12</c:v>
                </c:pt>
                <c:pt idx="15">
                  <c:v>11</c:v>
                </c:pt>
                <c:pt idx="16">
                  <c:v>13</c:v>
                </c:pt>
                <c:pt idx="17">
                  <c:v>12</c:v>
                </c:pt>
                <c:pt idx="18">
                  <c:v>5</c:v>
                </c:pt>
                <c:pt idx="19">
                  <c:v>4</c:v>
                </c:pt>
                <c:pt idx="20">
                  <c:v>4</c:v>
                </c:pt>
                <c:pt idx="21">
                  <c:v>5</c:v>
                </c:pt>
                <c:pt idx="22">
                  <c:v>4</c:v>
                </c:pt>
                <c:pt idx="23">
                  <c:v>4</c:v>
                </c:pt>
                <c:pt idx="24">
                  <c:v>5</c:v>
                </c:pt>
                <c:pt idx="25">
                  <c:v>5</c:v>
                </c:pt>
                <c:pt idx="26">
                  <c:v>5</c:v>
                </c:pt>
                <c:pt idx="27">
                  <c:v>32</c:v>
                </c:pt>
                <c:pt idx="28">
                  <c:v>2</c:v>
                </c:pt>
              </c:numCache>
            </c:numRef>
          </c:xVal>
          <c:yVal>
            <c:numRef>
              <c:f>Regression!$H$39:$H$67</c:f>
              <c:numCache>
                <c:formatCode>General</c:formatCode>
                <c:ptCount val="29"/>
                <c:pt idx="0">
                  <c:v>-6.8502664890073266</c:v>
                </c:pt>
                <c:pt idx="1">
                  <c:v>-3.8502664890073266</c:v>
                </c:pt>
                <c:pt idx="2">
                  <c:v>6.786725516322452</c:v>
                </c:pt>
                <c:pt idx="3">
                  <c:v>1.786725516322452</c:v>
                </c:pt>
                <c:pt idx="4">
                  <c:v>8.4237175216522324</c:v>
                </c:pt>
                <c:pt idx="5">
                  <c:v>23.423717521652232</c:v>
                </c:pt>
                <c:pt idx="6">
                  <c:v>13.786725516322452</c:v>
                </c:pt>
                <c:pt idx="7">
                  <c:v>6.4237175216522324</c:v>
                </c:pt>
                <c:pt idx="8">
                  <c:v>9.4237175216522324</c:v>
                </c:pt>
                <c:pt idx="9">
                  <c:v>1.786725516322452</c:v>
                </c:pt>
                <c:pt idx="10">
                  <c:v>0.87574950033311261</c:v>
                </c:pt>
                <c:pt idx="11">
                  <c:v>1.8757495003331126</c:v>
                </c:pt>
                <c:pt idx="12">
                  <c:v>-8.3022984676882068</c:v>
                </c:pt>
                <c:pt idx="13">
                  <c:v>-1.3022984676882068</c:v>
                </c:pt>
                <c:pt idx="14">
                  <c:v>4.3346935376415736</c:v>
                </c:pt>
                <c:pt idx="15">
                  <c:v>11.697701532311793</c:v>
                </c:pt>
                <c:pt idx="16">
                  <c:v>-5.028314457028646</c:v>
                </c:pt>
                <c:pt idx="17">
                  <c:v>2.3346935376415736</c:v>
                </c:pt>
                <c:pt idx="18">
                  <c:v>-6.1242504996668874</c:v>
                </c:pt>
                <c:pt idx="19">
                  <c:v>1.2387574950033322</c:v>
                </c:pt>
                <c:pt idx="20">
                  <c:v>-7.7612425049966678</c:v>
                </c:pt>
                <c:pt idx="21">
                  <c:v>-9.1242504996668874</c:v>
                </c:pt>
                <c:pt idx="22">
                  <c:v>-1.7612425049966678</c:v>
                </c:pt>
                <c:pt idx="23">
                  <c:v>-10.761242504996668</c:v>
                </c:pt>
                <c:pt idx="24">
                  <c:v>-4.1242504996668874</c:v>
                </c:pt>
                <c:pt idx="25">
                  <c:v>2.8757495003331126</c:v>
                </c:pt>
                <c:pt idx="26">
                  <c:v>-6.1242504996668874</c:v>
                </c:pt>
                <c:pt idx="27">
                  <c:v>-11.925466355762822</c:v>
                </c:pt>
                <c:pt idx="28">
                  <c:v>-14.035226515656227</c:v>
                </c:pt>
              </c:numCache>
            </c:numRef>
          </c:yVal>
          <c:smooth val="0"/>
          <c:extLst>
            <c:ext xmlns:c16="http://schemas.microsoft.com/office/drawing/2014/chart" uri="{C3380CC4-5D6E-409C-BE32-E72D297353CC}">
              <c16:uniqueId val="{00000001-4007-43EE-A08D-13C25754E714}"/>
            </c:ext>
          </c:extLst>
        </c:ser>
        <c:dLbls>
          <c:showLegendKey val="0"/>
          <c:showVal val="0"/>
          <c:showCatName val="0"/>
          <c:showSerName val="0"/>
          <c:showPercent val="0"/>
          <c:showBubbleSize val="0"/>
        </c:dLbls>
        <c:axId val="851176496"/>
        <c:axId val="851178160"/>
      </c:scatterChart>
      <c:valAx>
        <c:axId val="851176496"/>
        <c:scaling>
          <c:orientation val="minMax"/>
        </c:scaling>
        <c:delete val="0"/>
        <c:axPos val="b"/>
        <c:title>
          <c:tx>
            <c:rich>
              <a:bodyPr/>
              <a:lstStyle/>
              <a:p>
                <a:pPr>
                  <a:defRPr/>
                </a:pPr>
                <a:r>
                  <a:rPr lang="en-US"/>
                  <a:t>Sugars (g)</a:t>
                </a:r>
              </a:p>
            </c:rich>
          </c:tx>
          <c:overlay val="0"/>
        </c:title>
        <c:numFmt formatCode="General" sourceLinked="1"/>
        <c:majorTickMark val="out"/>
        <c:minorTickMark val="none"/>
        <c:tickLblPos val="nextTo"/>
        <c:crossAx val="851178160"/>
        <c:crosses val="autoZero"/>
        <c:crossBetween val="midCat"/>
      </c:valAx>
      <c:valAx>
        <c:axId val="8511781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8511764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Sugars (g) Line Fit  Plot</a:t>
            </a:r>
          </a:p>
        </c:rich>
      </c:tx>
      <c:overlay val="0"/>
    </c:title>
    <c:autoTitleDeleted val="0"/>
    <c:plotArea>
      <c:layout/>
      <c:scatterChart>
        <c:scatterStyle val="lineMarker"/>
        <c:varyColors val="0"/>
        <c:ser>
          <c:idx val="0"/>
          <c:order val="0"/>
          <c:tx>
            <c:v>Total Fat (g)</c:v>
          </c:tx>
          <c:spPr>
            <a:ln w="28575">
              <a:noFill/>
            </a:ln>
          </c:spPr>
          <c:xVal>
            <c:numRef>
              <c:f>Regression!$D$2:$D$30</c:f>
              <c:numCache>
                <c:formatCode>General</c:formatCode>
                <c:ptCount val="29"/>
                <c:pt idx="0">
                  <c:v>7</c:v>
                </c:pt>
                <c:pt idx="1">
                  <c:v>7</c:v>
                </c:pt>
                <c:pt idx="2">
                  <c:v>8</c:v>
                </c:pt>
                <c:pt idx="3">
                  <c:v>8</c:v>
                </c:pt>
                <c:pt idx="4">
                  <c:v>9</c:v>
                </c:pt>
                <c:pt idx="5">
                  <c:v>9</c:v>
                </c:pt>
                <c:pt idx="6">
                  <c:v>8</c:v>
                </c:pt>
                <c:pt idx="7">
                  <c:v>9</c:v>
                </c:pt>
                <c:pt idx="8">
                  <c:v>9</c:v>
                </c:pt>
                <c:pt idx="9">
                  <c:v>8</c:v>
                </c:pt>
                <c:pt idx="10">
                  <c:v>5</c:v>
                </c:pt>
                <c:pt idx="11">
                  <c:v>5</c:v>
                </c:pt>
                <c:pt idx="12">
                  <c:v>11</c:v>
                </c:pt>
                <c:pt idx="13">
                  <c:v>11</c:v>
                </c:pt>
                <c:pt idx="14">
                  <c:v>12</c:v>
                </c:pt>
                <c:pt idx="15">
                  <c:v>11</c:v>
                </c:pt>
                <c:pt idx="16">
                  <c:v>13</c:v>
                </c:pt>
                <c:pt idx="17">
                  <c:v>12</c:v>
                </c:pt>
                <c:pt idx="18">
                  <c:v>5</c:v>
                </c:pt>
                <c:pt idx="19">
                  <c:v>4</c:v>
                </c:pt>
                <c:pt idx="20">
                  <c:v>4</c:v>
                </c:pt>
                <c:pt idx="21">
                  <c:v>5</c:v>
                </c:pt>
                <c:pt idx="22">
                  <c:v>4</c:v>
                </c:pt>
                <c:pt idx="23">
                  <c:v>4</c:v>
                </c:pt>
                <c:pt idx="24">
                  <c:v>5</c:v>
                </c:pt>
                <c:pt idx="25">
                  <c:v>5</c:v>
                </c:pt>
                <c:pt idx="26">
                  <c:v>5</c:v>
                </c:pt>
                <c:pt idx="27">
                  <c:v>32</c:v>
                </c:pt>
                <c:pt idx="28">
                  <c:v>2</c:v>
                </c:pt>
              </c:numCache>
            </c:numRef>
          </c:xVal>
          <c:yVal>
            <c:numRef>
              <c:f>Regression!$C$2:$C$30</c:f>
              <c:numCache>
                <c:formatCode>General</c:formatCode>
                <c:ptCount val="29"/>
                <c:pt idx="0">
                  <c:v>9</c:v>
                </c:pt>
                <c:pt idx="1">
                  <c:v>12</c:v>
                </c:pt>
                <c:pt idx="2">
                  <c:v>23</c:v>
                </c:pt>
                <c:pt idx="3">
                  <c:v>18</c:v>
                </c:pt>
                <c:pt idx="4">
                  <c:v>25</c:v>
                </c:pt>
                <c:pt idx="5">
                  <c:v>40</c:v>
                </c:pt>
                <c:pt idx="6">
                  <c:v>30</c:v>
                </c:pt>
                <c:pt idx="7">
                  <c:v>23</c:v>
                </c:pt>
                <c:pt idx="8">
                  <c:v>26</c:v>
                </c:pt>
                <c:pt idx="9">
                  <c:v>18</c:v>
                </c:pt>
                <c:pt idx="10">
                  <c:v>16</c:v>
                </c:pt>
                <c:pt idx="11">
                  <c:v>17</c:v>
                </c:pt>
                <c:pt idx="12">
                  <c:v>9</c:v>
                </c:pt>
                <c:pt idx="13">
                  <c:v>16</c:v>
                </c:pt>
                <c:pt idx="14">
                  <c:v>22</c:v>
                </c:pt>
                <c:pt idx="15">
                  <c:v>29</c:v>
                </c:pt>
                <c:pt idx="16">
                  <c:v>13</c:v>
                </c:pt>
                <c:pt idx="17">
                  <c:v>20</c:v>
                </c:pt>
                <c:pt idx="18">
                  <c:v>9</c:v>
                </c:pt>
                <c:pt idx="19">
                  <c:v>16</c:v>
                </c:pt>
                <c:pt idx="20">
                  <c:v>7</c:v>
                </c:pt>
                <c:pt idx="21">
                  <c:v>6</c:v>
                </c:pt>
                <c:pt idx="22">
                  <c:v>13</c:v>
                </c:pt>
                <c:pt idx="23">
                  <c:v>4</c:v>
                </c:pt>
                <c:pt idx="24">
                  <c:v>11</c:v>
                </c:pt>
                <c:pt idx="25">
                  <c:v>18</c:v>
                </c:pt>
                <c:pt idx="26">
                  <c:v>9</c:v>
                </c:pt>
                <c:pt idx="27">
                  <c:v>13</c:v>
                </c:pt>
                <c:pt idx="28">
                  <c:v>0</c:v>
                </c:pt>
              </c:numCache>
            </c:numRef>
          </c:yVal>
          <c:smooth val="0"/>
          <c:extLst>
            <c:ext xmlns:c16="http://schemas.microsoft.com/office/drawing/2014/chart" uri="{C3380CC4-5D6E-409C-BE32-E72D297353CC}">
              <c16:uniqueId val="{00000001-E720-49D6-A5E5-28DB8C8C01A3}"/>
            </c:ext>
          </c:extLst>
        </c:ser>
        <c:ser>
          <c:idx val="1"/>
          <c:order val="1"/>
          <c:tx>
            <c:v>Predicted Total Fat (g)</c:v>
          </c:tx>
          <c:spPr>
            <a:ln w="28575">
              <a:noFill/>
            </a:ln>
          </c:spPr>
          <c:xVal>
            <c:numRef>
              <c:f>Regression!$D$2:$D$30</c:f>
              <c:numCache>
                <c:formatCode>General</c:formatCode>
                <c:ptCount val="29"/>
                <c:pt idx="0">
                  <c:v>7</c:v>
                </c:pt>
                <c:pt idx="1">
                  <c:v>7</c:v>
                </c:pt>
                <c:pt idx="2">
                  <c:v>8</c:v>
                </c:pt>
                <c:pt idx="3">
                  <c:v>8</c:v>
                </c:pt>
                <c:pt idx="4">
                  <c:v>9</c:v>
                </c:pt>
                <c:pt idx="5">
                  <c:v>9</c:v>
                </c:pt>
                <c:pt idx="6">
                  <c:v>8</c:v>
                </c:pt>
                <c:pt idx="7">
                  <c:v>9</c:v>
                </c:pt>
                <c:pt idx="8">
                  <c:v>9</c:v>
                </c:pt>
                <c:pt idx="9">
                  <c:v>8</c:v>
                </c:pt>
                <c:pt idx="10">
                  <c:v>5</c:v>
                </c:pt>
                <c:pt idx="11">
                  <c:v>5</c:v>
                </c:pt>
                <c:pt idx="12">
                  <c:v>11</c:v>
                </c:pt>
                <c:pt idx="13">
                  <c:v>11</c:v>
                </c:pt>
                <c:pt idx="14">
                  <c:v>12</c:v>
                </c:pt>
                <c:pt idx="15">
                  <c:v>11</c:v>
                </c:pt>
                <c:pt idx="16">
                  <c:v>13</c:v>
                </c:pt>
                <c:pt idx="17">
                  <c:v>12</c:v>
                </c:pt>
                <c:pt idx="18">
                  <c:v>5</c:v>
                </c:pt>
                <c:pt idx="19">
                  <c:v>4</c:v>
                </c:pt>
                <c:pt idx="20">
                  <c:v>4</c:v>
                </c:pt>
                <c:pt idx="21">
                  <c:v>5</c:v>
                </c:pt>
                <c:pt idx="22">
                  <c:v>4</c:v>
                </c:pt>
                <c:pt idx="23">
                  <c:v>4</c:v>
                </c:pt>
                <c:pt idx="24">
                  <c:v>5</c:v>
                </c:pt>
                <c:pt idx="25">
                  <c:v>5</c:v>
                </c:pt>
                <c:pt idx="26">
                  <c:v>5</c:v>
                </c:pt>
                <c:pt idx="27">
                  <c:v>32</c:v>
                </c:pt>
                <c:pt idx="28">
                  <c:v>2</c:v>
                </c:pt>
              </c:numCache>
            </c:numRef>
          </c:xVal>
          <c:yVal>
            <c:numRef>
              <c:f>Regression!$G$39:$G$67</c:f>
              <c:numCache>
                <c:formatCode>General</c:formatCode>
                <c:ptCount val="29"/>
                <c:pt idx="0">
                  <c:v>15.850266489007327</c:v>
                </c:pt>
                <c:pt idx="1">
                  <c:v>15.850266489007327</c:v>
                </c:pt>
                <c:pt idx="2">
                  <c:v>16.213274483677548</c:v>
                </c:pt>
                <c:pt idx="3">
                  <c:v>16.213274483677548</c:v>
                </c:pt>
                <c:pt idx="4">
                  <c:v>16.576282478347768</c:v>
                </c:pt>
                <c:pt idx="5">
                  <c:v>16.576282478347768</c:v>
                </c:pt>
                <c:pt idx="6">
                  <c:v>16.213274483677548</c:v>
                </c:pt>
                <c:pt idx="7">
                  <c:v>16.576282478347768</c:v>
                </c:pt>
                <c:pt idx="8">
                  <c:v>16.576282478347768</c:v>
                </c:pt>
                <c:pt idx="9">
                  <c:v>16.213274483677548</c:v>
                </c:pt>
                <c:pt idx="10">
                  <c:v>15.124250499666887</c:v>
                </c:pt>
                <c:pt idx="11">
                  <c:v>15.124250499666887</c:v>
                </c:pt>
                <c:pt idx="12">
                  <c:v>17.302298467688207</c:v>
                </c:pt>
                <c:pt idx="13">
                  <c:v>17.302298467688207</c:v>
                </c:pt>
                <c:pt idx="14">
                  <c:v>17.665306462358426</c:v>
                </c:pt>
                <c:pt idx="15">
                  <c:v>17.302298467688207</c:v>
                </c:pt>
                <c:pt idx="16">
                  <c:v>18.028314457028646</c:v>
                </c:pt>
                <c:pt idx="17">
                  <c:v>17.665306462358426</c:v>
                </c:pt>
                <c:pt idx="18">
                  <c:v>15.124250499666887</c:v>
                </c:pt>
                <c:pt idx="19">
                  <c:v>14.761242504996668</c:v>
                </c:pt>
                <c:pt idx="20">
                  <c:v>14.761242504996668</c:v>
                </c:pt>
                <c:pt idx="21">
                  <c:v>15.124250499666887</c:v>
                </c:pt>
                <c:pt idx="22">
                  <c:v>14.761242504996668</c:v>
                </c:pt>
                <c:pt idx="23">
                  <c:v>14.761242504996668</c:v>
                </c:pt>
                <c:pt idx="24">
                  <c:v>15.124250499666887</c:v>
                </c:pt>
                <c:pt idx="25">
                  <c:v>15.124250499666887</c:v>
                </c:pt>
                <c:pt idx="26">
                  <c:v>15.124250499666887</c:v>
                </c:pt>
                <c:pt idx="27">
                  <c:v>24.925466355762822</c:v>
                </c:pt>
                <c:pt idx="28">
                  <c:v>14.035226515656227</c:v>
                </c:pt>
              </c:numCache>
            </c:numRef>
          </c:yVal>
          <c:smooth val="0"/>
          <c:extLst>
            <c:ext xmlns:c16="http://schemas.microsoft.com/office/drawing/2014/chart" uri="{C3380CC4-5D6E-409C-BE32-E72D297353CC}">
              <c16:uniqueId val="{00000002-E720-49D6-A5E5-28DB8C8C01A3}"/>
            </c:ext>
          </c:extLst>
        </c:ser>
        <c:dLbls>
          <c:showLegendKey val="0"/>
          <c:showVal val="0"/>
          <c:showCatName val="0"/>
          <c:showSerName val="0"/>
          <c:showPercent val="0"/>
          <c:showBubbleSize val="0"/>
        </c:dLbls>
        <c:axId val="851174416"/>
        <c:axId val="851176496"/>
      </c:scatterChart>
      <c:valAx>
        <c:axId val="851174416"/>
        <c:scaling>
          <c:orientation val="minMax"/>
        </c:scaling>
        <c:delete val="0"/>
        <c:axPos val="b"/>
        <c:title>
          <c:tx>
            <c:rich>
              <a:bodyPr/>
              <a:lstStyle/>
              <a:p>
                <a:pPr>
                  <a:defRPr/>
                </a:pPr>
                <a:r>
                  <a:rPr lang="en-US"/>
                  <a:t>Sugars (g)</a:t>
                </a:r>
              </a:p>
            </c:rich>
          </c:tx>
          <c:overlay val="0"/>
        </c:title>
        <c:numFmt formatCode="General" sourceLinked="1"/>
        <c:majorTickMark val="out"/>
        <c:minorTickMark val="none"/>
        <c:tickLblPos val="nextTo"/>
        <c:crossAx val="851176496"/>
        <c:crosses val="autoZero"/>
        <c:crossBetween val="midCat"/>
      </c:valAx>
      <c:valAx>
        <c:axId val="851176496"/>
        <c:scaling>
          <c:orientation val="minMax"/>
        </c:scaling>
        <c:delete val="0"/>
        <c:axPos val="l"/>
        <c:title>
          <c:tx>
            <c:rich>
              <a:bodyPr/>
              <a:lstStyle/>
              <a:p>
                <a:pPr>
                  <a:defRPr/>
                </a:pPr>
                <a:r>
                  <a:rPr lang="en-US"/>
                  <a:t>Total Fat (g)</a:t>
                </a:r>
              </a:p>
            </c:rich>
          </c:tx>
          <c:overlay val="0"/>
        </c:title>
        <c:numFmt formatCode="General" sourceLinked="1"/>
        <c:majorTickMark val="out"/>
        <c:minorTickMark val="none"/>
        <c:tickLblPos val="nextTo"/>
        <c:crossAx val="8511744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Regression!$J$39:$J$67</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Regression!$K$39:$K$67</c:f>
              <c:numCache>
                <c:formatCode>General</c:formatCode>
                <c:ptCount val="29"/>
                <c:pt idx="0">
                  <c:v>0</c:v>
                </c:pt>
                <c:pt idx="1">
                  <c:v>4</c:v>
                </c:pt>
                <c:pt idx="2">
                  <c:v>6</c:v>
                </c:pt>
                <c:pt idx="3">
                  <c:v>7</c:v>
                </c:pt>
                <c:pt idx="4">
                  <c:v>9</c:v>
                </c:pt>
                <c:pt idx="5">
                  <c:v>9</c:v>
                </c:pt>
                <c:pt idx="6">
                  <c:v>9</c:v>
                </c:pt>
                <c:pt idx="7">
                  <c:v>9</c:v>
                </c:pt>
                <c:pt idx="8">
                  <c:v>11</c:v>
                </c:pt>
                <c:pt idx="9">
                  <c:v>12</c:v>
                </c:pt>
                <c:pt idx="10">
                  <c:v>13</c:v>
                </c:pt>
                <c:pt idx="11">
                  <c:v>13</c:v>
                </c:pt>
                <c:pt idx="12">
                  <c:v>13</c:v>
                </c:pt>
                <c:pt idx="13">
                  <c:v>16</c:v>
                </c:pt>
                <c:pt idx="14">
                  <c:v>16</c:v>
                </c:pt>
                <c:pt idx="15">
                  <c:v>16</c:v>
                </c:pt>
                <c:pt idx="16">
                  <c:v>17</c:v>
                </c:pt>
                <c:pt idx="17">
                  <c:v>18</c:v>
                </c:pt>
                <c:pt idx="18">
                  <c:v>18</c:v>
                </c:pt>
                <c:pt idx="19">
                  <c:v>18</c:v>
                </c:pt>
                <c:pt idx="20">
                  <c:v>20</c:v>
                </c:pt>
                <c:pt idx="21">
                  <c:v>22</c:v>
                </c:pt>
                <c:pt idx="22">
                  <c:v>23</c:v>
                </c:pt>
                <c:pt idx="23">
                  <c:v>23</c:v>
                </c:pt>
                <c:pt idx="24">
                  <c:v>25</c:v>
                </c:pt>
                <c:pt idx="25">
                  <c:v>26</c:v>
                </c:pt>
                <c:pt idx="26">
                  <c:v>29</c:v>
                </c:pt>
                <c:pt idx="27">
                  <c:v>30</c:v>
                </c:pt>
                <c:pt idx="28">
                  <c:v>40</c:v>
                </c:pt>
              </c:numCache>
            </c:numRef>
          </c:yVal>
          <c:smooth val="0"/>
          <c:extLst>
            <c:ext xmlns:c16="http://schemas.microsoft.com/office/drawing/2014/chart" uri="{C3380CC4-5D6E-409C-BE32-E72D297353CC}">
              <c16:uniqueId val="{00000001-0288-4C53-9193-6CB0E8683498}"/>
            </c:ext>
          </c:extLst>
        </c:ser>
        <c:dLbls>
          <c:showLegendKey val="0"/>
          <c:showVal val="0"/>
          <c:showCatName val="0"/>
          <c:showSerName val="0"/>
          <c:showPercent val="0"/>
          <c:showBubbleSize val="0"/>
        </c:dLbls>
        <c:axId val="851178576"/>
        <c:axId val="851172752"/>
      </c:scatterChart>
      <c:valAx>
        <c:axId val="851178576"/>
        <c:scaling>
          <c:orientation val="minMax"/>
        </c:scaling>
        <c:delete val="0"/>
        <c:axPos val="b"/>
        <c:numFmt formatCode="General" sourceLinked="1"/>
        <c:majorTickMark val="out"/>
        <c:minorTickMark val="none"/>
        <c:tickLblPos val="nextTo"/>
        <c:crossAx val="851172752"/>
        <c:crosses val="autoZero"/>
        <c:crossBetween val="midCat"/>
      </c:valAx>
      <c:valAx>
        <c:axId val="851172752"/>
        <c:scaling>
          <c:orientation val="minMax"/>
        </c:scaling>
        <c:delete val="0"/>
        <c:axPos val="l"/>
        <c:numFmt formatCode="General" sourceLinked="1"/>
        <c:majorTickMark val="out"/>
        <c:minorTickMark val="none"/>
        <c:tickLblPos val="nextTo"/>
        <c:crossAx val="8511785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38100</xdr:colOff>
      <xdr:row>33</xdr:row>
      <xdr:rowOff>53340</xdr:rowOff>
    </xdr:from>
    <xdr:to>
      <xdr:col>24</xdr:col>
      <xdr:colOff>38099</xdr:colOff>
      <xdr:row>43</xdr:row>
      <xdr:rowOff>45720</xdr:rowOff>
    </xdr:to>
    <xdr:graphicFrame macro="">
      <xdr:nvGraphicFramePr>
        <xdr:cNvPr id="5" name="Chart 4">
          <a:extLst>
            <a:ext uri="{FF2B5EF4-FFF2-40B4-BE49-F238E27FC236}">
              <a16:creationId xmlns:a16="http://schemas.microsoft.com/office/drawing/2014/main" id="{7802DD8F-F48B-4DFE-94FD-DD82F6445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434340</xdr:colOff>
      <xdr:row>13</xdr:row>
      <xdr:rowOff>91440</xdr:rowOff>
    </xdr:from>
    <xdr:to>
      <xdr:col>23</xdr:col>
      <xdr:colOff>434339</xdr:colOff>
      <xdr:row>23</xdr:row>
      <xdr:rowOff>76200</xdr:rowOff>
    </xdr:to>
    <xdr:graphicFrame macro="">
      <xdr:nvGraphicFramePr>
        <xdr:cNvPr id="6" name="Chart 5">
          <a:extLst>
            <a:ext uri="{FF2B5EF4-FFF2-40B4-BE49-F238E27FC236}">
              <a16:creationId xmlns:a16="http://schemas.microsoft.com/office/drawing/2014/main" id="{B42B408D-5114-421F-89A8-6790894F1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563879</xdr:colOff>
      <xdr:row>23</xdr:row>
      <xdr:rowOff>83820</xdr:rowOff>
    </xdr:from>
    <xdr:to>
      <xdr:col>23</xdr:col>
      <xdr:colOff>563879</xdr:colOff>
      <xdr:row>33</xdr:row>
      <xdr:rowOff>60960</xdr:rowOff>
    </xdr:to>
    <xdr:graphicFrame macro="">
      <xdr:nvGraphicFramePr>
        <xdr:cNvPr id="7" name="Chart 6">
          <a:extLst>
            <a:ext uri="{FF2B5EF4-FFF2-40B4-BE49-F238E27FC236}">
              <a16:creationId xmlns:a16="http://schemas.microsoft.com/office/drawing/2014/main" id="{6D6A7CF8-8CD6-40A2-8F05-8586EC09E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5"/>
  <sheetViews>
    <sheetView topLeftCell="A7" workbookViewId="0">
      <selection activeCell="A14" sqref="A14"/>
    </sheetView>
  </sheetViews>
  <sheetFormatPr defaultRowHeight="14.4" x14ac:dyDescent="0.3"/>
  <cols>
    <col min="1" max="1" width="165.5546875" customWidth="1"/>
  </cols>
  <sheetData>
    <row r="1" spans="1:1" ht="25.8" x14ac:dyDescent="0.5">
      <c r="A1" s="4" t="s">
        <v>116</v>
      </c>
    </row>
    <row r="2" spans="1:1" ht="204" customHeight="1" x14ac:dyDescent="0.5">
      <c r="A2" s="6" t="s">
        <v>113</v>
      </c>
    </row>
    <row r="3" spans="1:1" ht="25.8" x14ac:dyDescent="0.5">
      <c r="A3" s="6" t="s">
        <v>115</v>
      </c>
    </row>
    <row r="4" spans="1:1" ht="25.8" x14ac:dyDescent="0.5">
      <c r="A4" s="5" t="s">
        <v>107</v>
      </c>
    </row>
    <row r="5" spans="1:1" ht="25.8" x14ac:dyDescent="0.5">
      <c r="A5" s="5" t="s">
        <v>108</v>
      </c>
    </row>
    <row r="6" spans="1:1" ht="25.8" x14ac:dyDescent="0.5">
      <c r="A6" s="5" t="s">
        <v>109</v>
      </c>
    </row>
    <row r="7" spans="1:1" ht="25.8" x14ac:dyDescent="0.5">
      <c r="A7" s="5" t="s">
        <v>110</v>
      </c>
    </row>
    <row r="8" spans="1:1" ht="25.8" x14ac:dyDescent="0.5">
      <c r="A8" s="5" t="s">
        <v>111</v>
      </c>
    </row>
    <row r="9" spans="1:1" ht="25.8" x14ac:dyDescent="0.5">
      <c r="A9" s="5" t="s">
        <v>112</v>
      </c>
    </row>
    <row r="10" spans="1:1" ht="25.8" x14ac:dyDescent="0.5">
      <c r="A10" s="5" t="s">
        <v>114</v>
      </c>
    </row>
    <row r="11" spans="1:1" ht="21" customHeight="1" x14ac:dyDescent="0.3">
      <c r="A11" s="17" t="s">
        <v>200</v>
      </c>
    </row>
    <row r="12" spans="1:1" ht="21" customHeight="1" x14ac:dyDescent="0.3">
      <c r="A12" s="18" t="s">
        <v>201</v>
      </c>
    </row>
    <row r="13" spans="1:1" ht="21" customHeight="1" x14ac:dyDescent="0.3">
      <c r="A13" s="18" t="s">
        <v>211</v>
      </c>
    </row>
    <row r="14" spans="1:1" ht="21" customHeight="1" x14ac:dyDescent="0.3">
      <c r="A14" s="18"/>
    </row>
    <row r="15" spans="1:1" ht="21" customHeight="1" x14ac:dyDescent="0.3">
      <c r="A15" s="18"/>
    </row>
    <row r="16" spans="1:1" ht="21" customHeight="1" x14ac:dyDescent="0.3">
      <c r="A16" s="18"/>
    </row>
    <row r="17" spans="1:1" ht="21" customHeight="1" x14ac:dyDescent="0.3">
      <c r="A17" s="18"/>
    </row>
    <row r="18" spans="1:1" ht="21" customHeight="1" x14ac:dyDescent="0.3">
      <c r="A18" s="18"/>
    </row>
    <row r="19" spans="1:1" ht="21" customHeight="1" x14ac:dyDescent="0.3">
      <c r="A19" s="18"/>
    </row>
    <row r="20" spans="1:1" ht="21" customHeight="1" x14ac:dyDescent="0.3">
      <c r="A20" s="18"/>
    </row>
    <row r="21" spans="1:1" ht="21" customHeight="1" x14ac:dyDescent="0.3">
      <c r="A21" s="18"/>
    </row>
    <row r="22" spans="1:1" ht="21" customHeight="1" x14ac:dyDescent="0.3">
      <c r="A22" s="18"/>
    </row>
    <row r="23" spans="1:1" ht="21" customHeight="1" x14ac:dyDescent="0.3">
      <c r="A23" s="18"/>
    </row>
    <row r="24" spans="1:1" ht="21" customHeight="1" x14ac:dyDescent="0.3">
      <c r="A24" s="18"/>
    </row>
    <row r="25" spans="1:1" ht="21" customHeight="1" x14ac:dyDescent="0.3">
      <c r="A25" s="18"/>
    </row>
    <row r="26" spans="1:1" ht="21" customHeight="1" x14ac:dyDescent="0.3">
      <c r="A26" s="18"/>
    </row>
    <row r="27" spans="1:1" ht="21" customHeight="1" x14ac:dyDescent="0.3">
      <c r="A27" s="18"/>
    </row>
    <row r="28" spans="1:1" ht="21" customHeight="1" x14ac:dyDescent="0.3">
      <c r="A28" s="18"/>
    </row>
    <row r="29" spans="1:1" ht="21" customHeight="1" x14ac:dyDescent="0.3">
      <c r="A29" s="18"/>
    </row>
    <row r="30" spans="1:1" ht="21" customHeight="1" x14ac:dyDescent="0.3">
      <c r="A30" s="18"/>
    </row>
    <row r="31" spans="1:1" ht="21" customHeight="1" x14ac:dyDescent="0.3">
      <c r="A31" s="18"/>
    </row>
    <row r="32" spans="1:1" ht="21" customHeight="1" x14ac:dyDescent="0.3">
      <c r="A32" s="18"/>
    </row>
    <row r="33" spans="1:1" ht="21" customHeight="1" x14ac:dyDescent="0.3">
      <c r="A33" s="18"/>
    </row>
    <row r="34" spans="1:1" ht="21" customHeight="1" x14ac:dyDescent="0.3">
      <c r="A34" s="18"/>
    </row>
    <row r="35" spans="1:1" ht="21" customHeight="1" x14ac:dyDescent="0.3">
      <c r="A3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7"/>
  <sheetViews>
    <sheetView topLeftCell="A25" workbookViewId="0">
      <selection activeCell="E30" sqref="E30:E40"/>
    </sheetView>
  </sheetViews>
  <sheetFormatPr defaultRowHeight="14.4" x14ac:dyDescent="0.3"/>
  <cols>
    <col min="1" max="1" width="43.33203125" bestFit="1" customWidth="1"/>
    <col min="2" max="2" width="15.6640625" bestFit="1" customWidth="1"/>
    <col min="3" max="3" width="15.5546875" style="3" bestFit="1" customWidth="1"/>
    <col min="4" max="4" width="14.5546875" style="3" bestFit="1" customWidth="1"/>
    <col min="5" max="5" width="8.109375" style="3" bestFit="1" customWidth="1"/>
    <col min="6" max="6" width="11.33203125" style="3" bestFit="1" customWidth="1"/>
    <col min="7" max="7" width="11.44140625" style="3" bestFit="1" customWidth="1"/>
    <col min="8" max="8" width="7.88671875" style="3" bestFit="1" customWidth="1"/>
    <col min="9" max="9" width="15.6640625" style="3" bestFit="1" customWidth="1"/>
    <col min="10" max="10" width="16.5546875" style="3" bestFit="1" customWidth="1"/>
    <col min="11" max="11" width="11.6640625" style="3" bestFit="1" customWidth="1"/>
    <col min="12" max="12" width="16" style="3" bestFit="1" customWidth="1"/>
    <col min="13" max="13" width="15.5546875" style="3" bestFit="1" customWidth="1"/>
    <col min="14" max="14" width="12.33203125" style="3" bestFit="1" customWidth="1"/>
    <col min="15" max="15" width="11.88671875" style="3" bestFit="1" customWidth="1"/>
    <col min="16" max="16" width="10.44140625" style="3" bestFit="1" customWidth="1"/>
    <col min="17" max="17" width="10" style="3" bestFit="1" customWidth="1"/>
    <col min="18" max="18" width="8.44140625" style="3" bestFit="1" customWidth="1"/>
    <col min="19" max="19" width="9.6640625" style="3" bestFit="1" customWidth="1"/>
    <col min="20" max="20" width="9.5546875" style="3" bestFit="1" customWidth="1"/>
    <col min="21" max="21" width="10.44140625" style="3" bestFit="1" customWidth="1"/>
    <col min="22" max="22" width="9.44140625" style="3" bestFit="1" customWidth="1"/>
    <col min="23" max="23" width="9.33203125" style="3" bestFit="1" customWidth="1"/>
    <col min="24" max="24" width="12.109375" style="3" bestFit="1" customWidth="1"/>
    <col min="25" max="25" width="8.6640625" style="3" bestFit="1" customWidth="1"/>
  </cols>
  <sheetData>
    <row r="1" spans="1:25" s="7" customFormat="1" x14ac:dyDescent="0.3">
      <c r="A1" s="7" t="s">
        <v>0</v>
      </c>
      <c r="B1" s="7" t="s">
        <v>24</v>
      </c>
      <c r="C1" s="8" t="s">
        <v>1</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row>
    <row r="2" spans="1:25" x14ac:dyDescent="0.3">
      <c r="A2" s="1" t="s">
        <v>25</v>
      </c>
      <c r="B2" s="1" t="s">
        <v>26</v>
      </c>
      <c r="C2" s="2">
        <v>3.7</v>
      </c>
      <c r="D2" s="2">
        <v>105</v>
      </c>
      <c r="E2" s="2">
        <v>260</v>
      </c>
      <c r="F2" s="2">
        <v>80</v>
      </c>
      <c r="G2" s="2">
        <v>9</v>
      </c>
      <c r="H2" s="2">
        <v>14</v>
      </c>
      <c r="I2" s="2">
        <v>3.5</v>
      </c>
      <c r="J2" s="2">
        <v>17</v>
      </c>
      <c r="K2" s="2">
        <v>0.5</v>
      </c>
      <c r="L2" s="2">
        <v>30</v>
      </c>
      <c r="M2" s="2">
        <v>9</v>
      </c>
      <c r="N2" s="2">
        <v>530</v>
      </c>
      <c r="O2" s="2">
        <v>22</v>
      </c>
      <c r="P2" s="2">
        <v>33</v>
      </c>
      <c r="Q2" s="2">
        <v>11</v>
      </c>
      <c r="R2" s="2">
        <v>1</v>
      </c>
      <c r="S2" s="2">
        <v>5</v>
      </c>
      <c r="T2" s="2">
        <v>7</v>
      </c>
      <c r="U2" s="2">
        <v>13</v>
      </c>
      <c r="V2" s="2">
        <v>2</v>
      </c>
      <c r="W2" s="2">
        <v>2</v>
      </c>
      <c r="X2" s="2">
        <v>15</v>
      </c>
      <c r="Y2" s="2">
        <v>15</v>
      </c>
    </row>
    <row r="3" spans="1:25" x14ac:dyDescent="0.3">
      <c r="A3" s="1" t="s">
        <v>27</v>
      </c>
      <c r="B3" s="1" t="s">
        <v>26</v>
      </c>
      <c r="C3" s="2">
        <v>4.2</v>
      </c>
      <c r="D3" s="2">
        <v>119</v>
      </c>
      <c r="E3" s="2">
        <v>310</v>
      </c>
      <c r="F3" s="2">
        <v>110</v>
      </c>
      <c r="G3" s="2">
        <v>12</v>
      </c>
      <c r="H3" s="2">
        <v>19</v>
      </c>
      <c r="I3" s="2">
        <v>6</v>
      </c>
      <c r="J3" s="2">
        <v>28</v>
      </c>
      <c r="K3" s="2">
        <v>1</v>
      </c>
      <c r="L3" s="2">
        <v>40</v>
      </c>
      <c r="M3" s="2">
        <v>14</v>
      </c>
      <c r="N3" s="2">
        <v>740</v>
      </c>
      <c r="O3" s="2">
        <v>31</v>
      </c>
      <c r="P3" s="2">
        <v>35</v>
      </c>
      <c r="Q3" s="2">
        <v>12</v>
      </c>
      <c r="R3" s="2">
        <v>1</v>
      </c>
      <c r="S3" s="2">
        <v>5</v>
      </c>
      <c r="T3" s="2">
        <v>7</v>
      </c>
      <c r="U3" s="2">
        <v>15</v>
      </c>
      <c r="V3" s="2">
        <v>6</v>
      </c>
      <c r="W3" s="2">
        <v>2</v>
      </c>
      <c r="X3" s="2">
        <v>20</v>
      </c>
      <c r="Y3" s="2">
        <v>15</v>
      </c>
    </row>
    <row r="4" spans="1:25" x14ac:dyDescent="0.3">
      <c r="A4" s="1" t="s">
        <v>28</v>
      </c>
      <c r="B4" s="1" t="s">
        <v>26</v>
      </c>
      <c r="C4" s="2">
        <v>6.1</v>
      </c>
      <c r="D4" s="2">
        <v>173</v>
      </c>
      <c r="E4" s="2">
        <v>460</v>
      </c>
      <c r="F4" s="2">
        <v>210</v>
      </c>
      <c r="G4" s="2">
        <v>23</v>
      </c>
      <c r="H4" s="2">
        <v>35</v>
      </c>
      <c r="I4" s="2">
        <v>11</v>
      </c>
      <c r="J4" s="2">
        <v>55</v>
      </c>
      <c r="K4" s="2">
        <v>1.5</v>
      </c>
      <c r="L4" s="2">
        <v>80</v>
      </c>
      <c r="M4" s="2">
        <v>27</v>
      </c>
      <c r="N4" s="2">
        <v>1140</v>
      </c>
      <c r="O4" s="2">
        <v>47</v>
      </c>
      <c r="P4" s="2">
        <v>37</v>
      </c>
      <c r="Q4" s="2">
        <v>12</v>
      </c>
      <c r="R4" s="2">
        <v>1</v>
      </c>
      <c r="S4" s="2">
        <v>6</v>
      </c>
      <c r="T4" s="2">
        <v>8</v>
      </c>
      <c r="U4" s="2">
        <v>25</v>
      </c>
      <c r="V4" s="2">
        <v>10</v>
      </c>
      <c r="W4" s="2">
        <v>2</v>
      </c>
      <c r="X4" s="2">
        <v>30</v>
      </c>
      <c r="Y4" s="2">
        <v>20</v>
      </c>
    </row>
    <row r="5" spans="1:25" x14ac:dyDescent="0.3">
      <c r="A5" s="1" t="s">
        <v>29</v>
      </c>
      <c r="B5" s="1" t="s">
        <v>26</v>
      </c>
      <c r="C5" s="2">
        <v>6.1</v>
      </c>
      <c r="D5" s="2">
        <v>171</v>
      </c>
      <c r="E5" s="2">
        <v>420</v>
      </c>
      <c r="F5" s="2">
        <v>160</v>
      </c>
      <c r="G5" s="2">
        <v>18</v>
      </c>
      <c r="H5" s="2">
        <v>27</v>
      </c>
      <c r="I5" s="2">
        <v>7</v>
      </c>
      <c r="J5" s="2">
        <v>37</v>
      </c>
      <c r="K5" s="2">
        <v>1</v>
      </c>
      <c r="L5" s="2">
        <v>70</v>
      </c>
      <c r="M5" s="2">
        <v>23</v>
      </c>
      <c r="N5" s="2">
        <v>730</v>
      </c>
      <c r="O5" s="2">
        <v>30</v>
      </c>
      <c r="P5" s="2">
        <v>40</v>
      </c>
      <c r="Q5" s="2">
        <v>13</v>
      </c>
      <c r="R5" s="2">
        <v>3</v>
      </c>
      <c r="S5" s="2">
        <v>11</v>
      </c>
      <c r="T5" s="2">
        <v>8</v>
      </c>
      <c r="U5" s="2">
        <v>24</v>
      </c>
      <c r="V5" s="2">
        <v>2</v>
      </c>
      <c r="W5" s="2">
        <v>2</v>
      </c>
      <c r="X5" s="2">
        <v>15</v>
      </c>
      <c r="Y5" s="2">
        <v>25</v>
      </c>
    </row>
    <row r="6" spans="1:25" x14ac:dyDescent="0.3">
      <c r="A6" s="1" t="s">
        <v>30</v>
      </c>
      <c r="B6" s="1" t="s">
        <v>26</v>
      </c>
      <c r="C6" s="2">
        <v>7</v>
      </c>
      <c r="D6" s="2">
        <v>199</v>
      </c>
      <c r="E6" s="2">
        <v>510</v>
      </c>
      <c r="F6" s="2">
        <v>220</v>
      </c>
      <c r="G6" s="2">
        <v>25</v>
      </c>
      <c r="H6" s="2">
        <v>38</v>
      </c>
      <c r="I6" s="2">
        <v>12</v>
      </c>
      <c r="J6" s="2">
        <v>59</v>
      </c>
      <c r="K6" s="2">
        <v>1.5</v>
      </c>
      <c r="L6" s="2">
        <v>95</v>
      </c>
      <c r="M6" s="2">
        <v>31</v>
      </c>
      <c r="N6" s="2">
        <v>1150</v>
      </c>
      <c r="O6" s="2">
        <v>48</v>
      </c>
      <c r="P6" s="2">
        <v>43</v>
      </c>
      <c r="Q6" s="2">
        <v>14</v>
      </c>
      <c r="R6" s="2">
        <v>3</v>
      </c>
      <c r="S6" s="2">
        <v>11</v>
      </c>
      <c r="T6" s="2">
        <v>9</v>
      </c>
      <c r="U6" s="2">
        <v>29</v>
      </c>
      <c r="V6" s="2">
        <v>10</v>
      </c>
      <c r="W6" s="2">
        <v>2</v>
      </c>
      <c r="X6" s="2">
        <v>30</v>
      </c>
      <c r="Y6" s="2">
        <v>25</v>
      </c>
    </row>
    <row r="7" spans="1:25" x14ac:dyDescent="0.3">
      <c r="A7" s="1" t="s">
        <v>31</v>
      </c>
      <c r="B7" s="1" t="s">
        <v>26</v>
      </c>
      <c r="C7" s="2">
        <v>9.9</v>
      </c>
      <c r="D7" s="2">
        <v>280</v>
      </c>
      <c r="E7" s="2">
        <v>730</v>
      </c>
      <c r="F7" s="2">
        <v>360</v>
      </c>
      <c r="G7" s="2">
        <v>40</v>
      </c>
      <c r="H7" s="2">
        <v>62</v>
      </c>
      <c r="I7" s="2">
        <v>19</v>
      </c>
      <c r="J7" s="2">
        <v>93</v>
      </c>
      <c r="K7" s="2">
        <v>3</v>
      </c>
      <c r="L7" s="2">
        <v>160</v>
      </c>
      <c r="M7" s="2">
        <v>53</v>
      </c>
      <c r="N7" s="2">
        <v>1330</v>
      </c>
      <c r="O7" s="2">
        <v>55</v>
      </c>
      <c r="P7" s="2">
        <v>46</v>
      </c>
      <c r="Q7" s="2">
        <v>15</v>
      </c>
      <c r="R7" s="2">
        <v>3</v>
      </c>
      <c r="S7" s="2">
        <v>11</v>
      </c>
      <c r="T7" s="2">
        <v>9</v>
      </c>
      <c r="U7" s="2">
        <v>47</v>
      </c>
      <c r="V7" s="2">
        <v>10</v>
      </c>
      <c r="W7" s="2">
        <v>2</v>
      </c>
      <c r="X7" s="2">
        <v>30</v>
      </c>
      <c r="Y7" s="2">
        <v>35</v>
      </c>
    </row>
    <row r="8" spans="1:25" x14ac:dyDescent="0.3">
      <c r="A8" s="1" t="s">
        <v>32</v>
      </c>
      <c r="B8" s="1" t="s">
        <v>26</v>
      </c>
      <c r="C8" s="2">
        <v>7.8</v>
      </c>
      <c r="D8" s="2">
        <v>219</v>
      </c>
      <c r="E8" s="2">
        <v>560</v>
      </c>
      <c r="F8" s="2">
        <v>270</v>
      </c>
      <c r="G8" s="2">
        <v>30</v>
      </c>
      <c r="H8" s="2">
        <v>47</v>
      </c>
      <c r="I8" s="2">
        <v>10</v>
      </c>
      <c r="J8" s="2">
        <v>52</v>
      </c>
      <c r="K8" s="2">
        <v>1.5</v>
      </c>
      <c r="L8" s="2">
        <v>80</v>
      </c>
      <c r="M8" s="2">
        <v>26</v>
      </c>
      <c r="N8" s="2">
        <v>1010</v>
      </c>
      <c r="O8" s="2">
        <v>42</v>
      </c>
      <c r="P8" s="2">
        <v>47</v>
      </c>
      <c r="Q8" s="2">
        <v>16</v>
      </c>
      <c r="R8" s="2">
        <v>3</v>
      </c>
      <c r="S8" s="2">
        <v>14</v>
      </c>
      <c r="T8" s="2">
        <v>8</v>
      </c>
      <c r="U8" s="2">
        <v>25</v>
      </c>
      <c r="V8" s="2">
        <v>8</v>
      </c>
      <c r="W8" s="2">
        <v>2</v>
      </c>
      <c r="X8" s="2">
        <v>25</v>
      </c>
      <c r="Y8" s="2">
        <v>25</v>
      </c>
    </row>
    <row r="9" spans="1:25" x14ac:dyDescent="0.3">
      <c r="A9" s="1" t="s">
        <v>33</v>
      </c>
      <c r="B9" s="1" t="s">
        <v>26</v>
      </c>
      <c r="C9" s="2">
        <v>8.1999999999999993</v>
      </c>
      <c r="D9" s="2">
        <v>232</v>
      </c>
      <c r="E9" s="2">
        <v>470</v>
      </c>
      <c r="F9" s="2">
        <v>200</v>
      </c>
      <c r="G9" s="2">
        <v>23</v>
      </c>
      <c r="H9" s="2">
        <v>35</v>
      </c>
      <c r="I9" s="2">
        <v>8</v>
      </c>
      <c r="J9" s="2">
        <v>41</v>
      </c>
      <c r="K9" s="2">
        <v>1.5</v>
      </c>
      <c r="L9" s="2">
        <v>80</v>
      </c>
      <c r="M9" s="2">
        <v>27</v>
      </c>
      <c r="N9" s="2">
        <v>790</v>
      </c>
      <c r="O9" s="2">
        <v>33</v>
      </c>
      <c r="P9" s="2">
        <v>41</v>
      </c>
      <c r="Q9" s="2">
        <v>14</v>
      </c>
      <c r="R9" s="2">
        <v>3</v>
      </c>
      <c r="S9" s="2">
        <v>13</v>
      </c>
      <c r="T9" s="2">
        <v>9</v>
      </c>
      <c r="U9" s="2">
        <v>24</v>
      </c>
      <c r="V9" s="2">
        <v>8</v>
      </c>
      <c r="W9" s="2">
        <v>8</v>
      </c>
      <c r="X9" s="2">
        <v>15</v>
      </c>
      <c r="Y9" s="2">
        <v>25</v>
      </c>
    </row>
    <row r="10" spans="1:25" x14ac:dyDescent="0.3">
      <c r="A10" s="1" t="s">
        <v>34</v>
      </c>
      <c r="B10" s="1" t="s">
        <v>26</v>
      </c>
      <c r="C10" s="2">
        <v>8.6999999999999993</v>
      </c>
      <c r="D10" s="2">
        <v>247</v>
      </c>
      <c r="E10" s="2">
        <v>520</v>
      </c>
      <c r="F10" s="2">
        <v>240</v>
      </c>
      <c r="G10" s="2">
        <v>26</v>
      </c>
      <c r="H10" s="2">
        <v>40</v>
      </c>
      <c r="I10" s="2">
        <v>10</v>
      </c>
      <c r="J10" s="2">
        <v>52</v>
      </c>
      <c r="K10" s="2">
        <v>1.5</v>
      </c>
      <c r="L10" s="2">
        <v>95</v>
      </c>
      <c r="M10" s="2">
        <v>32</v>
      </c>
      <c r="N10" s="2">
        <v>1010</v>
      </c>
      <c r="O10" s="2">
        <v>42</v>
      </c>
      <c r="P10" s="2">
        <v>43</v>
      </c>
      <c r="Q10" s="2">
        <v>14</v>
      </c>
      <c r="R10" s="2">
        <v>3</v>
      </c>
      <c r="S10" s="2">
        <v>13</v>
      </c>
      <c r="T10" s="2">
        <v>9</v>
      </c>
      <c r="U10" s="2">
        <v>27</v>
      </c>
      <c r="V10" s="2">
        <v>15</v>
      </c>
      <c r="W10" s="2">
        <v>8</v>
      </c>
      <c r="X10" s="2">
        <v>20</v>
      </c>
      <c r="Y10" s="2">
        <v>25</v>
      </c>
    </row>
    <row r="11" spans="1:25" x14ac:dyDescent="0.3">
      <c r="A11" s="1" t="s">
        <v>35</v>
      </c>
      <c r="B11" s="1" t="s">
        <v>26</v>
      </c>
      <c r="C11" s="2">
        <v>5</v>
      </c>
      <c r="D11" s="2">
        <v>141</v>
      </c>
      <c r="E11" s="2">
        <v>400</v>
      </c>
      <c r="F11" s="2">
        <v>160</v>
      </c>
      <c r="G11" s="2">
        <v>18</v>
      </c>
      <c r="H11" s="2">
        <v>28</v>
      </c>
      <c r="I11" s="2">
        <v>4</v>
      </c>
      <c r="J11" s="2">
        <v>20</v>
      </c>
      <c r="K11" s="2">
        <v>1</v>
      </c>
      <c r="L11" s="2">
        <v>40</v>
      </c>
      <c r="M11" s="2">
        <v>13</v>
      </c>
      <c r="N11" s="2">
        <v>640</v>
      </c>
      <c r="O11" s="2">
        <v>26</v>
      </c>
      <c r="P11" s="2">
        <v>42</v>
      </c>
      <c r="Q11" s="2">
        <v>14</v>
      </c>
      <c r="R11" s="2">
        <v>1</v>
      </c>
      <c r="S11" s="2">
        <v>5</v>
      </c>
      <c r="T11" s="2">
        <v>8</v>
      </c>
      <c r="U11" s="2">
        <v>14</v>
      </c>
      <c r="V11" s="2">
        <v>2</v>
      </c>
      <c r="W11" s="2">
        <v>0</v>
      </c>
      <c r="X11" s="2">
        <v>15</v>
      </c>
      <c r="Y11" s="2">
        <v>10</v>
      </c>
    </row>
    <row r="12" spans="1:25" x14ac:dyDescent="0.3">
      <c r="A12" s="1" t="s">
        <v>36</v>
      </c>
      <c r="B12" s="1" t="s">
        <v>26</v>
      </c>
      <c r="C12" s="2">
        <v>5.2</v>
      </c>
      <c r="D12" s="2">
        <v>147</v>
      </c>
      <c r="E12" s="2">
        <v>370</v>
      </c>
      <c r="F12" s="2">
        <v>140</v>
      </c>
      <c r="G12" s="2">
        <v>16</v>
      </c>
      <c r="H12" s="2">
        <v>24</v>
      </c>
      <c r="I12" s="2">
        <v>3.5</v>
      </c>
      <c r="J12" s="2">
        <v>17</v>
      </c>
      <c r="K12" s="2">
        <v>1</v>
      </c>
      <c r="L12" s="2">
        <v>50</v>
      </c>
      <c r="M12" s="2">
        <v>17</v>
      </c>
      <c r="N12" s="2">
        <v>810</v>
      </c>
      <c r="O12" s="2">
        <v>34</v>
      </c>
      <c r="P12" s="2">
        <v>41</v>
      </c>
      <c r="Q12" s="2">
        <v>14</v>
      </c>
      <c r="R12" s="2">
        <v>1</v>
      </c>
      <c r="S12" s="2">
        <v>5</v>
      </c>
      <c r="T12" s="2">
        <v>5</v>
      </c>
      <c r="U12" s="2">
        <v>15</v>
      </c>
      <c r="V12" s="2">
        <v>2</v>
      </c>
      <c r="W12" s="2">
        <v>2</v>
      </c>
      <c r="X12" s="2">
        <v>15</v>
      </c>
      <c r="Y12" s="2">
        <v>15</v>
      </c>
    </row>
    <row r="13" spans="1:25" x14ac:dyDescent="0.3">
      <c r="A13" s="1" t="s">
        <v>37</v>
      </c>
      <c r="B13" s="1" t="s">
        <v>26</v>
      </c>
      <c r="C13" s="2">
        <v>5.0999999999999996</v>
      </c>
      <c r="D13" s="2">
        <v>146</v>
      </c>
      <c r="E13" s="2">
        <v>380</v>
      </c>
      <c r="F13" s="2">
        <v>160</v>
      </c>
      <c r="G13" s="2">
        <v>17</v>
      </c>
      <c r="H13" s="2">
        <v>26</v>
      </c>
      <c r="I13" s="2">
        <v>3.5</v>
      </c>
      <c r="J13" s="2">
        <v>18</v>
      </c>
      <c r="K13" s="2">
        <v>1</v>
      </c>
      <c r="L13" s="2">
        <v>45</v>
      </c>
      <c r="M13" s="2">
        <v>16</v>
      </c>
      <c r="N13" s="2">
        <v>970</v>
      </c>
      <c r="O13" s="2">
        <v>41</v>
      </c>
      <c r="P13" s="2">
        <v>42</v>
      </c>
      <c r="Q13" s="2">
        <v>14</v>
      </c>
      <c r="R13" s="2">
        <v>1</v>
      </c>
      <c r="S13" s="2">
        <v>5</v>
      </c>
      <c r="T13" s="2">
        <v>5</v>
      </c>
      <c r="U13" s="2">
        <v>14</v>
      </c>
      <c r="V13" s="2">
        <v>2</v>
      </c>
      <c r="W13" s="2">
        <v>2</v>
      </c>
      <c r="X13" s="2">
        <v>15</v>
      </c>
      <c r="Y13" s="2">
        <v>15</v>
      </c>
    </row>
    <row r="14" spans="1:25" x14ac:dyDescent="0.3">
      <c r="A14" s="1" t="s">
        <v>38</v>
      </c>
      <c r="B14" s="1" t="s">
        <v>26</v>
      </c>
      <c r="C14" s="2">
        <v>8</v>
      </c>
      <c r="D14" s="2">
        <v>229</v>
      </c>
      <c r="E14" s="2">
        <v>420</v>
      </c>
      <c r="F14" s="2">
        <v>90</v>
      </c>
      <c r="G14" s="2">
        <v>9</v>
      </c>
      <c r="H14" s="2">
        <v>15</v>
      </c>
      <c r="I14" s="2">
        <v>2</v>
      </c>
      <c r="J14" s="2">
        <v>10</v>
      </c>
      <c r="K14" s="2">
        <v>0</v>
      </c>
      <c r="L14" s="2">
        <v>80</v>
      </c>
      <c r="M14" s="2">
        <v>26</v>
      </c>
      <c r="N14" s="2">
        <v>1240</v>
      </c>
      <c r="O14" s="2">
        <v>52</v>
      </c>
      <c r="P14" s="2">
        <v>52</v>
      </c>
      <c r="Q14" s="2">
        <v>17</v>
      </c>
      <c r="R14" s="2">
        <v>3</v>
      </c>
      <c r="S14" s="2">
        <v>13</v>
      </c>
      <c r="T14" s="2">
        <v>11</v>
      </c>
      <c r="U14" s="2">
        <v>32</v>
      </c>
      <c r="V14" s="2">
        <v>15</v>
      </c>
      <c r="W14" s="2">
        <v>10</v>
      </c>
      <c r="X14" s="2">
        <v>8</v>
      </c>
      <c r="Y14" s="2">
        <v>20</v>
      </c>
    </row>
    <row r="15" spans="1:25" x14ac:dyDescent="0.3">
      <c r="A15" s="1" t="s">
        <v>39</v>
      </c>
      <c r="B15" s="1" t="s">
        <v>26</v>
      </c>
      <c r="C15" s="2">
        <v>8.1999999999999993</v>
      </c>
      <c r="D15" s="2">
        <v>232</v>
      </c>
      <c r="E15" s="2">
        <v>500</v>
      </c>
      <c r="F15" s="2">
        <v>150</v>
      </c>
      <c r="G15" s="2">
        <v>16</v>
      </c>
      <c r="H15" s="2">
        <v>25</v>
      </c>
      <c r="I15" s="2">
        <v>3</v>
      </c>
      <c r="J15" s="2">
        <v>15</v>
      </c>
      <c r="K15" s="2">
        <v>1.5</v>
      </c>
      <c r="L15" s="2">
        <v>60</v>
      </c>
      <c r="M15" s="2">
        <v>19</v>
      </c>
      <c r="N15" s="2">
        <v>1380</v>
      </c>
      <c r="O15" s="2">
        <v>57</v>
      </c>
      <c r="P15" s="2">
        <v>63</v>
      </c>
      <c r="Q15" s="2">
        <v>21</v>
      </c>
      <c r="R15" s="2">
        <v>3</v>
      </c>
      <c r="S15" s="2">
        <v>13</v>
      </c>
      <c r="T15" s="2">
        <v>11</v>
      </c>
      <c r="U15" s="2">
        <v>27</v>
      </c>
      <c r="V15" s="2">
        <v>15</v>
      </c>
      <c r="W15" s="2">
        <v>10</v>
      </c>
      <c r="X15" s="2">
        <v>8</v>
      </c>
      <c r="Y15" s="2">
        <v>20</v>
      </c>
    </row>
    <row r="16" spans="1:25" x14ac:dyDescent="0.3">
      <c r="A16" s="1" t="s">
        <v>40</v>
      </c>
      <c r="B16" s="1" t="s">
        <v>26</v>
      </c>
      <c r="C16" s="2">
        <v>9.4</v>
      </c>
      <c r="D16" s="2">
        <v>268</v>
      </c>
      <c r="E16" s="2">
        <v>590</v>
      </c>
      <c r="F16" s="2">
        <v>200</v>
      </c>
      <c r="G16" s="2">
        <v>22</v>
      </c>
      <c r="H16" s="2">
        <v>34</v>
      </c>
      <c r="I16" s="2">
        <v>8</v>
      </c>
      <c r="J16" s="2">
        <v>39</v>
      </c>
      <c r="K16" s="2">
        <v>0</v>
      </c>
      <c r="L16" s="2">
        <v>120</v>
      </c>
      <c r="M16" s="2">
        <v>40</v>
      </c>
      <c r="N16" s="2">
        <v>1690</v>
      </c>
      <c r="O16" s="2">
        <v>70</v>
      </c>
      <c r="P16" s="2">
        <v>54</v>
      </c>
      <c r="Q16" s="2">
        <v>18</v>
      </c>
      <c r="R16" s="2">
        <v>3</v>
      </c>
      <c r="S16" s="2">
        <v>13</v>
      </c>
      <c r="T16" s="2">
        <v>12</v>
      </c>
      <c r="U16" s="2">
        <v>45</v>
      </c>
      <c r="V16" s="2">
        <v>20</v>
      </c>
      <c r="W16" s="2">
        <v>10</v>
      </c>
      <c r="X16" s="2">
        <v>30</v>
      </c>
      <c r="Y16" s="2">
        <v>20</v>
      </c>
    </row>
    <row r="17" spans="1:25" x14ac:dyDescent="0.3">
      <c r="A17" s="1" t="s">
        <v>41</v>
      </c>
      <c r="B17" s="1" t="s">
        <v>26</v>
      </c>
      <c r="C17" s="2">
        <v>9.6</v>
      </c>
      <c r="D17" s="2">
        <v>272</v>
      </c>
      <c r="E17" s="2">
        <v>680</v>
      </c>
      <c r="F17" s="2">
        <v>260</v>
      </c>
      <c r="G17" s="2">
        <v>29</v>
      </c>
      <c r="H17" s="2">
        <v>44</v>
      </c>
      <c r="I17" s="2">
        <v>9</v>
      </c>
      <c r="J17" s="2">
        <v>45</v>
      </c>
      <c r="K17" s="2">
        <v>1.5</v>
      </c>
      <c r="L17" s="2">
        <v>100</v>
      </c>
      <c r="M17" s="2">
        <v>33</v>
      </c>
      <c r="N17" s="2">
        <v>1830</v>
      </c>
      <c r="O17" s="2">
        <v>76</v>
      </c>
      <c r="P17" s="2">
        <v>64</v>
      </c>
      <c r="Q17" s="2">
        <v>21</v>
      </c>
      <c r="R17" s="2">
        <v>3</v>
      </c>
      <c r="S17" s="2">
        <v>13</v>
      </c>
      <c r="T17" s="2">
        <v>11</v>
      </c>
      <c r="U17" s="2">
        <v>40</v>
      </c>
      <c r="V17" s="2">
        <v>20</v>
      </c>
      <c r="W17" s="2">
        <v>10</v>
      </c>
      <c r="X17" s="2">
        <v>30</v>
      </c>
      <c r="Y17" s="2">
        <v>20</v>
      </c>
    </row>
    <row r="18" spans="1:25" x14ac:dyDescent="0.3">
      <c r="A18" s="1" t="s">
        <v>42</v>
      </c>
      <c r="B18" s="1" t="s">
        <v>26</v>
      </c>
      <c r="C18" s="2">
        <v>8.5</v>
      </c>
      <c r="D18" s="2">
        <v>242</v>
      </c>
      <c r="E18" s="2">
        <v>490</v>
      </c>
      <c r="F18" s="2">
        <v>120</v>
      </c>
      <c r="G18" s="2">
        <v>13</v>
      </c>
      <c r="H18" s="2">
        <v>21</v>
      </c>
      <c r="I18" s="2">
        <v>4</v>
      </c>
      <c r="J18" s="2">
        <v>19</v>
      </c>
      <c r="K18" s="2">
        <v>0</v>
      </c>
      <c r="L18" s="2">
        <v>90</v>
      </c>
      <c r="M18" s="2">
        <v>30</v>
      </c>
      <c r="N18" s="2">
        <v>1610</v>
      </c>
      <c r="O18" s="2">
        <v>67</v>
      </c>
      <c r="P18" s="2">
        <v>54</v>
      </c>
      <c r="Q18" s="2">
        <v>18</v>
      </c>
      <c r="R18" s="2">
        <v>3</v>
      </c>
      <c r="S18" s="2">
        <v>13</v>
      </c>
      <c r="T18" s="2">
        <v>13</v>
      </c>
      <c r="U18" s="2">
        <v>39</v>
      </c>
      <c r="V18" s="2">
        <v>15</v>
      </c>
      <c r="W18" s="2">
        <v>10</v>
      </c>
      <c r="X18" s="2">
        <v>10</v>
      </c>
      <c r="Y18" s="2">
        <v>20</v>
      </c>
    </row>
    <row r="19" spans="1:25" x14ac:dyDescent="0.3">
      <c r="A19" s="1" t="s">
        <v>43</v>
      </c>
      <c r="B19" s="1" t="s">
        <v>26</v>
      </c>
      <c r="C19" s="2">
        <v>8.6</v>
      </c>
      <c r="D19" s="2">
        <v>245</v>
      </c>
      <c r="E19" s="2">
        <v>580</v>
      </c>
      <c r="F19" s="2">
        <v>180</v>
      </c>
      <c r="G19" s="2">
        <v>20</v>
      </c>
      <c r="H19" s="2">
        <v>31</v>
      </c>
      <c r="I19" s="2">
        <v>5</v>
      </c>
      <c r="J19" s="2">
        <v>25</v>
      </c>
      <c r="K19" s="2">
        <v>1.5</v>
      </c>
      <c r="L19" s="2">
        <v>70</v>
      </c>
      <c r="M19" s="2">
        <v>23</v>
      </c>
      <c r="N19" s="2">
        <v>1750</v>
      </c>
      <c r="O19" s="2">
        <v>73</v>
      </c>
      <c r="P19" s="2">
        <v>64</v>
      </c>
      <c r="Q19" s="2">
        <v>21</v>
      </c>
      <c r="R19" s="2">
        <v>3</v>
      </c>
      <c r="S19" s="2">
        <v>13</v>
      </c>
      <c r="T19" s="2">
        <v>12</v>
      </c>
      <c r="U19" s="2">
        <v>34</v>
      </c>
      <c r="V19" s="2">
        <v>15</v>
      </c>
      <c r="W19" s="2">
        <v>10</v>
      </c>
      <c r="X19" s="2">
        <v>10</v>
      </c>
      <c r="Y19" s="2">
        <v>20</v>
      </c>
    </row>
    <row r="20" spans="1:25" x14ac:dyDescent="0.3">
      <c r="A20" s="1" t="s">
        <v>44</v>
      </c>
      <c r="B20" s="1" t="s">
        <v>45</v>
      </c>
      <c r="C20" s="2">
        <v>2.6</v>
      </c>
      <c r="D20" s="2">
        <v>74</v>
      </c>
      <c r="E20" s="2">
        <v>230</v>
      </c>
      <c r="F20" s="2">
        <v>100</v>
      </c>
      <c r="G20" s="2">
        <v>11</v>
      </c>
      <c r="H20" s="2">
        <v>16</v>
      </c>
      <c r="I20" s="2">
        <v>2</v>
      </c>
      <c r="J20" s="2">
        <v>10</v>
      </c>
      <c r="K20" s="2">
        <v>2.5</v>
      </c>
      <c r="L20" s="2">
        <v>0</v>
      </c>
      <c r="M20" s="2">
        <v>0</v>
      </c>
      <c r="N20" s="2">
        <v>140</v>
      </c>
      <c r="O20" s="2">
        <v>6</v>
      </c>
      <c r="P20" s="2">
        <v>30</v>
      </c>
      <c r="Q20" s="2">
        <v>10</v>
      </c>
      <c r="R20" s="2">
        <v>3</v>
      </c>
      <c r="S20" s="2">
        <v>12</v>
      </c>
      <c r="T20" s="2">
        <v>0</v>
      </c>
      <c r="U20" s="2">
        <v>2</v>
      </c>
      <c r="V20" s="2">
        <v>0</v>
      </c>
      <c r="W20" s="2">
        <v>6</v>
      </c>
      <c r="X20" s="2">
        <v>2</v>
      </c>
      <c r="Y20" s="2">
        <v>4</v>
      </c>
    </row>
    <row r="21" spans="1:25" x14ac:dyDescent="0.3">
      <c r="A21" s="1" t="s">
        <v>46</v>
      </c>
      <c r="B21" s="1" t="s">
        <v>45</v>
      </c>
      <c r="C21" s="2">
        <v>4</v>
      </c>
      <c r="D21" s="2">
        <v>114</v>
      </c>
      <c r="E21" s="2">
        <v>350</v>
      </c>
      <c r="F21" s="2">
        <v>150</v>
      </c>
      <c r="G21" s="2">
        <v>16</v>
      </c>
      <c r="H21" s="2">
        <v>25</v>
      </c>
      <c r="I21" s="2">
        <v>3</v>
      </c>
      <c r="J21" s="2">
        <v>16</v>
      </c>
      <c r="K21" s="2">
        <v>4</v>
      </c>
      <c r="L21" s="2">
        <v>0</v>
      </c>
      <c r="M21" s="2">
        <v>0</v>
      </c>
      <c r="N21" s="2">
        <v>220</v>
      </c>
      <c r="O21" s="2">
        <v>9</v>
      </c>
      <c r="P21" s="2">
        <v>47</v>
      </c>
      <c r="Q21" s="2">
        <v>16</v>
      </c>
      <c r="R21" s="2">
        <v>5</v>
      </c>
      <c r="S21" s="2">
        <v>19</v>
      </c>
      <c r="T21" s="2">
        <v>0</v>
      </c>
      <c r="U21" s="2">
        <v>4</v>
      </c>
      <c r="V21" s="2">
        <v>0</v>
      </c>
      <c r="W21" s="2">
        <v>10</v>
      </c>
      <c r="X21" s="2">
        <v>2</v>
      </c>
      <c r="Y21" s="2">
        <v>6</v>
      </c>
    </row>
    <row r="22" spans="1:25" x14ac:dyDescent="0.3">
      <c r="A22" s="1" t="s">
        <v>47</v>
      </c>
      <c r="B22" s="1" t="s">
        <v>45</v>
      </c>
      <c r="C22" s="2">
        <v>6</v>
      </c>
      <c r="D22" s="2">
        <v>170</v>
      </c>
      <c r="E22" s="2">
        <v>520</v>
      </c>
      <c r="F22" s="2">
        <v>220</v>
      </c>
      <c r="G22" s="2">
        <v>25</v>
      </c>
      <c r="H22" s="2">
        <v>38</v>
      </c>
      <c r="I22" s="2">
        <v>5</v>
      </c>
      <c r="J22" s="2">
        <v>24</v>
      </c>
      <c r="K22" s="2">
        <v>6</v>
      </c>
      <c r="L22" s="2">
        <v>0</v>
      </c>
      <c r="M22" s="2">
        <v>0</v>
      </c>
      <c r="N22" s="2">
        <v>330</v>
      </c>
      <c r="O22" s="2">
        <v>14</v>
      </c>
      <c r="P22" s="2">
        <v>70</v>
      </c>
      <c r="Q22" s="2">
        <v>23</v>
      </c>
      <c r="R22" s="2">
        <v>7</v>
      </c>
      <c r="S22" s="2">
        <v>28</v>
      </c>
      <c r="T22" s="2">
        <v>0</v>
      </c>
      <c r="U22" s="2">
        <v>6</v>
      </c>
      <c r="V22" s="2">
        <v>0</v>
      </c>
      <c r="W22" s="2">
        <v>15</v>
      </c>
      <c r="X22" s="2">
        <v>2</v>
      </c>
      <c r="Y22" s="2">
        <v>10</v>
      </c>
    </row>
    <row r="23" spans="1:25" x14ac:dyDescent="0.3">
      <c r="A23" s="1" t="s">
        <v>48</v>
      </c>
      <c r="B23" s="1" t="s">
        <v>49</v>
      </c>
      <c r="C23" s="2">
        <v>2.2999999999999998</v>
      </c>
      <c r="D23" s="2">
        <v>64</v>
      </c>
      <c r="E23" s="2">
        <v>170</v>
      </c>
      <c r="F23" s="2">
        <v>90</v>
      </c>
      <c r="G23" s="2">
        <v>10</v>
      </c>
      <c r="H23" s="2">
        <v>15</v>
      </c>
      <c r="I23" s="2">
        <v>2</v>
      </c>
      <c r="J23" s="2">
        <v>11</v>
      </c>
      <c r="K23" s="2">
        <v>1</v>
      </c>
      <c r="L23" s="2">
        <v>25</v>
      </c>
      <c r="M23" s="2">
        <v>8</v>
      </c>
      <c r="N23" s="2">
        <v>450</v>
      </c>
      <c r="O23" s="2">
        <v>19</v>
      </c>
      <c r="P23" s="2">
        <v>10</v>
      </c>
      <c r="Q23" s="2">
        <v>3</v>
      </c>
      <c r="R23" s="2">
        <v>0</v>
      </c>
      <c r="S23" s="2">
        <v>0</v>
      </c>
      <c r="T23" s="2">
        <v>0</v>
      </c>
      <c r="U23" s="2">
        <v>10</v>
      </c>
      <c r="V23" s="2">
        <v>2</v>
      </c>
      <c r="W23" s="2">
        <v>2</v>
      </c>
      <c r="X23" s="2">
        <v>0</v>
      </c>
      <c r="Y23" s="2">
        <v>2</v>
      </c>
    </row>
    <row r="24" spans="1:25" x14ac:dyDescent="0.3">
      <c r="A24" s="1" t="s">
        <v>50</v>
      </c>
      <c r="B24" s="1" t="s">
        <v>49</v>
      </c>
      <c r="C24" s="2">
        <v>3.4</v>
      </c>
      <c r="D24" s="2">
        <v>96</v>
      </c>
      <c r="E24" s="2">
        <v>250</v>
      </c>
      <c r="F24" s="2">
        <v>130</v>
      </c>
      <c r="G24" s="2">
        <v>15</v>
      </c>
      <c r="H24" s="2">
        <v>22</v>
      </c>
      <c r="I24" s="2">
        <v>3</v>
      </c>
      <c r="J24" s="2">
        <v>16</v>
      </c>
      <c r="K24" s="2">
        <v>1.5</v>
      </c>
      <c r="L24" s="2">
        <v>35</v>
      </c>
      <c r="M24" s="2">
        <v>12</v>
      </c>
      <c r="N24" s="2">
        <v>670</v>
      </c>
      <c r="O24" s="2">
        <v>28</v>
      </c>
      <c r="P24" s="2">
        <v>15</v>
      </c>
      <c r="Q24" s="2">
        <v>5</v>
      </c>
      <c r="R24" s="2">
        <v>0</v>
      </c>
      <c r="S24" s="2">
        <v>0</v>
      </c>
      <c r="T24" s="2">
        <v>0</v>
      </c>
      <c r="U24" s="2">
        <v>15</v>
      </c>
      <c r="V24" s="2">
        <v>2</v>
      </c>
      <c r="W24" s="2">
        <v>2</v>
      </c>
      <c r="X24" s="2">
        <v>2</v>
      </c>
      <c r="Y24" s="2">
        <v>4</v>
      </c>
    </row>
    <row r="25" spans="1:25" x14ac:dyDescent="0.3">
      <c r="A25" s="1" t="s">
        <v>51</v>
      </c>
      <c r="B25" s="1" t="s">
        <v>49</v>
      </c>
      <c r="C25" s="2">
        <v>5.6</v>
      </c>
      <c r="D25" s="2">
        <v>160</v>
      </c>
      <c r="E25" s="2">
        <v>420</v>
      </c>
      <c r="F25" s="2">
        <v>220</v>
      </c>
      <c r="G25" s="2">
        <v>24</v>
      </c>
      <c r="H25" s="2">
        <v>37</v>
      </c>
      <c r="I25" s="2">
        <v>5</v>
      </c>
      <c r="J25" s="2">
        <v>27</v>
      </c>
      <c r="K25" s="2">
        <v>2.5</v>
      </c>
      <c r="L25" s="2">
        <v>60</v>
      </c>
      <c r="M25" s="2">
        <v>21</v>
      </c>
      <c r="N25" s="2">
        <v>1120</v>
      </c>
      <c r="O25" s="2">
        <v>47</v>
      </c>
      <c r="P25" s="2">
        <v>26</v>
      </c>
      <c r="Q25" s="2">
        <v>9</v>
      </c>
      <c r="R25" s="2">
        <v>0</v>
      </c>
      <c r="S25" s="2">
        <v>0</v>
      </c>
      <c r="T25" s="2">
        <v>0</v>
      </c>
      <c r="U25" s="2">
        <v>25</v>
      </c>
      <c r="V25" s="2">
        <v>4</v>
      </c>
      <c r="W25" s="2">
        <v>2</v>
      </c>
      <c r="X25" s="2">
        <v>2</v>
      </c>
      <c r="Y25" s="2">
        <v>6</v>
      </c>
    </row>
    <row r="26" spans="1:25" x14ac:dyDescent="0.3">
      <c r="A26" s="1" t="s">
        <v>52</v>
      </c>
      <c r="B26" s="1" t="s">
        <v>49</v>
      </c>
      <c r="C26" s="2">
        <v>11.3</v>
      </c>
      <c r="D26" s="2">
        <v>320</v>
      </c>
      <c r="E26" s="2">
        <v>840</v>
      </c>
      <c r="F26" s="2">
        <v>440</v>
      </c>
      <c r="G26" s="2">
        <v>49</v>
      </c>
      <c r="H26" s="2">
        <v>75</v>
      </c>
      <c r="I26" s="2">
        <v>11</v>
      </c>
      <c r="J26" s="2">
        <v>53</v>
      </c>
      <c r="K26" s="2">
        <v>5</v>
      </c>
      <c r="L26" s="2">
        <v>125</v>
      </c>
      <c r="M26" s="2">
        <v>41</v>
      </c>
      <c r="N26" s="2">
        <v>2240</v>
      </c>
      <c r="O26" s="2">
        <v>93</v>
      </c>
      <c r="P26" s="2">
        <v>51</v>
      </c>
      <c r="Q26" s="2">
        <v>17</v>
      </c>
      <c r="R26" s="2">
        <v>0</v>
      </c>
      <c r="S26" s="2">
        <v>0</v>
      </c>
      <c r="T26" s="2">
        <v>0</v>
      </c>
      <c r="U26" s="2">
        <v>50</v>
      </c>
      <c r="V26" s="2">
        <v>6</v>
      </c>
      <c r="W26" s="2">
        <v>6</v>
      </c>
      <c r="X26" s="2">
        <v>4</v>
      </c>
      <c r="Y26" s="2">
        <v>15</v>
      </c>
    </row>
    <row r="27" spans="1:25" x14ac:dyDescent="0.3">
      <c r="A27" s="1" t="s">
        <v>53</v>
      </c>
      <c r="B27" s="1" t="s">
        <v>49</v>
      </c>
      <c r="C27" s="2">
        <v>4.7</v>
      </c>
      <c r="D27" s="2">
        <v>133</v>
      </c>
      <c r="E27" s="2">
        <v>380</v>
      </c>
      <c r="F27" s="2">
        <v>180</v>
      </c>
      <c r="G27" s="2">
        <v>20</v>
      </c>
      <c r="H27" s="2">
        <v>30</v>
      </c>
      <c r="I27" s="2">
        <v>3.5</v>
      </c>
      <c r="J27" s="2">
        <v>19</v>
      </c>
      <c r="K27" s="2">
        <v>2.5</v>
      </c>
      <c r="L27" s="2">
        <v>55</v>
      </c>
      <c r="M27" s="2">
        <v>18</v>
      </c>
      <c r="N27" s="2">
        <v>930</v>
      </c>
      <c r="O27" s="2">
        <v>39</v>
      </c>
      <c r="P27" s="2">
        <v>28</v>
      </c>
      <c r="Q27" s="2">
        <v>9</v>
      </c>
      <c r="R27" s="2">
        <v>0</v>
      </c>
      <c r="S27" s="2">
        <v>0</v>
      </c>
      <c r="T27" s="2">
        <v>0</v>
      </c>
      <c r="U27" s="2">
        <v>23</v>
      </c>
      <c r="V27" s="2">
        <v>0</v>
      </c>
      <c r="W27" s="2">
        <v>4</v>
      </c>
      <c r="X27" s="2">
        <v>2</v>
      </c>
      <c r="Y27" s="2">
        <v>4</v>
      </c>
    </row>
    <row r="28" spans="1:25" x14ac:dyDescent="0.3">
      <c r="A28" s="1" t="s">
        <v>54</v>
      </c>
      <c r="B28" s="1" t="s">
        <v>49</v>
      </c>
      <c r="C28" s="2">
        <v>7.8</v>
      </c>
      <c r="D28" s="2">
        <v>221</v>
      </c>
      <c r="E28" s="2">
        <v>630</v>
      </c>
      <c r="F28" s="2">
        <v>300</v>
      </c>
      <c r="G28" s="2">
        <v>33</v>
      </c>
      <c r="H28" s="2">
        <v>51</v>
      </c>
      <c r="I28" s="2">
        <v>6</v>
      </c>
      <c r="J28" s="2">
        <v>31</v>
      </c>
      <c r="K28" s="2">
        <v>4.5</v>
      </c>
      <c r="L28" s="2">
        <v>90</v>
      </c>
      <c r="M28" s="2">
        <v>30</v>
      </c>
      <c r="N28" s="2">
        <v>1550</v>
      </c>
      <c r="O28" s="2">
        <v>65</v>
      </c>
      <c r="P28" s="2">
        <v>46</v>
      </c>
      <c r="Q28" s="2">
        <v>15</v>
      </c>
      <c r="R28" s="2">
        <v>0</v>
      </c>
      <c r="S28" s="2">
        <v>0</v>
      </c>
      <c r="T28" s="2">
        <v>0</v>
      </c>
      <c r="U28" s="2">
        <v>39</v>
      </c>
      <c r="V28" s="2">
        <v>0</v>
      </c>
      <c r="W28" s="2">
        <v>6</v>
      </c>
      <c r="X28" s="2">
        <v>4</v>
      </c>
      <c r="Y28" s="2">
        <v>8</v>
      </c>
    </row>
    <row r="29" spans="1:25" x14ac:dyDescent="0.3">
      <c r="A29" s="1" t="s">
        <v>55</v>
      </c>
      <c r="B29" s="1" t="s">
        <v>49</v>
      </c>
      <c r="C29" s="2">
        <v>15.6</v>
      </c>
      <c r="D29" s="2">
        <v>442</v>
      </c>
      <c r="E29" s="2">
        <v>1270</v>
      </c>
      <c r="F29" s="2">
        <v>590</v>
      </c>
      <c r="G29" s="2">
        <v>66</v>
      </c>
      <c r="H29" s="2">
        <v>101</v>
      </c>
      <c r="I29" s="2">
        <v>12</v>
      </c>
      <c r="J29" s="2">
        <v>62</v>
      </c>
      <c r="K29" s="2">
        <v>9</v>
      </c>
      <c r="L29" s="2">
        <v>180</v>
      </c>
      <c r="M29" s="2">
        <v>60</v>
      </c>
      <c r="N29" s="2">
        <v>3100</v>
      </c>
      <c r="O29" s="2">
        <v>129</v>
      </c>
      <c r="P29" s="2">
        <v>92</v>
      </c>
      <c r="Q29" s="2">
        <v>31</v>
      </c>
      <c r="R29" s="2">
        <v>0</v>
      </c>
      <c r="S29" s="2">
        <v>0</v>
      </c>
      <c r="T29" s="2">
        <v>0</v>
      </c>
      <c r="U29" s="2">
        <v>77</v>
      </c>
      <c r="V29" s="2">
        <v>0</v>
      </c>
      <c r="W29" s="2">
        <v>15</v>
      </c>
      <c r="X29" s="2">
        <v>8</v>
      </c>
      <c r="Y29" s="2">
        <v>15</v>
      </c>
    </row>
    <row r="30" spans="1:25" x14ac:dyDescent="0.3">
      <c r="A30" s="1" t="s">
        <v>56</v>
      </c>
      <c r="B30" s="1" t="s">
        <v>57</v>
      </c>
      <c r="C30" s="2">
        <v>11.2</v>
      </c>
      <c r="D30" s="2">
        <v>320</v>
      </c>
      <c r="E30" s="2">
        <v>260</v>
      </c>
      <c r="F30" s="2">
        <v>80</v>
      </c>
      <c r="G30" s="2">
        <v>9</v>
      </c>
      <c r="H30" s="2">
        <v>14</v>
      </c>
      <c r="I30" s="2">
        <v>4</v>
      </c>
      <c r="J30" s="2">
        <v>20</v>
      </c>
      <c r="K30" s="2">
        <v>0</v>
      </c>
      <c r="L30" s="2">
        <v>90</v>
      </c>
      <c r="M30" s="2">
        <v>30</v>
      </c>
      <c r="N30" s="2">
        <v>1000</v>
      </c>
      <c r="O30" s="2">
        <v>42</v>
      </c>
      <c r="P30" s="2">
        <v>12</v>
      </c>
      <c r="Q30" s="2">
        <v>4</v>
      </c>
      <c r="R30" s="2">
        <v>3</v>
      </c>
      <c r="S30" s="2">
        <v>13</v>
      </c>
      <c r="T30" s="2">
        <v>5</v>
      </c>
      <c r="U30" s="2">
        <v>33</v>
      </c>
      <c r="V30" s="2">
        <v>120</v>
      </c>
      <c r="W30" s="2">
        <v>50</v>
      </c>
      <c r="X30" s="2">
        <v>15</v>
      </c>
      <c r="Y30" s="2">
        <v>10</v>
      </c>
    </row>
    <row r="31" spans="1:25" x14ac:dyDescent="0.3">
      <c r="A31" s="1" t="s">
        <v>58</v>
      </c>
      <c r="B31" s="1" t="s">
        <v>57</v>
      </c>
      <c r="C31" s="2">
        <v>11.4</v>
      </c>
      <c r="D31" s="2">
        <v>323</v>
      </c>
      <c r="E31" s="2">
        <v>340</v>
      </c>
      <c r="F31" s="2">
        <v>140</v>
      </c>
      <c r="G31" s="2">
        <v>16</v>
      </c>
      <c r="H31" s="2">
        <v>25</v>
      </c>
      <c r="I31" s="2">
        <v>5</v>
      </c>
      <c r="J31" s="2">
        <v>25</v>
      </c>
      <c r="K31" s="2">
        <v>1.5</v>
      </c>
      <c r="L31" s="2">
        <v>70</v>
      </c>
      <c r="M31" s="2">
        <v>23</v>
      </c>
      <c r="N31" s="2">
        <v>1140</v>
      </c>
      <c r="O31" s="2">
        <v>47</v>
      </c>
      <c r="P31" s="2">
        <v>23</v>
      </c>
      <c r="Q31" s="2">
        <v>8</v>
      </c>
      <c r="R31" s="2">
        <v>3</v>
      </c>
      <c r="S31" s="2">
        <v>13</v>
      </c>
      <c r="T31" s="2">
        <v>4</v>
      </c>
      <c r="U31" s="2">
        <v>28</v>
      </c>
      <c r="V31" s="2">
        <v>120</v>
      </c>
      <c r="W31" s="2">
        <v>50</v>
      </c>
      <c r="X31" s="2">
        <v>15</v>
      </c>
      <c r="Y31" s="2">
        <v>10</v>
      </c>
    </row>
    <row r="32" spans="1:25" x14ac:dyDescent="0.3">
      <c r="A32" s="1" t="s">
        <v>59</v>
      </c>
      <c r="B32" s="1" t="s">
        <v>57</v>
      </c>
      <c r="C32" s="2">
        <v>7.9</v>
      </c>
      <c r="D32" s="2">
        <v>223</v>
      </c>
      <c r="E32" s="2">
        <v>140</v>
      </c>
      <c r="F32" s="2">
        <v>60</v>
      </c>
      <c r="G32" s="2">
        <v>7</v>
      </c>
      <c r="H32" s="2">
        <v>11</v>
      </c>
      <c r="I32" s="2">
        <v>3.5</v>
      </c>
      <c r="J32" s="2">
        <v>17</v>
      </c>
      <c r="K32" s="2">
        <v>0</v>
      </c>
      <c r="L32" s="2">
        <v>25</v>
      </c>
      <c r="M32" s="2">
        <v>9</v>
      </c>
      <c r="N32" s="2">
        <v>290</v>
      </c>
      <c r="O32" s="2">
        <v>12</v>
      </c>
      <c r="P32" s="2">
        <v>10</v>
      </c>
      <c r="Q32" s="2">
        <v>3</v>
      </c>
      <c r="R32" s="2">
        <v>3</v>
      </c>
      <c r="S32" s="2">
        <v>13</v>
      </c>
      <c r="T32" s="2">
        <v>4</v>
      </c>
      <c r="U32" s="2">
        <v>9</v>
      </c>
      <c r="V32" s="2">
        <v>120</v>
      </c>
      <c r="W32" s="2">
        <v>50</v>
      </c>
      <c r="X32" s="2">
        <v>15</v>
      </c>
      <c r="Y32" s="2">
        <v>8</v>
      </c>
    </row>
    <row r="33" spans="1:25" x14ac:dyDescent="0.3">
      <c r="A33" s="1" t="s">
        <v>60</v>
      </c>
      <c r="B33" s="1" t="s">
        <v>57</v>
      </c>
      <c r="C33" s="2">
        <v>10.9</v>
      </c>
      <c r="D33" s="2">
        <v>310</v>
      </c>
      <c r="E33" s="2">
        <v>220</v>
      </c>
      <c r="F33" s="2">
        <v>60</v>
      </c>
      <c r="G33" s="2">
        <v>6</v>
      </c>
      <c r="H33" s="2">
        <v>10</v>
      </c>
      <c r="I33" s="2">
        <v>3</v>
      </c>
      <c r="J33" s="2">
        <v>16</v>
      </c>
      <c r="K33" s="2">
        <v>0</v>
      </c>
      <c r="L33" s="2">
        <v>75</v>
      </c>
      <c r="M33" s="2">
        <v>25</v>
      </c>
      <c r="N33" s="2">
        <v>880</v>
      </c>
      <c r="O33" s="2">
        <v>37</v>
      </c>
      <c r="P33" s="2">
        <v>12</v>
      </c>
      <c r="Q33" s="2">
        <v>4</v>
      </c>
      <c r="R33" s="2">
        <v>3</v>
      </c>
      <c r="S33" s="2">
        <v>13</v>
      </c>
      <c r="T33" s="2">
        <v>5</v>
      </c>
      <c r="U33" s="2">
        <v>30</v>
      </c>
      <c r="V33" s="2">
        <v>120</v>
      </c>
      <c r="W33" s="2">
        <v>50</v>
      </c>
      <c r="X33" s="2">
        <v>20</v>
      </c>
      <c r="Y33" s="2">
        <v>10</v>
      </c>
    </row>
    <row r="34" spans="1:25" x14ac:dyDescent="0.3">
      <c r="A34" s="1" t="s">
        <v>61</v>
      </c>
      <c r="B34" s="1" t="s">
        <v>57</v>
      </c>
      <c r="C34" s="2">
        <v>11</v>
      </c>
      <c r="D34" s="2">
        <v>313</v>
      </c>
      <c r="E34" s="2">
        <v>300</v>
      </c>
      <c r="F34" s="2">
        <v>120</v>
      </c>
      <c r="G34" s="2">
        <v>13</v>
      </c>
      <c r="H34" s="2">
        <v>20</v>
      </c>
      <c r="I34" s="2">
        <v>4</v>
      </c>
      <c r="J34" s="2">
        <v>21</v>
      </c>
      <c r="K34" s="2">
        <v>1.5</v>
      </c>
      <c r="L34" s="2">
        <v>55</v>
      </c>
      <c r="M34" s="2">
        <v>18</v>
      </c>
      <c r="N34" s="2">
        <v>1020</v>
      </c>
      <c r="O34" s="2">
        <v>43</v>
      </c>
      <c r="P34" s="2">
        <v>22</v>
      </c>
      <c r="Q34" s="2">
        <v>7</v>
      </c>
      <c r="R34" s="2">
        <v>3</v>
      </c>
      <c r="S34" s="2">
        <v>13</v>
      </c>
      <c r="T34" s="2">
        <v>4</v>
      </c>
      <c r="U34" s="2">
        <v>25</v>
      </c>
      <c r="V34" s="2">
        <v>120</v>
      </c>
      <c r="W34" s="2">
        <v>50</v>
      </c>
      <c r="X34" s="2">
        <v>20</v>
      </c>
      <c r="Y34" s="2">
        <v>10</v>
      </c>
    </row>
    <row r="35" spans="1:25" x14ac:dyDescent="0.3">
      <c r="A35" s="1" t="s">
        <v>62</v>
      </c>
      <c r="B35" s="1" t="s">
        <v>57</v>
      </c>
      <c r="C35" s="2">
        <v>7.5</v>
      </c>
      <c r="D35" s="2">
        <v>213</v>
      </c>
      <c r="E35" s="2">
        <v>90</v>
      </c>
      <c r="F35" s="2">
        <v>35</v>
      </c>
      <c r="G35" s="2">
        <v>4</v>
      </c>
      <c r="H35" s="2">
        <v>6</v>
      </c>
      <c r="I35" s="2">
        <v>2.5</v>
      </c>
      <c r="J35" s="2">
        <v>12</v>
      </c>
      <c r="K35" s="2">
        <v>0</v>
      </c>
      <c r="L35" s="2">
        <v>10</v>
      </c>
      <c r="M35" s="2">
        <v>4</v>
      </c>
      <c r="N35" s="2">
        <v>180</v>
      </c>
      <c r="O35" s="2">
        <v>7</v>
      </c>
      <c r="P35" s="2">
        <v>9</v>
      </c>
      <c r="Q35" s="2">
        <v>3</v>
      </c>
      <c r="R35" s="2">
        <v>3</v>
      </c>
      <c r="S35" s="2">
        <v>13</v>
      </c>
      <c r="T35" s="2">
        <v>4</v>
      </c>
      <c r="U35" s="2">
        <v>7</v>
      </c>
      <c r="V35" s="2">
        <v>120</v>
      </c>
      <c r="W35" s="2">
        <v>50</v>
      </c>
      <c r="X35" s="2">
        <v>20</v>
      </c>
      <c r="Y35" s="2">
        <v>8</v>
      </c>
    </row>
    <row r="36" spans="1:25" x14ac:dyDescent="0.3">
      <c r="A36" s="1" t="s">
        <v>63</v>
      </c>
      <c r="B36" s="1" t="s">
        <v>57</v>
      </c>
      <c r="C36" s="2">
        <v>11.7</v>
      </c>
      <c r="D36" s="2">
        <v>334</v>
      </c>
      <c r="E36" s="2">
        <v>280</v>
      </c>
      <c r="F36" s="2">
        <v>100</v>
      </c>
      <c r="G36" s="2">
        <v>11</v>
      </c>
      <c r="H36" s="2">
        <v>17</v>
      </c>
      <c r="I36" s="2">
        <v>5</v>
      </c>
      <c r="J36" s="2">
        <v>24</v>
      </c>
      <c r="K36" s="2">
        <v>0</v>
      </c>
      <c r="L36" s="2">
        <v>150</v>
      </c>
      <c r="M36" s="2">
        <v>49</v>
      </c>
      <c r="N36" s="2">
        <v>1110</v>
      </c>
      <c r="O36" s="2">
        <v>46</v>
      </c>
      <c r="P36" s="2">
        <v>12</v>
      </c>
      <c r="Q36" s="2">
        <v>4</v>
      </c>
      <c r="R36" s="2">
        <v>4</v>
      </c>
      <c r="S36" s="2">
        <v>14</v>
      </c>
      <c r="T36" s="2">
        <v>5</v>
      </c>
      <c r="U36" s="2">
        <v>35</v>
      </c>
      <c r="V36" s="2">
        <v>120</v>
      </c>
      <c r="W36" s="2">
        <v>50</v>
      </c>
      <c r="X36" s="2">
        <v>15</v>
      </c>
      <c r="Y36" s="2">
        <v>10</v>
      </c>
    </row>
    <row r="37" spans="1:25" x14ac:dyDescent="0.3">
      <c r="A37" s="1" t="s">
        <v>64</v>
      </c>
      <c r="B37" s="1" t="s">
        <v>57</v>
      </c>
      <c r="C37" s="2">
        <v>11.9</v>
      </c>
      <c r="D37" s="2">
        <v>338</v>
      </c>
      <c r="E37" s="2">
        <v>360</v>
      </c>
      <c r="F37" s="2">
        <v>160</v>
      </c>
      <c r="G37" s="2">
        <v>18</v>
      </c>
      <c r="H37" s="2">
        <v>28</v>
      </c>
      <c r="I37" s="2">
        <v>6</v>
      </c>
      <c r="J37" s="2">
        <v>30</v>
      </c>
      <c r="K37" s="2">
        <v>1.5</v>
      </c>
      <c r="L37" s="2">
        <v>130</v>
      </c>
      <c r="M37" s="2">
        <v>43</v>
      </c>
      <c r="N37" s="2">
        <v>1250</v>
      </c>
      <c r="O37" s="2">
        <v>52</v>
      </c>
      <c r="P37" s="2">
        <v>22</v>
      </c>
      <c r="Q37" s="2">
        <v>7</v>
      </c>
      <c r="R37" s="2">
        <v>4</v>
      </c>
      <c r="S37" s="2">
        <v>14</v>
      </c>
      <c r="T37" s="2">
        <v>5</v>
      </c>
      <c r="U37" s="2">
        <v>30</v>
      </c>
      <c r="V37" s="2">
        <v>120</v>
      </c>
      <c r="W37" s="2">
        <v>50</v>
      </c>
      <c r="X37" s="2">
        <v>15</v>
      </c>
      <c r="Y37" s="2">
        <v>10</v>
      </c>
    </row>
    <row r="38" spans="1:25" x14ac:dyDescent="0.3">
      <c r="A38" s="1" t="s">
        <v>65</v>
      </c>
      <c r="B38" s="1" t="s">
        <v>57</v>
      </c>
      <c r="C38" s="2">
        <v>8.4</v>
      </c>
      <c r="D38" s="2">
        <v>237</v>
      </c>
      <c r="E38" s="2">
        <v>160</v>
      </c>
      <c r="F38" s="2">
        <v>80</v>
      </c>
      <c r="G38" s="2">
        <v>9</v>
      </c>
      <c r="H38" s="2">
        <v>14</v>
      </c>
      <c r="I38" s="2">
        <v>4</v>
      </c>
      <c r="J38" s="2">
        <v>21</v>
      </c>
      <c r="K38" s="2">
        <v>0</v>
      </c>
      <c r="L38" s="2">
        <v>85</v>
      </c>
      <c r="M38" s="2">
        <v>28</v>
      </c>
      <c r="N38" s="2">
        <v>410</v>
      </c>
      <c r="O38" s="2">
        <v>17</v>
      </c>
      <c r="P38" s="2">
        <v>9</v>
      </c>
      <c r="Q38" s="2">
        <v>3</v>
      </c>
      <c r="R38" s="2">
        <v>4</v>
      </c>
      <c r="S38" s="2">
        <v>14</v>
      </c>
      <c r="T38" s="2">
        <v>5</v>
      </c>
      <c r="U38" s="2">
        <v>11</v>
      </c>
      <c r="V38" s="2">
        <v>120</v>
      </c>
      <c r="W38" s="2">
        <v>50</v>
      </c>
      <c r="X38" s="2">
        <v>15</v>
      </c>
      <c r="Y38" s="2">
        <v>8</v>
      </c>
    </row>
    <row r="39" spans="1:25" x14ac:dyDescent="0.3">
      <c r="A39" s="1" t="s">
        <v>66</v>
      </c>
      <c r="B39" s="1" t="s">
        <v>57</v>
      </c>
      <c r="C39" s="2">
        <v>9.3000000000000007</v>
      </c>
      <c r="D39" s="2">
        <v>264</v>
      </c>
      <c r="E39" s="2">
        <v>310</v>
      </c>
      <c r="F39" s="2">
        <v>120</v>
      </c>
      <c r="G39" s="2">
        <v>13</v>
      </c>
      <c r="H39" s="2">
        <v>20</v>
      </c>
      <c r="I39" s="2">
        <v>2</v>
      </c>
      <c r="J39" s="2">
        <v>9</v>
      </c>
      <c r="K39" s="2">
        <v>0</v>
      </c>
      <c r="L39" s="2">
        <v>5</v>
      </c>
      <c r="M39" s="2">
        <v>1</v>
      </c>
      <c r="N39" s="2">
        <v>85</v>
      </c>
      <c r="O39" s="2">
        <v>3</v>
      </c>
      <c r="P39" s="2">
        <v>44</v>
      </c>
      <c r="Q39" s="2">
        <v>15</v>
      </c>
      <c r="R39" s="2">
        <v>6</v>
      </c>
      <c r="S39" s="2">
        <v>24</v>
      </c>
      <c r="T39" s="2">
        <v>32</v>
      </c>
      <c r="U39" s="2">
        <v>5</v>
      </c>
      <c r="V39" s="2">
        <v>0</v>
      </c>
      <c r="W39" s="2">
        <v>640</v>
      </c>
      <c r="X39" s="2">
        <v>15</v>
      </c>
      <c r="Y39" s="2">
        <v>4</v>
      </c>
    </row>
    <row r="40" spans="1:25" x14ac:dyDescent="0.3">
      <c r="A40" s="1" t="s">
        <v>67</v>
      </c>
      <c r="B40" s="1" t="s">
        <v>57</v>
      </c>
      <c r="C40" s="2">
        <v>3.1</v>
      </c>
      <c r="D40" s="2">
        <v>87</v>
      </c>
      <c r="E40" s="2">
        <v>15</v>
      </c>
      <c r="F40" s="2">
        <v>0</v>
      </c>
      <c r="G40" s="2">
        <v>0</v>
      </c>
      <c r="H40" s="2">
        <v>0</v>
      </c>
      <c r="I40" s="2">
        <v>0</v>
      </c>
      <c r="J40" s="2">
        <v>0</v>
      </c>
      <c r="K40" s="2">
        <v>0</v>
      </c>
      <c r="L40" s="2">
        <v>0</v>
      </c>
      <c r="M40" s="2">
        <v>0</v>
      </c>
      <c r="N40" s="2">
        <v>10</v>
      </c>
      <c r="O40" s="2">
        <v>0</v>
      </c>
      <c r="P40" s="2">
        <v>3</v>
      </c>
      <c r="Q40" s="2">
        <v>1</v>
      </c>
      <c r="R40" s="2">
        <v>1</v>
      </c>
      <c r="S40" s="2">
        <v>5</v>
      </c>
      <c r="T40" s="2">
        <v>2</v>
      </c>
      <c r="U40" s="2">
        <v>1</v>
      </c>
      <c r="V40" s="2">
        <v>45</v>
      </c>
      <c r="W40" s="2">
        <v>25</v>
      </c>
      <c r="X40" s="2">
        <v>2</v>
      </c>
      <c r="Y40" s="2">
        <v>4</v>
      </c>
    </row>
    <row r="41" spans="1:25" x14ac:dyDescent="0.3">
      <c r="A41" s="1" t="s">
        <v>68</v>
      </c>
      <c r="B41" s="1" t="s">
        <v>69</v>
      </c>
      <c r="C41" s="2">
        <v>4.9000000000000004</v>
      </c>
      <c r="D41" s="2">
        <v>138</v>
      </c>
      <c r="E41" s="2">
        <v>290</v>
      </c>
      <c r="F41" s="2">
        <v>100</v>
      </c>
      <c r="G41" s="2">
        <v>11</v>
      </c>
      <c r="H41" s="2">
        <v>17</v>
      </c>
      <c r="I41" s="2">
        <v>4.5</v>
      </c>
      <c r="J41" s="2">
        <v>24</v>
      </c>
      <c r="K41" s="2">
        <v>0</v>
      </c>
      <c r="L41" s="2">
        <v>235</v>
      </c>
      <c r="M41" s="2">
        <v>78</v>
      </c>
      <c r="N41" s="2">
        <v>850</v>
      </c>
      <c r="O41" s="2">
        <v>35</v>
      </c>
      <c r="P41" s="2">
        <v>30</v>
      </c>
      <c r="Q41" s="2">
        <v>10</v>
      </c>
      <c r="R41" s="2">
        <v>2</v>
      </c>
      <c r="S41" s="2">
        <v>6</v>
      </c>
      <c r="T41" s="2">
        <v>2</v>
      </c>
      <c r="U41" s="2">
        <v>17</v>
      </c>
      <c r="V41" s="2">
        <v>10</v>
      </c>
      <c r="W41" s="2">
        <v>2</v>
      </c>
      <c r="X41" s="2">
        <v>30</v>
      </c>
      <c r="Y41" s="2">
        <v>15</v>
      </c>
    </row>
    <row r="42" spans="1:25" x14ac:dyDescent="0.3">
      <c r="A42" s="1" t="s">
        <v>70</v>
      </c>
      <c r="B42" s="1" t="s">
        <v>69</v>
      </c>
      <c r="C42" s="2">
        <v>4</v>
      </c>
      <c r="D42" s="2">
        <v>114</v>
      </c>
      <c r="E42" s="2">
        <v>370</v>
      </c>
      <c r="F42" s="2">
        <v>190</v>
      </c>
      <c r="G42" s="2">
        <v>21</v>
      </c>
      <c r="H42" s="2">
        <v>32</v>
      </c>
      <c r="I42" s="2">
        <v>9</v>
      </c>
      <c r="J42" s="2">
        <v>43</v>
      </c>
      <c r="K42" s="2">
        <v>0.5</v>
      </c>
      <c r="L42" s="2">
        <v>45</v>
      </c>
      <c r="M42" s="2">
        <v>16</v>
      </c>
      <c r="N42" s="2">
        <v>790</v>
      </c>
      <c r="O42" s="2">
        <v>33</v>
      </c>
      <c r="P42" s="2">
        <v>31</v>
      </c>
      <c r="Q42" s="2">
        <v>10</v>
      </c>
      <c r="R42" s="2">
        <v>2</v>
      </c>
      <c r="S42" s="2">
        <v>6</v>
      </c>
      <c r="T42" s="2">
        <v>2</v>
      </c>
      <c r="U42" s="2">
        <v>14</v>
      </c>
      <c r="V42" s="2">
        <v>6</v>
      </c>
      <c r="W42" s="2">
        <v>0</v>
      </c>
      <c r="X42" s="2">
        <v>25</v>
      </c>
      <c r="Y42" s="2">
        <v>15</v>
      </c>
    </row>
    <row r="43" spans="1:25" x14ac:dyDescent="0.3">
      <c r="A43" s="1" t="s">
        <v>71</v>
      </c>
      <c r="B43" s="1" t="s">
        <v>69</v>
      </c>
      <c r="C43" s="2">
        <v>5.8</v>
      </c>
      <c r="D43" s="2">
        <v>164</v>
      </c>
      <c r="E43" s="2">
        <v>450</v>
      </c>
      <c r="F43" s="2">
        <v>240</v>
      </c>
      <c r="G43" s="2">
        <v>26</v>
      </c>
      <c r="H43" s="2">
        <v>40</v>
      </c>
      <c r="I43" s="2">
        <v>10</v>
      </c>
      <c r="J43" s="2">
        <v>51</v>
      </c>
      <c r="K43" s="2">
        <v>0.5</v>
      </c>
      <c r="L43" s="2">
        <v>260</v>
      </c>
      <c r="M43" s="2">
        <v>86</v>
      </c>
      <c r="N43" s="2">
        <v>930</v>
      </c>
      <c r="O43" s="2">
        <v>39</v>
      </c>
      <c r="P43" s="2">
        <v>31</v>
      </c>
      <c r="Q43" s="2">
        <v>10</v>
      </c>
      <c r="R43" s="2">
        <v>2</v>
      </c>
      <c r="S43" s="2">
        <v>6</v>
      </c>
      <c r="T43" s="2">
        <v>2</v>
      </c>
      <c r="U43" s="2">
        <v>20</v>
      </c>
      <c r="V43" s="2">
        <v>10</v>
      </c>
      <c r="W43" s="2">
        <v>0</v>
      </c>
      <c r="X43" s="2">
        <v>30</v>
      </c>
      <c r="Y43" s="2">
        <v>20</v>
      </c>
    </row>
    <row r="44" spans="1:25" x14ac:dyDescent="0.3">
      <c r="A44" s="1" t="s">
        <v>72</v>
      </c>
      <c r="B44" s="1" t="s">
        <v>69</v>
      </c>
      <c r="C44" s="2">
        <v>2</v>
      </c>
      <c r="D44" s="2">
        <v>57</v>
      </c>
      <c r="E44" s="2">
        <v>150</v>
      </c>
      <c r="F44" s="2">
        <v>15</v>
      </c>
      <c r="G44" s="2">
        <v>2</v>
      </c>
      <c r="H44" s="2">
        <v>3</v>
      </c>
      <c r="I44" s="2">
        <v>1</v>
      </c>
      <c r="J44" s="2">
        <v>4</v>
      </c>
      <c r="K44" s="2">
        <v>0</v>
      </c>
      <c r="L44" s="2">
        <v>0</v>
      </c>
      <c r="M44" s="2">
        <v>0</v>
      </c>
      <c r="N44" s="2">
        <v>260</v>
      </c>
      <c r="O44" s="2">
        <v>11</v>
      </c>
      <c r="P44" s="2">
        <v>27</v>
      </c>
      <c r="Q44" s="2">
        <v>9</v>
      </c>
      <c r="R44" s="2">
        <v>2</v>
      </c>
      <c r="S44" s="2">
        <v>6</v>
      </c>
      <c r="T44" s="2">
        <v>2</v>
      </c>
      <c r="U44" s="2">
        <v>5</v>
      </c>
      <c r="V44" s="2">
        <v>0</v>
      </c>
      <c r="W44" s="2">
        <v>0</v>
      </c>
      <c r="X44" s="2">
        <v>20</v>
      </c>
      <c r="Y44" s="2">
        <v>10</v>
      </c>
    </row>
    <row r="45" spans="1:25" x14ac:dyDescent="0.3">
      <c r="A45" s="1" t="s">
        <v>73</v>
      </c>
      <c r="B45" s="1" t="s">
        <v>69</v>
      </c>
      <c r="C45" s="2">
        <v>5.0999999999999996</v>
      </c>
      <c r="D45" s="2">
        <v>145</v>
      </c>
      <c r="E45" s="2">
        <v>440</v>
      </c>
      <c r="F45" s="2">
        <v>220</v>
      </c>
      <c r="G45" s="2">
        <v>24</v>
      </c>
      <c r="H45" s="2">
        <v>38</v>
      </c>
      <c r="I45" s="2">
        <v>8</v>
      </c>
      <c r="J45" s="2">
        <v>41</v>
      </c>
      <c r="K45" s="2">
        <v>5</v>
      </c>
      <c r="L45" s="2">
        <v>245</v>
      </c>
      <c r="M45" s="2">
        <v>82</v>
      </c>
      <c r="N45" s="2">
        <v>1250</v>
      </c>
      <c r="O45" s="2">
        <v>52</v>
      </c>
      <c r="P45" s="2">
        <v>36</v>
      </c>
      <c r="Q45" s="2">
        <v>12</v>
      </c>
      <c r="R45" s="2">
        <v>1</v>
      </c>
      <c r="S45" s="2">
        <v>4</v>
      </c>
      <c r="T45" s="2">
        <v>3</v>
      </c>
      <c r="U45" s="2">
        <v>19</v>
      </c>
      <c r="V45" s="2">
        <v>10</v>
      </c>
      <c r="W45" s="2">
        <v>0</v>
      </c>
      <c r="X45" s="2">
        <v>15</v>
      </c>
      <c r="Y45" s="2">
        <v>20</v>
      </c>
    </row>
    <row r="46" spans="1:25" x14ac:dyDescent="0.3">
      <c r="A46" s="1" t="s">
        <v>74</v>
      </c>
      <c r="B46" s="1" t="s">
        <v>69</v>
      </c>
      <c r="C46" s="2">
        <v>5.7</v>
      </c>
      <c r="D46" s="2">
        <v>162</v>
      </c>
      <c r="E46" s="2">
        <v>500</v>
      </c>
      <c r="F46" s="2">
        <v>290</v>
      </c>
      <c r="G46" s="2">
        <v>32</v>
      </c>
      <c r="H46" s="2">
        <v>49</v>
      </c>
      <c r="I46" s="2">
        <v>10</v>
      </c>
      <c r="J46" s="2">
        <v>50</v>
      </c>
      <c r="K46" s="2">
        <v>5</v>
      </c>
      <c r="L46" s="2">
        <v>250</v>
      </c>
      <c r="M46" s="2">
        <v>83</v>
      </c>
      <c r="N46" s="2">
        <v>1080</v>
      </c>
      <c r="O46" s="2">
        <v>45</v>
      </c>
      <c r="P46" s="2">
        <v>36</v>
      </c>
      <c r="Q46" s="2">
        <v>12</v>
      </c>
      <c r="R46" s="2">
        <v>1</v>
      </c>
      <c r="S46" s="2">
        <v>4</v>
      </c>
      <c r="T46" s="2">
        <v>2</v>
      </c>
      <c r="U46" s="2">
        <v>18</v>
      </c>
      <c r="V46" s="2">
        <v>6</v>
      </c>
      <c r="W46" s="2">
        <v>0</v>
      </c>
      <c r="X46" s="2">
        <v>8</v>
      </c>
      <c r="Y46" s="2">
        <v>20</v>
      </c>
    </row>
    <row r="47" spans="1:25" x14ac:dyDescent="0.3">
      <c r="A47" s="1" t="s">
        <v>75</v>
      </c>
      <c r="B47" s="1" t="s">
        <v>69</v>
      </c>
      <c r="C47" s="2">
        <v>4</v>
      </c>
      <c r="D47" s="2">
        <v>112</v>
      </c>
      <c r="E47" s="2">
        <v>410</v>
      </c>
      <c r="F47" s="2">
        <v>240</v>
      </c>
      <c r="G47" s="2">
        <v>26</v>
      </c>
      <c r="H47" s="2">
        <v>40</v>
      </c>
      <c r="I47" s="2">
        <v>8</v>
      </c>
      <c r="J47" s="2">
        <v>40</v>
      </c>
      <c r="K47" s="2">
        <v>5</v>
      </c>
      <c r="L47" s="2">
        <v>30</v>
      </c>
      <c r="M47" s="2">
        <v>11</v>
      </c>
      <c r="N47" s="2">
        <v>990</v>
      </c>
      <c r="O47" s="2">
        <v>41</v>
      </c>
      <c r="P47" s="2">
        <v>34</v>
      </c>
      <c r="Q47" s="2">
        <v>11</v>
      </c>
      <c r="R47" s="2">
        <v>1</v>
      </c>
      <c r="S47" s="2">
        <v>4</v>
      </c>
      <c r="T47" s="2">
        <v>2</v>
      </c>
      <c r="U47" s="2">
        <v>10</v>
      </c>
      <c r="V47" s="2">
        <v>0</v>
      </c>
      <c r="W47" s="2">
        <v>0</v>
      </c>
      <c r="X47" s="2">
        <v>6</v>
      </c>
      <c r="Y47" s="2">
        <v>15</v>
      </c>
    </row>
    <row r="48" spans="1:25" x14ac:dyDescent="0.3">
      <c r="A48" s="1" t="s">
        <v>76</v>
      </c>
      <c r="B48" s="1" t="s">
        <v>69</v>
      </c>
      <c r="C48" s="2">
        <v>2.4</v>
      </c>
      <c r="D48" s="2">
        <v>69</v>
      </c>
      <c r="E48" s="2">
        <v>240</v>
      </c>
      <c r="F48" s="2">
        <v>100</v>
      </c>
      <c r="G48" s="2">
        <v>11</v>
      </c>
      <c r="H48" s="2">
        <v>16</v>
      </c>
      <c r="I48" s="2">
        <v>2.5</v>
      </c>
      <c r="J48" s="2">
        <v>12</v>
      </c>
      <c r="K48" s="2">
        <v>5</v>
      </c>
      <c r="L48" s="2">
        <v>0</v>
      </c>
      <c r="M48" s="2">
        <v>0</v>
      </c>
      <c r="N48" s="2">
        <v>680</v>
      </c>
      <c r="O48" s="2">
        <v>28</v>
      </c>
      <c r="P48" s="2">
        <v>31</v>
      </c>
      <c r="Q48" s="2">
        <v>10</v>
      </c>
      <c r="R48" s="2">
        <v>1</v>
      </c>
      <c r="S48" s="2">
        <v>4</v>
      </c>
      <c r="T48" s="2">
        <v>2</v>
      </c>
      <c r="U48" s="2">
        <v>4</v>
      </c>
      <c r="V48" s="2">
        <v>0</v>
      </c>
      <c r="W48" s="2">
        <v>0</v>
      </c>
      <c r="X48" s="2">
        <v>4</v>
      </c>
      <c r="Y48" s="2">
        <v>10</v>
      </c>
    </row>
    <row r="49" spans="1:25" x14ac:dyDescent="0.3">
      <c r="A49" s="1" t="s">
        <v>77</v>
      </c>
      <c r="B49" s="1" t="s">
        <v>69</v>
      </c>
      <c r="C49" s="2">
        <v>5.9</v>
      </c>
      <c r="D49" s="2">
        <v>168</v>
      </c>
      <c r="E49" s="2">
        <v>450</v>
      </c>
      <c r="F49" s="2">
        <v>180</v>
      </c>
      <c r="G49" s="2">
        <v>21</v>
      </c>
      <c r="H49" s="2">
        <v>32</v>
      </c>
      <c r="I49" s="2">
        <v>7</v>
      </c>
      <c r="J49" s="2">
        <v>36</v>
      </c>
      <c r="K49" s="2">
        <v>1.5</v>
      </c>
      <c r="L49" s="2">
        <v>245</v>
      </c>
      <c r="M49" s="2">
        <v>82</v>
      </c>
      <c r="N49" s="2">
        <v>1260</v>
      </c>
      <c r="O49" s="2">
        <v>52</v>
      </c>
      <c r="P49" s="2">
        <v>46</v>
      </c>
      <c r="Q49" s="2">
        <v>15</v>
      </c>
      <c r="R49" s="2">
        <v>1</v>
      </c>
      <c r="S49" s="2">
        <v>5</v>
      </c>
      <c r="T49" s="2">
        <v>16</v>
      </c>
      <c r="U49" s="2">
        <v>20</v>
      </c>
      <c r="V49" s="2">
        <v>10</v>
      </c>
      <c r="W49" s="2">
        <v>0</v>
      </c>
      <c r="X49" s="2">
        <v>20</v>
      </c>
      <c r="Y49" s="2">
        <v>15</v>
      </c>
    </row>
    <row r="50" spans="1:25" x14ac:dyDescent="0.3">
      <c r="A50" s="1" t="s">
        <v>78</v>
      </c>
      <c r="B50" s="1" t="s">
        <v>69</v>
      </c>
      <c r="C50" s="2">
        <v>7</v>
      </c>
      <c r="D50" s="2">
        <v>199</v>
      </c>
      <c r="E50" s="2">
        <v>560</v>
      </c>
      <c r="F50" s="2">
        <v>280</v>
      </c>
      <c r="G50" s="2">
        <v>32</v>
      </c>
      <c r="H50" s="2">
        <v>49</v>
      </c>
      <c r="I50" s="2">
        <v>11</v>
      </c>
      <c r="J50" s="2">
        <v>56</v>
      </c>
      <c r="K50" s="2">
        <v>1.5</v>
      </c>
      <c r="L50" s="2">
        <v>260</v>
      </c>
      <c r="M50" s="2">
        <v>87</v>
      </c>
      <c r="N50" s="2">
        <v>1290</v>
      </c>
      <c r="O50" s="2">
        <v>54</v>
      </c>
      <c r="P50" s="2">
        <v>48</v>
      </c>
      <c r="Q50" s="2">
        <v>16</v>
      </c>
      <c r="R50" s="2">
        <v>1</v>
      </c>
      <c r="S50" s="2">
        <v>5</v>
      </c>
      <c r="T50" s="2">
        <v>16</v>
      </c>
      <c r="U50" s="2">
        <v>21</v>
      </c>
      <c r="V50" s="2">
        <v>10</v>
      </c>
      <c r="W50" s="2">
        <v>0</v>
      </c>
      <c r="X50" s="2">
        <v>20</v>
      </c>
      <c r="Y50" s="2">
        <v>15</v>
      </c>
    </row>
    <row r="51" spans="1:25" x14ac:dyDescent="0.3">
      <c r="A51" s="1" t="s">
        <v>79</v>
      </c>
      <c r="B51" s="1" t="s">
        <v>69</v>
      </c>
      <c r="C51" s="2">
        <v>4.7</v>
      </c>
      <c r="D51" s="2">
        <v>135</v>
      </c>
      <c r="E51" s="2">
        <v>420</v>
      </c>
      <c r="F51" s="2">
        <v>200</v>
      </c>
      <c r="G51" s="2">
        <v>22</v>
      </c>
      <c r="H51" s="2">
        <v>34</v>
      </c>
      <c r="I51" s="2">
        <v>7</v>
      </c>
      <c r="J51" s="2">
        <v>35</v>
      </c>
      <c r="K51" s="2">
        <v>1.5</v>
      </c>
      <c r="L51" s="2">
        <v>30</v>
      </c>
      <c r="M51" s="2">
        <v>11</v>
      </c>
      <c r="N51" s="2">
        <v>990</v>
      </c>
      <c r="O51" s="2">
        <v>41</v>
      </c>
      <c r="P51" s="2">
        <v>44</v>
      </c>
      <c r="Q51" s="2">
        <v>15</v>
      </c>
      <c r="R51" s="2">
        <v>1</v>
      </c>
      <c r="S51" s="2">
        <v>5</v>
      </c>
      <c r="T51" s="2">
        <v>15</v>
      </c>
      <c r="U51" s="2">
        <v>11</v>
      </c>
      <c r="V51" s="2">
        <v>0</v>
      </c>
      <c r="W51" s="2">
        <v>0</v>
      </c>
      <c r="X51" s="2">
        <v>8</v>
      </c>
      <c r="Y51" s="2">
        <v>10</v>
      </c>
    </row>
    <row r="52" spans="1:25" x14ac:dyDescent="0.3">
      <c r="A52" s="1" t="s">
        <v>80</v>
      </c>
      <c r="B52" s="1" t="s">
        <v>69</v>
      </c>
      <c r="C52" s="2">
        <v>9.4</v>
      </c>
      <c r="D52" s="2">
        <v>266</v>
      </c>
      <c r="E52" s="2">
        <v>730</v>
      </c>
      <c r="F52" s="2">
        <v>410</v>
      </c>
      <c r="G52" s="2">
        <v>46</v>
      </c>
      <c r="H52" s="2">
        <v>70</v>
      </c>
      <c r="I52" s="2">
        <v>14</v>
      </c>
      <c r="J52" s="2">
        <v>68</v>
      </c>
      <c r="K52" s="2">
        <v>7</v>
      </c>
      <c r="L52" s="2">
        <v>465</v>
      </c>
      <c r="M52" s="2">
        <v>156</v>
      </c>
      <c r="N52" s="2">
        <v>1460</v>
      </c>
      <c r="O52" s="2">
        <v>61</v>
      </c>
      <c r="P52" s="2">
        <v>53</v>
      </c>
      <c r="Q52" s="2">
        <v>18</v>
      </c>
      <c r="R52" s="2">
        <v>3</v>
      </c>
      <c r="S52" s="2">
        <v>11</v>
      </c>
      <c r="T52" s="2">
        <v>2</v>
      </c>
      <c r="U52" s="2">
        <v>27</v>
      </c>
      <c r="V52" s="2">
        <v>10</v>
      </c>
      <c r="W52" s="2">
        <v>2</v>
      </c>
      <c r="X52" s="2">
        <v>15</v>
      </c>
      <c r="Y52" s="2">
        <v>30</v>
      </c>
    </row>
    <row r="53" spans="1:25" x14ac:dyDescent="0.3">
      <c r="A53" s="1" t="s">
        <v>81</v>
      </c>
      <c r="B53" s="1" t="s">
        <v>69</v>
      </c>
      <c r="C53" s="2">
        <v>15.3</v>
      </c>
      <c r="D53" s="2">
        <v>437</v>
      </c>
      <c r="E53" s="2">
        <v>1220</v>
      </c>
      <c r="F53" s="2">
        <v>540</v>
      </c>
      <c r="G53" s="2">
        <v>60</v>
      </c>
      <c r="H53" s="2">
        <v>93</v>
      </c>
      <c r="I53" s="2">
        <v>17</v>
      </c>
      <c r="J53" s="2">
        <v>84</v>
      </c>
      <c r="K53" s="2">
        <v>11</v>
      </c>
      <c r="L53" s="2">
        <v>480</v>
      </c>
      <c r="M53" s="2">
        <v>160</v>
      </c>
      <c r="N53" s="2">
        <v>1900</v>
      </c>
      <c r="O53" s="2">
        <v>79</v>
      </c>
      <c r="P53" s="2">
        <v>136</v>
      </c>
      <c r="Q53" s="2">
        <v>45</v>
      </c>
      <c r="R53" s="2">
        <v>4</v>
      </c>
      <c r="S53" s="2">
        <v>16</v>
      </c>
      <c r="T53" s="2">
        <v>42</v>
      </c>
      <c r="U53" s="2">
        <v>33</v>
      </c>
      <c r="V53" s="2">
        <v>20</v>
      </c>
      <c r="W53" s="2">
        <v>2</v>
      </c>
      <c r="X53" s="2">
        <v>20</v>
      </c>
      <c r="Y53" s="2">
        <v>40</v>
      </c>
    </row>
    <row r="54" spans="1:25" x14ac:dyDescent="0.3">
      <c r="A54" s="1" t="s">
        <v>82</v>
      </c>
      <c r="B54" s="1" t="s">
        <v>69</v>
      </c>
      <c r="C54" s="2">
        <v>4</v>
      </c>
      <c r="D54" s="2">
        <v>113</v>
      </c>
      <c r="E54" s="2">
        <v>300</v>
      </c>
      <c r="F54" s="2">
        <v>140</v>
      </c>
      <c r="G54" s="2">
        <v>16</v>
      </c>
      <c r="H54" s="2">
        <v>24</v>
      </c>
      <c r="I54" s="2">
        <v>6</v>
      </c>
      <c r="J54" s="2">
        <v>30</v>
      </c>
      <c r="K54" s="2">
        <v>1</v>
      </c>
      <c r="L54" s="2">
        <v>175</v>
      </c>
      <c r="M54" s="2">
        <v>58</v>
      </c>
      <c r="N54" s="2">
        <v>760</v>
      </c>
      <c r="O54" s="2">
        <v>32</v>
      </c>
      <c r="P54" s="2">
        <v>26</v>
      </c>
      <c r="Q54" s="2">
        <v>9</v>
      </c>
      <c r="R54" s="2">
        <v>1</v>
      </c>
      <c r="S54" s="2">
        <v>5</v>
      </c>
      <c r="T54" s="2">
        <v>3</v>
      </c>
      <c r="U54" s="2">
        <v>13</v>
      </c>
      <c r="V54" s="2">
        <v>8</v>
      </c>
      <c r="W54" s="2">
        <v>2</v>
      </c>
      <c r="X54" s="2">
        <v>20</v>
      </c>
      <c r="Y54" s="2">
        <v>10</v>
      </c>
    </row>
    <row r="55" spans="1:25" x14ac:dyDescent="0.3">
      <c r="A55" s="1" t="s">
        <v>83</v>
      </c>
      <c r="B55" s="1" t="s">
        <v>69</v>
      </c>
      <c r="C55" s="2">
        <v>9.1999999999999993</v>
      </c>
      <c r="D55" s="2">
        <v>264</v>
      </c>
      <c r="E55" s="2">
        <v>770</v>
      </c>
      <c r="F55" s="2">
        <v>300</v>
      </c>
      <c r="G55" s="2">
        <v>33</v>
      </c>
      <c r="H55" s="2">
        <v>51</v>
      </c>
      <c r="I55" s="2">
        <v>9</v>
      </c>
      <c r="J55" s="2">
        <v>46</v>
      </c>
      <c r="K55" s="2">
        <v>4</v>
      </c>
      <c r="L55" s="2">
        <v>50</v>
      </c>
      <c r="M55" s="2">
        <v>17</v>
      </c>
      <c r="N55" s="2">
        <v>930</v>
      </c>
      <c r="O55" s="2">
        <v>39</v>
      </c>
      <c r="P55" s="2">
        <v>104</v>
      </c>
      <c r="Q55" s="2">
        <v>35</v>
      </c>
      <c r="R55" s="2">
        <v>2</v>
      </c>
      <c r="S55" s="2">
        <v>8</v>
      </c>
      <c r="T55" s="2">
        <v>45</v>
      </c>
      <c r="U55" s="2">
        <v>15</v>
      </c>
      <c r="V55" s="2">
        <v>8</v>
      </c>
      <c r="W55" s="2">
        <v>0</v>
      </c>
      <c r="X55" s="2">
        <v>15</v>
      </c>
      <c r="Y55" s="2">
        <v>20</v>
      </c>
    </row>
    <row r="56" spans="1:25" x14ac:dyDescent="0.3">
      <c r="A56" s="1" t="s">
        <v>84</v>
      </c>
      <c r="B56" s="1" t="s">
        <v>69</v>
      </c>
      <c r="C56" s="2">
        <v>7.6</v>
      </c>
      <c r="D56" s="2">
        <v>221</v>
      </c>
      <c r="E56" s="2">
        <v>600</v>
      </c>
      <c r="F56" s="2">
        <v>160</v>
      </c>
      <c r="G56" s="2">
        <v>17</v>
      </c>
      <c r="H56" s="2">
        <v>27</v>
      </c>
      <c r="I56" s="2">
        <v>4</v>
      </c>
      <c r="J56" s="2">
        <v>19</v>
      </c>
      <c r="K56" s="2">
        <v>4</v>
      </c>
      <c r="L56" s="2">
        <v>20</v>
      </c>
      <c r="M56" s="2">
        <v>6</v>
      </c>
      <c r="N56" s="2">
        <v>620</v>
      </c>
      <c r="O56" s="2">
        <v>26</v>
      </c>
      <c r="P56" s="2">
        <v>102</v>
      </c>
      <c r="Q56" s="2">
        <v>34</v>
      </c>
      <c r="R56" s="2">
        <v>2</v>
      </c>
      <c r="S56" s="2">
        <v>8</v>
      </c>
      <c r="T56" s="2">
        <v>45</v>
      </c>
      <c r="U56" s="2">
        <v>9</v>
      </c>
      <c r="V56" s="2">
        <v>8</v>
      </c>
      <c r="W56" s="2">
        <v>0</v>
      </c>
      <c r="X56" s="2">
        <v>15</v>
      </c>
      <c r="Y56" s="2">
        <v>15</v>
      </c>
    </row>
    <row r="57" spans="1:25" x14ac:dyDescent="0.3">
      <c r="A57" s="1" t="s">
        <v>85</v>
      </c>
      <c r="B57" s="1" t="s">
        <v>69</v>
      </c>
      <c r="C57" s="2">
        <v>1.5</v>
      </c>
      <c r="D57" s="2">
        <v>43</v>
      </c>
      <c r="E57" s="2">
        <v>170</v>
      </c>
      <c r="F57" s="2">
        <v>140</v>
      </c>
      <c r="G57" s="2">
        <v>15</v>
      </c>
      <c r="H57" s="2">
        <v>24</v>
      </c>
      <c r="I57" s="2">
        <v>6</v>
      </c>
      <c r="J57" s="2">
        <v>28</v>
      </c>
      <c r="K57" s="2">
        <v>0</v>
      </c>
      <c r="L57" s="2">
        <v>30</v>
      </c>
      <c r="M57" s="2">
        <v>11</v>
      </c>
      <c r="N57" s="2">
        <v>310</v>
      </c>
      <c r="O57" s="2">
        <v>13</v>
      </c>
      <c r="P57" s="2">
        <v>2</v>
      </c>
      <c r="Q57" s="2">
        <v>1</v>
      </c>
      <c r="R57" s="2">
        <v>0</v>
      </c>
      <c r="S57" s="2">
        <v>0</v>
      </c>
      <c r="T57" s="2">
        <v>0</v>
      </c>
      <c r="U57" s="2">
        <v>7</v>
      </c>
      <c r="V57" s="2">
        <v>0</v>
      </c>
      <c r="W57" s="2">
        <v>0</v>
      </c>
      <c r="X57" s="2">
        <v>0</v>
      </c>
      <c r="Y57" s="2">
        <v>2</v>
      </c>
    </row>
    <row r="58" spans="1:25" x14ac:dyDescent="0.3">
      <c r="A58" s="1" t="s">
        <v>86</v>
      </c>
      <c r="B58" s="1" t="s">
        <v>69</v>
      </c>
      <c r="C58" s="2">
        <v>3.6</v>
      </c>
      <c r="D58" s="2">
        <v>101</v>
      </c>
      <c r="E58" s="2">
        <v>180</v>
      </c>
      <c r="F58" s="2">
        <v>100</v>
      </c>
      <c r="G58" s="2">
        <v>11</v>
      </c>
      <c r="H58" s="2">
        <v>18</v>
      </c>
      <c r="I58" s="2">
        <v>4</v>
      </c>
      <c r="J58" s="2">
        <v>20</v>
      </c>
      <c r="K58" s="2">
        <v>0</v>
      </c>
      <c r="L58" s="2">
        <v>435</v>
      </c>
      <c r="M58" s="2">
        <v>145</v>
      </c>
      <c r="N58" s="2">
        <v>180</v>
      </c>
      <c r="O58" s="2">
        <v>8</v>
      </c>
      <c r="P58" s="2">
        <v>5</v>
      </c>
      <c r="Q58" s="2">
        <v>2</v>
      </c>
      <c r="R58" s="2">
        <v>0</v>
      </c>
      <c r="S58" s="2">
        <v>0</v>
      </c>
      <c r="T58" s="2">
        <v>0</v>
      </c>
      <c r="U58" s="2">
        <v>15</v>
      </c>
      <c r="V58" s="2">
        <v>10</v>
      </c>
      <c r="W58" s="2">
        <v>0</v>
      </c>
      <c r="X58" s="2">
        <v>6</v>
      </c>
      <c r="Y58" s="2">
        <v>10</v>
      </c>
    </row>
    <row r="59" spans="1:25" x14ac:dyDescent="0.3">
      <c r="A59" s="1" t="s">
        <v>87</v>
      </c>
      <c r="B59" s="1" t="s">
        <v>69</v>
      </c>
      <c r="C59" s="2">
        <v>1.9</v>
      </c>
      <c r="D59" s="2">
        <v>53</v>
      </c>
      <c r="E59" s="2">
        <v>140</v>
      </c>
      <c r="F59" s="2">
        <v>70</v>
      </c>
      <c r="G59" s="2">
        <v>8</v>
      </c>
      <c r="H59" s="2">
        <v>13</v>
      </c>
      <c r="I59" s="2">
        <v>1.5</v>
      </c>
      <c r="J59" s="2">
        <v>8</v>
      </c>
      <c r="K59" s="2">
        <v>2</v>
      </c>
      <c r="L59" s="2">
        <v>0</v>
      </c>
      <c r="M59" s="2">
        <v>0</v>
      </c>
      <c r="N59" s="2">
        <v>290</v>
      </c>
      <c r="O59" s="2">
        <v>12</v>
      </c>
      <c r="P59" s="2">
        <v>15</v>
      </c>
      <c r="Q59" s="2">
        <v>5</v>
      </c>
      <c r="R59" s="2">
        <v>2</v>
      </c>
      <c r="S59" s="2">
        <v>7</v>
      </c>
      <c r="T59" s="2">
        <v>0</v>
      </c>
      <c r="U59" s="2">
        <v>1</v>
      </c>
      <c r="V59" s="2">
        <v>0</v>
      </c>
      <c r="W59" s="2">
        <v>2</v>
      </c>
      <c r="X59" s="2">
        <v>0</v>
      </c>
      <c r="Y59" s="2">
        <v>2</v>
      </c>
    </row>
    <row r="60" spans="1:25" x14ac:dyDescent="0.3">
      <c r="A60" s="1" t="s">
        <v>88</v>
      </c>
      <c r="B60" s="1" t="s">
        <v>69</v>
      </c>
      <c r="C60" s="2">
        <v>3.7</v>
      </c>
      <c r="D60" s="2">
        <v>105</v>
      </c>
      <c r="E60" s="2">
        <v>420</v>
      </c>
      <c r="F60" s="2">
        <v>160</v>
      </c>
      <c r="G60" s="2">
        <v>18</v>
      </c>
      <c r="H60" s="2">
        <v>28</v>
      </c>
      <c r="I60" s="2">
        <v>4.5</v>
      </c>
      <c r="J60" s="2">
        <v>24</v>
      </c>
      <c r="K60" s="2">
        <v>4.5</v>
      </c>
      <c r="L60" s="2">
        <v>60</v>
      </c>
      <c r="M60" s="2">
        <v>20</v>
      </c>
      <c r="N60" s="2">
        <v>400</v>
      </c>
      <c r="O60" s="2">
        <v>17</v>
      </c>
      <c r="P60" s="2">
        <v>57</v>
      </c>
      <c r="Q60" s="2">
        <v>19</v>
      </c>
      <c r="R60" s="2">
        <v>2</v>
      </c>
      <c r="S60" s="2">
        <v>8</v>
      </c>
      <c r="T60" s="2">
        <v>26</v>
      </c>
      <c r="U60" s="2">
        <v>8</v>
      </c>
      <c r="V60" s="2">
        <v>8</v>
      </c>
      <c r="W60" s="2">
        <v>0</v>
      </c>
      <c r="X60" s="2">
        <v>6</v>
      </c>
      <c r="Y60" s="2">
        <v>10</v>
      </c>
    </row>
    <row r="61" spans="1:25" x14ac:dyDescent="0.3">
      <c r="A61" s="1" t="s">
        <v>89</v>
      </c>
      <c r="B61" s="1" t="s">
        <v>69</v>
      </c>
      <c r="C61" s="2">
        <v>5.7</v>
      </c>
      <c r="D61" s="2">
        <v>162</v>
      </c>
      <c r="E61" s="2">
        <v>590</v>
      </c>
      <c r="F61" s="2">
        <v>210</v>
      </c>
      <c r="G61" s="2">
        <v>24</v>
      </c>
      <c r="H61" s="2">
        <v>37</v>
      </c>
      <c r="I61" s="2">
        <v>7</v>
      </c>
      <c r="J61" s="2">
        <v>37</v>
      </c>
      <c r="K61" s="2">
        <v>6</v>
      </c>
      <c r="L61" s="2">
        <v>55</v>
      </c>
      <c r="M61" s="2">
        <v>18</v>
      </c>
      <c r="N61" s="2">
        <v>660</v>
      </c>
      <c r="O61" s="2">
        <v>27</v>
      </c>
      <c r="P61" s="2">
        <v>86</v>
      </c>
      <c r="Q61" s="2">
        <v>29</v>
      </c>
      <c r="R61" s="2">
        <v>4</v>
      </c>
      <c r="S61" s="2">
        <v>16</v>
      </c>
      <c r="T61" s="2">
        <v>36</v>
      </c>
      <c r="U61" s="2">
        <v>9</v>
      </c>
      <c r="V61" s="2">
        <v>20</v>
      </c>
      <c r="W61" s="2">
        <v>0</v>
      </c>
      <c r="X61" s="2">
        <v>8</v>
      </c>
      <c r="Y61" s="2">
        <v>20</v>
      </c>
    </row>
    <row r="62" spans="1:25" x14ac:dyDescent="0.3">
      <c r="A62" s="1" t="s">
        <v>90</v>
      </c>
      <c r="B62" s="1" t="s">
        <v>91</v>
      </c>
      <c r="C62" s="2">
        <v>5.3</v>
      </c>
      <c r="D62" s="2">
        <v>149</v>
      </c>
      <c r="E62" s="2">
        <v>160</v>
      </c>
      <c r="F62" s="2">
        <v>20</v>
      </c>
      <c r="G62" s="2">
        <v>2</v>
      </c>
      <c r="H62" s="2">
        <v>3</v>
      </c>
      <c r="I62" s="2">
        <v>1</v>
      </c>
      <c r="J62" s="2">
        <v>5</v>
      </c>
      <c r="K62" s="2">
        <v>0</v>
      </c>
      <c r="L62" s="2">
        <v>5</v>
      </c>
      <c r="M62" s="2">
        <v>2</v>
      </c>
      <c r="N62" s="2">
        <v>85</v>
      </c>
      <c r="O62" s="2">
        <v>4</v>
      </c>
      <c r="P62" s="2">
        <v>31</v>
      </c>
      <c r="Q62" s="2">
        <v>10</v>
      </c>
      <c r="R62" s="2">
        <v>0.5</v>
      </c>
      <c r="S62" s="2">
        <v>3</v>
      </c>
      <c r="T62" s="2">
        <v>21</v>
      </c>
      <c r="U62" s="2">
        <v>4</v>
      </c>
      <c r="V62" s="2">
        <v>0</v>
      </c>
      <c r="W62" s="2">
        <v>15</v>
      </c>
      <c r="X62" s="2">
        <v>15</v>
      </c>
      <c r="Y62" s="2">
        <v>4</v>
      </c>
    </row>
    <row r="63" spans="1:25" x14ac:dyDescent="0.3">
      <c r="A63" s="1" t="s">
        <v>92</v>
      </c>
      <c r="B63" s="1" t="s">
        <v>91</v>
      </c>
      <c r="C63" s="2">
        <v>5</v>
      </c>
      <c r="D63" s="2">
        <v>142</v>
      </c>
      <c r="E63" s="2">
        <v>130</v>
      </c>
      <c r="F63" s="2">
        <v>15</v>
      </c>
      <c r="G63" s="2">
        <v>2</v>
      </c>
      <c r="H63" s="2">
        <v>3</v>
      </c>
      <c r="I63" s="2">
        <v>1</v>
      </c>
      <c r="J63" s="2">
        <v>5</v>
      </c>
      <c r="K63" s="2">
        <v>0</v>
      </c>
      <c r="L63" s="2">
        <v>5</v>
      </c>
      <c r="M63" s="2">
        <v>2</v>
      </c>
      <c r="N63" s="2">
        <v>55</v>
      </c>
      <c r="O63" s="2">
        <v>2</v>
      </c>
      <c r="P63" s="2">
        <v>25</v>
      </c>
      <c r="Q63" s="2">
        <v>8</v>
      </c>
      <c r="R63" s="2">
        <v>0</v>
      </c>
      <c r="S63" s="2">
        <v>0</v>
      </c>
      <c r="T63" s="2">
        <v>19</v>
      </c>
      <c r="U63" s="2">
        <v>4</v>
      </c>
      <c r="V63" s="2">
        <v>0</v>
      </c>
      <c r="W63" s="2">
        <v>15</v>
      </c>
      <c r="X63" s="2">
        <v>10</v>
      </c>
      <c r="Y63" s="2">
        <v>2</v>
      </c>
    </row>
    <row r="64" spans="1:25" x14ac:dyDescent="0.3">
      <c r="A64" s="1" t="s">
        <v>93</v>
      </c>
      <c r="B64" s="1" t="s">
        <v>91</v>
      </c>
      <c r="C64" s="2">
        <v>3.2</v>
      </c>
      <c r="D64" s="2">
        <v>89</v>
      </c>
      <c r="E64" s="2">
        <v>100</v>
      </c>
      <c r="F64" s="2">
        <v>5</v>
      </c>
      <c r="G64" s="2">
        <v>1</v>
      </c>
      <c r="H64" s="2">
        <v>1</v>
      </c>
      <c r="I64" s="2">
        <v>0.5</v>
      </c>
      <c r="J64" s="2">
        <v>3</v>
      </c>
      <c r="K64" s="2">
        <v>0</v>
      </c>
      <c r="L64" s="2">
        <v>5</v>
      </c>
      <c r="M64" s="2">
        <v>1</v>
      </c>
      <c r="N64" s="2">
        <v>35</v>
      </c>
      <c r="O64" s="2">
        <v>2</v>
      </c>
      <c r="P64" s="2">
        <v>22</v>
      </c>
      <c r="Q64" s="2">
        <v>7</v>
      </c>
      <c r="R64" s="2">
        <v>0</v>
      </c>
      <c r="S64" s="2">
        <v>0</v>
      </c>
      <c r="T64" s="2">
        <v>15</v>
      </c>
      <c r="U64" s="2">
        <v>0</v>
      </c>
      <c r="V64" s="2">
        <v>0</v>
      </c>
      <c r="W64" s="2">
        <v>310</v>
      </c>
      <c r="X64" s="2">
        <v>6</v>
      </c>
      <c r="Y64" s="2">
        <v>0</v>
      </c>
    </row>
    <row r="65" spans="1:25" x14ac:dyDescent="0.3">
      <c r="A65" s="1" t="s">
        <v>94</v>
      </c>
      <c r="B65" s="1" t="s">
        <v>91</v>
      </c>
      <c r="C65" s="2">
        <v>3.2</v>
      </c>
      <c r="D65" s="2">
        <v>90</v>
      </c>
      <c r="E65" s="2">
        <v>150</v>
      </c>
      <c r="F65" s="2">
        <v>35</v>
      </c>
      <c r="G65" s="2">
        <v>3.5</v>
      </c>
      <c r="H65" s="2">
        <v>6</v>
      </c>
      <c r="I65" s="2">
        <v>2</v>
      </c>
      <c r="J65" s="2">
        <v>11</v>
      </c>
      <c r="K65" s="2">
        <v>0</v>
      </c>
      <c r="L65" s="2">
        <v>15</v>
      </c>
      <c r="M65" s="2">
        <v>5</v>
      </c>
      <c r="N65" s="2">
        <v>60</v>
      </c>
      <c r="O65" s="2">
        <v>2</v>
      </c>
      <c r="P65" s="2">
        <v>24</v>
      </c>
      <c r="Q65" s="2">
        <v>8</v>
      </c>
      <c r="R65" s="2">
        <v>0</v>
      </c>
      <c r="S65" s="2">
        <v>0</v>
      </c>
      <c r="T65" s="2">
        <v>18</v>
      </c>
      <c r="U65" s="2">
        <v>4</v>
      </c>
      <c r="V65" s="2">
        <v>6</v>
      </c>
      <c r="W65" s="2">
        <v>0</v>
      </c>
      <c r="X65" s="2">
        <v>10</v>
      </c>
      <c r="Y65" s="2">
        <v>2</v>
      </c>
    </row>
    <row r="66" spans="1:25" x14ac:dyDescent="0.3">
      <c r="A66" s="1" t="s">
        <v>95</v>
      </c>
      <c r="B66" s="1" t="s">
        <v>91</v>
      </c>
      <c r="C66" s="2">
        <v>1</v>
      </c>
      <c r="D66" s="2">
        <v>29</v>
      </c>
      <c r="E66" s="2">
        <v>45</v>
      </c>
      <c r="F66" s="2">
        <v>10</v>
      </c>
      <c r="G66" s="2">
        <v>1</v>
      </c>
      <c r="H66" s="2">
        <v>2</v>
      </c>
      <c r="I66" s="2">
        <v>0.5</v>
      </c>
      <c r="J66" s="2">
        <v>4</v>
      </c>
      <c r="K66" s="2">
        <v>0</v>
      </c>
      <c r="L66" s="2">
        <v>5</v>
      </c>
      <c r="M66" s="2">
        <v>2</v>
      </c>
      <c r="N66" s="2">
        <v>20</v>
      </c>
      <c r="O66" s="2">
        <v>1</v>
      </c>
      <c r="P66" s="2">
        <v>8</v>
      </c>
      <c r="Q66" s="2">
        <v>3</v>
      </c>
      <c r="R66" s="2">
        <v>0</v>
      </c>
      <c r="S66" s="2">
        <v>0</v>
      </c>
      <c r="T66" s="2">
        <v>6</v>
      </c>
      <c r="U66" s="2">
        <v>1</v>
      </c>
      <c r="V66" s="2">
        <v>2</v>
      </c>
      <c r="W66" s="2">
        <v>0</v>
      </c>
      <c r="X66" s="2">
        <v>4</v>
      </c>
      <c r="Y66" s="2">
        <v>0</v>
      </c>
    </row>
    <row r="67" spans="1:25" x14ac:dyDescent="0.3">
      <c r="A67" s="1" t="s">
        <v>96</v>
      </c>
      <c r="B67" s="1" t="s">
        <v>91</v>
      </c>
      <c r="C67" s="2">
        <v>6.3</v>
      </c>
      <c r="D67" s="2">
        <v>178</v>
      </c>
      <c r="E67" s="2">
        <v>280</v>
      </c>
      <c r="F67" s="2">
        <v>50</v>
      </c>
      <c r="G67" s="2">
        <v>6</v>
      </c>
      <c r="H67" s="2">
        <v>9</v>
      </c>
      <c r="I67" s="2">
        <v>3.5</v>
      </c>
      <c r="J67" s="2">
        <v>18</v>
      </c>
      <c r="K67" s="2">
        <v>0</v>
      </c>
      <c r="L67" s="2">
        <v>25</v>
      </c>
      <c r="M67" s="2">
        <v>8</v>
      </c>
      <c r="N67" s="2">
        <v>85</v>
      </c>
      <c r="O67" s="2">
        <v>3</v>
      </c>
      <c r="P67" s="2">
        <v>51</v>
      </c>
      <c r="Q67" s="2">
        <v>17</v>
      </c>
      <c r="R67" s="2">
        <v>0</v>
      </c>
      <c r="S67" s="2">
        <v>0</v>
      </c>
      <c r="T67" s="2">
        <v>45</v>
      </c>
      <c r="U67" s="2">
        <v>6</v>
      </c>
      <c r="V67" s="2">
        <v>10</v>
      </c>
      <c r="W67" s="2">
        <v>4</v>
      </c>
      <c r="X67" s="2">
        <v>20</v>
      </c>
      <c r="Y67" s="2">
        <v>2</v>
      </c>
    </row>
    <row r="68" spans="1:25" x14ac:dyDescent="0.3">
      <c r="A68" s="1" t="s">
        <v>97</v>
      </c>
      <c r="B68" s="1" t="s">
        <v>91</v>
      </c>
      <c r="C68" s="2">
        <v>6.4</v>
      </c>
      <c r="D68" s="2">
        <v>182</v>
      </c>
      <c r="E68" s="2">
        <v>340</v>
      </c>
      <c r="F68" s="2">
        <v>70</v>
      </c>
      <c r="G68" s="2">
        <v>7</v>
      </c>
      <c r="H68" s="2">
        <v>11</v>
      </c>
      <c r="I68" s="2">
        <v>4.5</v>
      </c>
      <c r="J68" s="2">
        <v>22</v>
      </c>
      <c r="K68" s="2">
        <v>0</v>
      </c>
      <c r="L68" s="2">
        <v>30</v>
      </c>
      <c r="M68" s="2">
        <v>10</v>
      </c>
      <c r="N68" s="2">
        <v>140</v>
      </c>
      <c r="O68" s="2">
        <v>6</v>
      </c>
      <c r="P68" s="2">
        <v>62</v>
      </c>
      <c r="Q68" s="2">
        <v>21</v>
      </c>
      <c r="R68" s="2">
        <v>0</v>
      </c>
      <c r="S68" s="2">
        <v>0</v>
      </c>
      <c r="T68" s="2">
        <v>43</v>
      </c>
      <c r="U68" s="2">
        <v>7</v>
      </c>
      <c r="V68" s="2">
        <v>10</v>
      </c>
      <c r="W68" s="2">
        <v>0</v>
      </c>
      <c r="X68" s="2">
        <v>25</v>
      </c>
      <c r="Y68" s="2">
        <v>0</v>
      </c>
    </row>
    <row r="69" spans="1:25" x14ac:dyDescent="0.3">
      <c r="A69" s="1" t="s">
        <v>98</v>
      </c>
      <c r="B69" s="1" t="s">
        <v>91</v>
      </c>
      <c r="C69" s="2">
        <v>6.3</v>
      </c>
      <c r="D69" s="2">
        <v>179</v>
      </c>
      <c r="E69" s="2">
        <v>330</v>
      </c>
      <c r="F69" s="2">
        <v>80</v>
      </c>
      <c r="G69" s="2">
        <v>9</v>
      </c>
      <c r="H69" s="2">
        <v>14</v>
      </c>
      <c r="I69" s="2">
        <v>6</v>
      </c>
      <c r="J69" s="2">
        <v>32</v>
      </c>
      <c r="K69" s="2">
        <v>0</v>
      </c>
      <c r="L69" s="2">
        <v>25</v>
      </c>
      <c r="M69" s="2">
        <v>8</v>
      </c>
      <c r="N69" s="2">
        <v>170</v>
      </c>
      <c r="O69" s="2">
        <v>7</v>
      </c>
      <c r="P69" s="2">
        <v>55</v>
      </c>
      <c r="Q69" s="2">
        <v>18</v>
      </c>
      <c r="R69" s="2">
        <v>0.5</v>
      </c>
      <c r="S69" s="2">
        <v>3</v>
      </c>
      <c r="T69" s="2">
        <v>48</v>
      </c>
      <c r="U69" s="2">
        <v>8</v>
      </c>
      <c r="V69" s="2">
        <v>10</v>
      </c>
      <c r="W69" s="2">
        <v>0</v>
      </c>
      <c r="X69" s="2">
        <v>25</v>
      </c>
      <c r="Y69" s="2">
        <v>8</v>
      </c>
    </row>
    <row r="70" spans="1:25" x14ac:dyDescent="0.3">
      <c r="A70" s="1" t="s">
        <v>99</v>
      </c>
      <c r="B70" s="1" t="s">
        <v>91</v>
      </c>
      <c r="C70" s="2">
        <v>12.3</v>
      </c>
      <c r="D70" s="2">
        <v>348</v>
      </c>
      <c r="E70" s="2">
        <v>620</v>
      </c>
      <c r="F70" s="2">
        <v>180</v>
      </c>
      <c r="G70" s="2">
        <v>20</v>
      </c>
      <c r="H70" s="2">
        <v>30</v>
      </c>
      <c r="I70" s="2">
        <v>12</v>
      </c>
      <c r="J70" s="2">
        <v>59</v>
      </c>
      <c r="K70" s="2">
        <v>1</v>
      </c>
      <c r="L70" s="2">
        <v>55</v>
      </c>
      <c r="M70" s="2">
        <v>19</v>
      </c>
      <c r="N70" s="2">
        <v>190</v>
      </c>
      <c r="O70" s="2">
        <v>8</v>
      </c>
      <c r="P70" s="2">
        <v>96</v>
      </c>
      <c r="Q70" s="2">
        <v>32</v>
      </c>
      <c r="R70" s="2">
        <v>0.5</v>
      </c>
      <c r="S70" s="2">
        <v>3</v>
      </c>
      <c r="T70" s="2">
        <v>85</v>
      </c>
      <c r="U70" s="2">
        <v>14</v>
      </c>
      <c r="V70" s="2">
        <v>20</v>
      </c>
      <c r="W70" s="2">
        <v>0</v>
      </c>
      <c r="X70" s="2">
        <v>45</v>
      </c>
      <c r="Y70" s="2">
        <v>6</v>
      </c>
    </row>
    <row r="71" spans="1:25" x14ac:dyDescent="0.3">
      <c r="A71" s="1" t="s">
        <v>100</v>
      </c>
      <c r="B71" s="1" t="s">
        <v>91</v>
      </c>
      <c r="C71" s="2">
        <v>11.9</v>
      </c>
      <c r="D71" s="2">
        <v>337</v>
      </c>
      <c r="E71" s="2">
        <v>560</v>
      </c>
      <c r="F71" s="2">
        <v>150</v>
      </c>
      <c r="G71" s="2">
        <v>16</v>
      </c>
      <c r="H71" s="2">
        <v>25</v>
      </c>
      <c r="I71" s="2">
        <v>9</v>
      </c>
      <c r="J71" s="2">
        <v>43</v>
      </c>
      <c r="K71" s="2">
        <v>2</v>
      </c>
      <c r="L71" s="2">
        <v>50</v>
      </c>
      <c r="M71" s="2">
        <v>17</v>
      </c>
      <c r="N71" s="2">
        <v>250</v>
      </c>
      <c r="O71" s="2">
        <v>10</v>
      </c>
      <c r="P71" s="2">
        <v>88</v>
      </c>
      <c r="Q71" s="2">
        <v>29</v>
      </c>
      <c r="R71" s="2">
        <v>0</v>
      </c>
      <c r="S71" s="2">
        <v>0</v>
      </c>
      <c r="T71" s="2">
        <v>71</v>
      </c>
      <c r="U71" s="2">
        <v>14</v>
      </c>
      <c r="V71" s="2">
        <v>20</v>
      </c>
      <c r="W71" s="2">
        <v>0</v>
      </c>
      <c r="X71" s="2">
        <v>45</v>
      </c>
      <c r="Y71" s="2">
        <v>10</v>
      </c>
    </row>
    <row r="72" spans="1:25" x14ac:dyDescent="0.3">
      <c r="A72" s="1" t="s">
        <v>101</v>
      </c>
      <c r="B72" s="1" t="s">
        <v>91</v>
      </c>
      <c r="C72" s="2">
        <v>2.7</v>
      </c>
      <c r="D72" s="2">
        <v>77</v>
      </c>
      <c r="E72" s="2">
        <v>250</v>
      </c>
      <c r="F72" s="2">
        <v>100</v>
      </c>
      <c r="G72" s="2">
        <v>11</v>
      </c>
      <c r="H72" s="2">
        <v>18</v>
      </c>
      <c r="I72" s="2">
        <v>3</v>
      </c>
      <c r="J72" s="2">
        <v>15</v>
      </c>
      <c r="K72" s="2">
        <v>4.5</v>
      </c>
      <c r="L72" s="2">
        <v>0</v>
      </c>
      <c r="M72" s="2">
        <v>0</v>
      </c>
      <c r="N72" s="2">
        <v>150</v>
      </c>
      <c r="O72" s="2">
        <v>6</v>
      </c>
      <c r="P72" s="2">
        <v>34</v>
      </c>
      <c r="Q72" s="2">
        <v>11</v>
      </c>
      <c r="R72" s="2">
        <v>2</v>
      </c>
      <c r="S72" s="2">
        <v>6</v>
      </c>
      <c r="T72" s="2">
        <v>13</v>
      </c>
      <c r="U72" s="2">
        <v>2</v>
      </c>
      <c r="V72" s="2">
        <v>0</v>
      </c>
      <c r="W72" s="2">
        <v>40</v>
      </c>
      <c r="X72" s="2">
        <v>2</v>
      </c>
      <c r="Y72" s="2">
        <v>8</v>
      </c>
    </row>
    <row r="73" spans="1:25" x14ac:dyDescent="0.3">
      <c r="A73" s="1" t="s">
        <v>102</v>
      </c>
      <c r="B73" s="1" t="s">
        <v>91</v>
      </c>
      <c r="C73" s="2">
        <v>2</v>
      </c>
      <c r="D73" s="2">
        <v>56</v>
      </c>
      <c r="E73" s="2">
        <v>270</v>
      </c>
      <c r="F73" s="2">
        <v>100</v>
      </c>
      <c r="G73" s="2">
        <v>11</v>
      </c>
      <c r="H73" s="2">
        <v>17</v>
      </c>
      <c r="I73" s="2">
        <v>6</v>
      </c>
      <c r="J73" s="2">
        <v>32</v>
      </c>
      <c r="K73" s="2">
        <v>0</v>
      </c>
      <c r="L73" s="2">
        <v>35</v>
      </c>
      <c r="M73" s="2">
        <v>12</v>
      </c>
      <c r="N73" s="2">
        <v>170</v>
      </c>
      <c r="O73" s="2">
        <v>7</v>
      </c>
      <c r="P73" s="2">
        <v>39</v>
      </c>
      <c r="Q73" s="2">
        <v>13</v>
      </c>
      <c r="R73" s="2">
        <v>1</v>
      </c>
      <c r="S73" s="2">
        <v>5</v>
      </c>
      <c r="T73" s="2">
        <v>19</v>
      </c>
      <c r="U73" s="2">
        <v>3</v>
      </c>
      <c r="V73" s="2">
        <v>4</v>
      </c>
      <c r="W73" s="2">
        <v>0</v>
      </c>
      <c r="X73" s="2">
        <v>2</v>
      </c>
      <c r="Y73" s="2">
        <v>10</v>
      </c>
    </row>
    <row r="74" spans="1:25" x14ac:dyDescent="0.3">
      <c r="A74" s="1" t="s">
        <v>103</v>
      </c>
      <c r="B74" s="1" t="s">
        <v>91</v>
      </c>
      <c r="C74" s="2">
        <v>2</v>
      </c>
      <c r="D74" s="2">
        <v>57</v>
      </c>
      <c r="E74" s="2">
        <v>250</v>
      </c>
      <c r="F74" s="2">
        <v>70</v>
      </c>
      <c r="G74" s="2">
        <v>8</v>
      </c>
      <c r="H74" s="2">
        <v>12</v>
      </c>
      <c r="I74" s="2">
        <v>2</v>
      </c>
      <c r="J74" s="2">
        <v>9</v>
      </c>
      <c r="K74" s="2">
        <v>2.5</v>
      </c>
      <c r="L74" s="2">
        <v>0</v>
      </c>
      <c r="M74" s="2">
        <v>0</v>
      </c>
      <c r="N74" s="2">
        <v>270</v>
      </c>
      <c r="O74" s="2">
        <v>11</v>
      </c>
      <c r="P74" s="2">
        <v>42</v>
      </c>
      <c r="Q74" s="2">
        <v>14</v>
      </c>
      <c r="R74" s="2">
        <v>0.5</v>
      </c>
      <c r="S74" s="2">
        <v>4</v>
      </c>
      <c r="T74" s="2">
        <v>14</v>
      </c>
      <c r="U74" s="2">
        <v>4</v>
      </c>
      <c r="V74" s="2">
        <v>0</v>
      </c>
      <c r="W74" s="2">
        <v>0</v>
      </c>
      <c r="X74" s="2">
        <v>0</v>
      </c>
      <c r="Y74" s="2">
        <v>10</v>
      </c>
    </row>
    <row r="75" spans="1:25" x14ac:dyDescent="0.3">
      <c r="A75" s="1" t="s">
        <v>104</v>
      </c>
      <c r="B75" s="1" t="s">
        <v>91</v>
      </c>
      <c r="C75" s="2">
        <v>1.1000000000000001</v>
      </c>
      <c r="D75" s="2">
        <v>33</v>
      </c>
      <c r="E75" s="2">
        <v>160</v>
      </c>
      <c r="F75" s="2">
        <v>60</v>
      </c>
      <c r="G75" s="2">
        <v>7</v>
      </c>
      <c r="H75" s="2">
        <v>11</v>
      </c>
      <c r="I75" s="2">
        <v>2</v>
      </c>
      <c r="J75" s="2">
        <v>11</v>
      </c>
      <c r="K75" s="2">
        <v>1.5</v>
      </c>
      <c r="L75" s="2">
        <v>10</v>
      </c>
      <c r="M75" s="2">
        <v>3</v>
      </c>
      <c r="N75" s="2">
        <v>95</v>
      </c>
      <c r="O75" s="2">
        <v>4</v>
      </c>
      <c r="P75" s="2">
        <v>22</v>
      </c>
      <c r="Q75" s="2">
        <v>7</v>
      </c>
      <c r="R75" s="2">
        <v>0.5</v>
      </c>
      <c r="S75" s="2">
        <v>4</v>
      </c>
      <c r="T75" s="2">
        <v>14</v>
      </c>
      <c r="U75" s="2">
        <v>2</v>
      </c>
      <c r="V75" s="2">
        <v>4</v>
      </c>
      <c r="W75" s="2">
        <v>0</v>
      </c>
      <c r="X75" s="2">
        <v>2</v>
      </c>
      <c r="Y75" s="2">
        <v>6</v>
      </c>
    </row>
    <row r="76" spans="1:25" x14ac:dyDescent="0.3">
      <c r="A76" s="1" t="s">
        <v>105</v>
      </c>
      <c r="B76" s="1" t="s">
        <v>91</v>
      </c>
      <c r="C76" s="2">
        <v>1.1000000000000001</v>
      </c>
      <c r="D76" s="2">
        <v>33</v>
      </c>
      <c r="E76" s="2">
        <v>140</v>
      </c>
      <c r="F76" s="2">
        <v>45</v>
      </c>
      <c r="G76" s="2">
        <v>5</v>
      </c>
      <c r="H76" s="2">
        <v>8</v>
      </c>
      <c r="I76" s="2">
        <v>1</v>
      </c>
      <c r="J76" s="2">
        <v>6</v>
      </c>
      <c r="K76" s="2">
        <v>1</v>
      </c>
      <c r="L76" s="2">
        <v>10</v>
      </c>
      <c r="M76" s="2">
        <v>3</v>
      </c>
      <c r="N76" s="2">
        <v>125</v>
      </c>
      <c r="O76" s="2">
        <v>5</v>
      </c>
      <c r="P76" s="2">
        <v>22</v>
      </c>
      <c r="Q76" s="2">
        <v>7</v>
      </c>
      <c r="R76" s="2">
        <v>1</v>
      </c>
      <c r="S76" s="2">
        <v>4</v>
      </c>
      <c r="T76" s="2">
        <v>12</v>
      </c>
      <c r="U76" s="2">
        <v>2</v>
      </c>
      <c r="V76" s="2">
        <v>4</v>
      </c>
      <c r="W76" s="2">
        <v>0</v>
      </c>
      <c r="X76" s="2">
        <v>2</v>
      </c>
      <c r="Y76" s="2">
        <v>6</v>
      </c>
    </row>
    <row r="77" spans="1:25" x14ac:dyDescent="0.3">
      <c r="A77" s="1" t="s">
        <v>106</v>
      </c>
      <c r="B77" s="1" t="s">
        <v>91</v>
      </c>
      <c r="C77" s="2">
        <v>1.1000000000000001</v>
      </c>
      <c r="D77" s="2">
        <v>33</v>
      </c>
      <c r="E77" s="2">
        <v>150</v>
      </c>
      <c r="F77" s="2">
        <v>50</v>
      </c>
      <c r="G77" s="2">
        <v>6</v>
      </c>
      <c r="H77" s="2">
        <v>9</v>
      </c>
      <c r="I77" s="2">
        <v>1</v>
      </c>
      <c r="J77" s="2">
        <v>6</v>
      </c>
      <c r="K77" s="2">
        <v>1.5</v>
      </c>
      <c r="L77" s="2">
        <v>5</v>
      </c>
      <c r="M77" s="2">
        <v>2</v>
      </c>
      <c r="N77" s="2">
        <v>115</v>
      </c>
      <c r="O77" s="2">
        <v>5</v>
      </c>
      <c r="P77" s="2">
        <v>22</v>
      </c>
      <c r="Q77" s="2">
        <v>7</v>
      </c>
      <c r="R77" s="2">
        <v>0</v>
      </c>
      <c r="S77" s="2">
        <v>0</v>
      </c>
      <c r="T77" s="2">
        <v>11</v>
      </c>
      <c r="U77" s="2">
        <v>2</v>
      </c>
      <c r="V77" s="2">
        <v>4</v>
      </c>
      <c r="W77" s="2">
        <v>0</v>
      </c>
      <c r="X77" s="2">
        <v>2</v>
      </c>
      <c r="Y77" s="2">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
  <sheetViews>
    <sheetView workbookViewId="0">
      <selection activeCell="G1" sqref="G1:G19"/>
    </sheetView>
  </sheetViews>
  <sheetFormatPr defaultRowHeight="14.4" x14ac:dyDescent="0.3"/>
  <cols>
    <col min="1" max="1" width="41.77734375" customWidth="1"/>
    <col min="2" max="2" width="13.5546875" customWidth="1"/>
    <col min="3" max="3" width="14.44140625" customWidth="1"/>
    <col min="4" max="4" width="13.33203125" customWidth="1"/>
    <col min="5" max="5" width="12.44140625" customWidth="1"/>
    <col min="7" max="7" width="15.6640625" customWidth="1"/>
  </cols>
  <sheetData>
    <row r="1" spans="1:25" s="7" customFormat="1" x14ac:dyDescent="0.3">
      <c r="A1" s="7" t="s">
        <v>0</v>
      </c>
      <c r="B1" s="7" t="s">
        <v>24</v>
      </c>
      <c r="C1" s="8" t="s">
        <v>1</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row>
    <row r="2" spans="1:25" x14ac:dyDescent="0.3">
      <c r="A2" s="1" t="s">
        <v>25</v>
      </c>
      <c r="B2" s="1" t="s">
        <v>26</v>
      </c>
      <c r="C2" s="2">
        <v>3.7</v>
      </c>
      <c r="D2" s="2">
        <v>105</v>
      </c>
      <c r="E2" s="2">
        <v>260</v>
      </c>
      <c r="F2" s="2">
        <v>80</v>
      </c>
      <c r="G2" s="2">
        <v>9</v>
      </c>
      <c r="H2" s="2">
        <v>14</v>
      </c>
      <c r="I2" s="2">
        <v>3.5</v>
      </c>
      <c r="J2" s="2">
        <v>17</v>
      </c>
      <c r="K2" s="2">
        <v>0.5</v>
      </c>
      <c r="L2" s="2">
        <v>30</v>
      </c>
      <c r="M2" s="2">
        <v>9</v>
      </c>
      <c r="N2" s="2">
        <v>530</v>
      </c>
      <c r="O2" s="2">
        <v>22</v>
      </c>
      <c r="P2" s="2">
        <v>33</v>
      </c>
      <c r="Q2" s="2">
        <v>11</v>
      </c>
      <c r="R2" s="2">
        <v>1</v>
      </c>
      <c r="S2" s="2">
        <v>5</v>
      </c>
      <c r="T2" s="2">
        <v>7</v>
      </c>
      <c r="U2" s="2">
        <v>13</v>
      </c>
      <c r="V2" s="2">
        <v>2</v>
      </c>
      <c r="W2" s="2">
        <v>2</v>
      </c>
      <c r="X2" s="2">
        <v>15</v>
      </c>
      <c r="Y2" s="2">
        <v>15</v>
      </c>
    </row>
    <row r="3" spans="1:25" x14ac:dyDescent="0.3">
      <c r="A3" s="1" t="s">
        <v>27</v>
      </c>
      <c r="B3" s="1" t="s">
        <v>26</v>
      </c>
      <c r="C3" s="2">
        <v>4.2</v>
      </c>
      <c r="D3" s="2">
        <v>119</v>
      </c>
      <c r="E3" s="2">
        <v>310</v>
      </c>
      <c r="F3" s="2">
        <v>110</v>
      </c>
      <c r="G3" s="2">
        <v>12</v>
      </c>
      <c r="H3" s="2">
        <v>19</v>
      </c>
      <c r="I3" s="2">
        <v>6</v>
      </c>
      <c r="J3" s="2">
        <v>28</v>
      </c>
      <c r="K3" s="2">
        <v>1</v>
      </c>
      <c r="L3" s="2">
        <v>40</v>
      </c>
      <c r="M3" s="2">
        <v>14</v>
      </c>
      <c r="N3" s="2">
        <v>740</v>
      </c>
      <c r="O3" s="2">
        <v>31</v>
      </c>
      <c r="P3" s="2">
        <v>35</v>
      </c>
      <c r="Q3" s="2">
        <v>12</v>
      </c>
      <c r="R3" s="2">
        <v>1</v>
      </c>
      <c r="S3" s="2">
        <v>5</v>
      </c>
      <c r="T3" s="2">
        <v>7</v>
      </c>
      <c r="U3" s="2">
        <v>15</v>
      </c>
      <c r="V3" s="2">
        <v>6</v>
      </c>
      <c r="W3" s="2">
        <v>2</v>
      </c>
      <c r="X3" s="2">
        <v>20</v>
      </c>
      <c r="Y3" s="2">
        <v>15</v>
      </c>
    </row>
    <row r="4" spans="1:25" x14ac:dyDescent="0.3">
      <c r="A4" s="1" t="s">
        <v>28</v>
      </c>
      <c r="B4" s="1" t="s">
        <v>26</v>
      </c>
      <c r="C4" s="2">
        <v>6.1</v>
      </c>
      <c r="D4" s="2">
        <v>173</v>
      </c>
      <c r="E4" s="2">
        <v>460</v>
      </c>
      <c r="F4" s="2">
        <v>210</v>
      </c>
      <c r="G4" s="2">
        <v>23</v>
      </c>
      <c r="H4" s="2">
        <v>35</v>
      </c>
      <c r="I4" s="2">
        <v>11</v>
      </c>
      <c r="J4" s="2">
        <v>55</v>
      </c>
      <c r="K4" s="2">
        <v>1.5</v>
      </c>
      <c r="L4" s="2">
        <v>80</v>
      </c>
      <c r="M4" s="2">
        <v>27</v>
      </c>
      <c r="N4" s="2">
        <v>1140</v>
      </c>
      <c r="O4" s="2">
        <v>47</v>
      </c>
      <c r="P4" s="2">
        <v>37</v>
      </c>
      <c r="Q4" s="2">
        <v>12</v>
      </c>
      <c r="R4" s="2">
        <v>1</v>
      </c>
      <c r="S4" s="2">
        <v>6</v>
      </c>
      <c r="T4" s="2">
        <v>8</v>
      </c>
      <c r="U4" s="2">
        <v>25</v>
      </c>
      <c r="V4" s="2">
        <v>10</v>
      </c>
      <c r="W4" s="2">
        <v>2</v>
      </c>
      <c r="X4" s="2">
        <v>30</v>
      </c>
      <c r="Y4" s="2">
        <v>20</v>
      </c>
    </row>
    <row r="5" spans="1:25" x14ac:dyDescent="0.3">
      <c r="A5" s="1" t="s">
        <v>29</v>
      </c>
      <c r="B5" s="1" t="s">
        <v>26</v>
      </c>
      <c r="C5" s="2">
        <v>6.1</v>
      </c>
      <c r="D5" s="2">
        <v>171</v>
      </c>
      <c r="E5" s="2">
        <v>420</v>
      </c>
      <c r="F5" s="2">
        <v>160</v>
      </c>
      <c r="G5" s="2">
        <v>18</v>
      </c>
      <c r="H5" s="2">
        <v>27</v>
      </c>
      <c r="I5" s="2">
        <v>7</v>
      </c>
      <c r="J5" s="2">
        <v>37</v>
      </c>
      <c r="K5" s="2">
        <v>1</v>
      </c>
      <c r="L5" s="2">
        <v>70</v>
      </c>
      <c r="M5" s="2">
        <v>23</v>
      </c>
      <c r="N5" s="2">
        <v>730</v>
      </c>
      <c r="O5" s="2">
        <v>30</v>
      </c>
      <c r="P5" s="2">
        <v>40</v>
      </c>
      <c r="Q5" s="2">
        <v>13</v>
      </c>
      <c r="R5" s="2">
        <v>3</v>
      </c>
      <c r="S5" s="2">
        <v>11</v>
      </c>
      <c r="T5" s="2">
        <v>8</v>
      </c>
      <c r="U5" s="2">
        <v>24</v>
      </c>
      <c r="V5" s="2">
        <v>2</v>
      </c>
      <c r="W5" s="2">
        <v>2</v>
      </c>
      <c r="X5" s="2">
        <v>15</v>
      </c>
      <c r="Y5" s="2">
        <v>25</v>
      </c>
    </row>
    <row r="6" spans="1:25" x14ac:dyDescent="0.3">
      <c r="A6" s="1" t="s">
        <v>30</v>
      </c>
      <c r="B6" s="1" t="s">
        <v>26</v>
      </c>
      <c r="C6" s="2">
        <v>7</v>
      </c>
      <c r="D6" s="2">
        <v>199</v>
      </c>
      <c r="E6" s="2">
        <v>510</v>
      </c>
      <c r="F6" s="2">
        <v>220</v>
      </c>
      <c r="G6" s="2">
        <v>25</v>
      </c>
      <c r="H6" s="2">
        <v>38</v>
      </c>
      <c r="I6" s="2">
        <v>12</v>
      </c>
      <c r="J6" s="2">
        <v>59</v>
      </c>
      <c r="K6" s="2">
        <v>1.5</v>
      </c>
      <c r="L6" s="2">
        <v>95</v>
      </c>
      <c r="M6" s="2">
        <v>31</v>
      </c>
      <c r="N6" s="2">
        <v>1150</v>
      </c>
      <c r="O6" s="2">
        <v>48</v>
      </c>
      <c r="P6" s="2">
        <v>43</v>
      </c>
      <c r="Q6" s="2">
        <v>14</v>
      </c>
      <c r="R6" s="2">
        <v>3</v>
      </c>
      <c r="S6" s="2">
        <v>11</v>
      </c>
      <c r="T6" s="2">
        <v>9</v>
      </c>
      <c r="U6" s="2">
        <v>29</v>
      </c>
      <c r="V6" s="2">
        <v>10</v>
      </c>
      <c r="W6" s="2">
        <v>2</v>
      </c>
      <c r="X6" s="2">
        <v>30</v>
      </c>
      <c r="Y6" s="2">
        <v>25</v>
      </c>
    </row>
    <row r="7" spans="1:25" x14ac:dyDescent="0.3">
      <c r="A7" s="1" t="s">
        <v>31</v>
      </c>
      <c r="B7" s="1" t="s">
        <v>26</v>
      </c>
      <c r="C7" s="2">
        <v>9.9</v>
      </c>
      <c r="D7" s="2">
        <v>280</v>
      </c>
      <c r="E7" s="2">
        <v>730</v>
      </c>
      <c r="F7" s="2">
        <v>360</v>
      </c>
      <c r="G7" s="2">
        <v>40</v>
      </c>
      <c r="H7" s="2">
        <v>62</v>
      </c>
      <c r="I7" s="2">
        <v>19</v>
      </c>
      <c r="J7" s="2">
        <v>93</v>
      </c>
      <c r="K7" s="2">
        <v>3</v>
      </c>
      <c r="L7" s="2">
        <v>160</v>
      </c>
      <c r="M7" s="2">
        <v>53</v>
      </c>
      <c r="N7" s="2">
        <v>1330</v>
      </c>
      <c r="O7" s="2">
        <v>55</v>
      </c>
      <c r="P7" s="2">
        <v>46</v>
      </c>
      <c r="Q7" s="2">
        <v>15</v>
      </c>
      <c r="R7" s="2">
        <v>3</v>
      </c>
      <c r="S7" s="2">
        <v>11</v>
      </c>
      <c r="T7" s="2">
        <v>9</v>
      </c>
      <c r="U7" s="2">
        <v>47</v>
      </c>
      <c r="V7" s="2">
        <v>10</v>
      </c>
      <c r="W7" s="2">
        <v>2</v>
      </c>
      <c r="X7" s="2">
        <v>30</v>
      </c>
      <c r="Y7" s="2">
        <v>35</v>
      </c>
    </row>
    <row r="8" spans="1:25" x14ac:dyDescent="0.3">
      <c r="A8" s="1" t="s">
        <v>32</v>
      </c>
      <c r="B8" s="1" t="s">
        <v>26</v>
      </c>
      <c r="C8" s="2">
        <v>7.8</v>
      </c>
      <c r="D8" s="2">
        <v>219</v>
      </c>
      <c r="E8" s="2">
        <v>560</v>
      </c>
      <c r="F8" s="2">
        <v>270</v>
      </c>
      <c r="G8" s="2">
        <v>30</v>
      </c>
      <c r="H8" s="2">
        <v>47</v>
      </c>
      <c r="I8" s="2">
        <v>10</v>
      </c>
      <c r="J8" s="2">
        <v>52</v>
      </c>
      <c r="K8" s="2">
        <v>1.5</v>
      </c>
      <c r="L8" s="2">
        <v>80</v>
      </c>
      <c r="M8" s="2">
        <v>26</v>
      </c>
      <c r="N8" s="2">
        <v>1010</v>
      </c>
      <c r="O8" s="2">
        <v>42</v>
      </c>
      <c r="P8" s="2">
        <v>47</v>
      </c>
      <c r="Q8" s="2">
        <v>16</v>
      </c>
      <c r="R8" s="2">
        <v>3</v>
      </c>
      <c r="S8" s="2">
        <v>14</v>
      </c>
      <c r="T8" s="2">
        <v>8</v>
      </c>
      <c r="U8" s="2">
        <v>25</v>
      </c>
      <c r="V8" s="2">
        <v>8</v>
      </c>
      <c r="W8" s="2">
        <v>2</v>
      </c>
      <c r="X8" s="2">
        <v>25</v>
      </c>
      <c r="Y8" s="2">
        <v>25</v>
      </c>
    </row>
    <row r="9" spans="1:25" x14ac:dyDescent="0.3">
      <c r="A9" s="1" t="s">
        <v>33</v>
      </c>
      <c r="B9" s="1" t="s">
        <v>26</v>
      </c>
      <c r="C9" s="2">
        <v>8.1999999999999993</v>
      </c>
      <c r="D9" s="2">
        <v>232</v>
      </c>
      <c r="E9" s="2">
        <v>470</v>
      </c>
      <c r="F9" s="2">
        <v>200</v>
      </c>
      <c r="G9" s="2">
        <v>23</v>
      </c>
      <c r="H9" s="2">
        <v>35</v>
      </c>
      <c r="I9" s="2">
        <v>8</v>
      </c>
      <c r="J9" s="2">
        <v>41</v>
      </c>
      <c r="K9" s="2">
        <v>1.5</v>
      </c>
      <c r="L9" s="2">
        <v>80</v>
      </c>
      <c r="M9" s="2">
        <v>27</v>
      </c>
      <c r="N9" s="2">
        <v>790</v>
      </c>
      <c r="O9" s="2">
        <v>33</v>
      </c>
      <c r="P9" s="2">
        <v>41</v>
      </c>
      <c r="Q9" s="2">
        <v>14</v>
      </c>
      <c r="R9" s="2">
        <v>3</v>
      </c>
      <c r="S9" s="2">
        <v>13</v>
      </c>
      <c r="T9" s="2">
        <v>9</v>
      </c>
      <c r="U9" s="2">
        <v>24</v>
      </c>
      <c r="V9" s="2">
        <v>8</v>
      </c>
      <c r="W9" s="2">
        <v>8</v>
      </c>
      <c r="X9" s="2">
        <v>15</v>
      </c>
      <c r="Y9" s="2">
        <v>25</v>
      </c>
    </row>
    <row r="10" spans="1:25" x14ac:dyDescent="0.3">
      <c r="A10" s="1" t="s">
        <v>34</v>
      </c>
      <c r="B10" s="1" t="s">
        <v>26</v>
      </c>
      <c r="C10" s="2">
        <v>8.6999999999999993</v>
      </c>
      <c r="D10" s="2">
        <v>247</v>
      </c>
      <c r="E10" s="2">
        <v>520</v>
      </c>
      <c r="F10" s="2">
        <v>240</v>
      </c>
      <c r="G10" s="2">
        <v>26</v>
      </c>
      <c r="H10" s="2">
        <v>40</v>
      </c>
      <c r="I10" s="2">
        <v>10</v>
      </c>
      <c r="J10" s="2">
        <v>52</v>
      </c>
      <c r="K10" s="2">
        <v>1.5</v>
      </c>
      <c r="L10" s="2">
        <v>95</v>
      </c>
      <c r="M10" s="2">
        <v>32</v>
      </c>
      <c r="N10" s="2">
        <v>1010</v>
      </c>
      <c r="O10" s="2">
        <v>42</v>
      </c>
      <c r="P10" s="2">
        <v>43</v>
      </c>
      <c r="Q10" s="2">
        <v>14</v>
      </c>
      <c r="R10" s="2">
        <v>3</v>
      </c>
      <c r="S10" s="2">
        <v>13</v>
      </c>
      <c r="T10" s="2">
        <v>9</v>
      </c>
      <c r="U10" s="2">
        <v>27</v>
      </c>
      <c r="V10" s="2">
        <v>15</v>
      </c>
      <c r="W10" s="2">
        <v>8</v>
      </c>
      <c r="X10" s="2">
        <v>20</v>
      </c>
      <c r="Y10" s="2">
        <v>25</v>
      </c>
    </row>
    <row r="11" spans="1:25" x14ac:dyDescent="0.3">
      <c r="A11" s="1" t="s">
        <v>35</v>
      </c>
      <c r="B11" s="1" t="s">
        <v>26</v>
      </c>
      <c r="C11" s="2">
        <v>5</v>
      </c>
      <c r="D11" s="2">
        <v>141</v>
      </c>
      <c r="E11" s="2">
        <v>400</v>
      </c>
      <c r="F11" s="2">
        <v>160</v>
      </c>
      <c r="G11" s="2">
        <v>18</v>
      </c>
      <c r="H11" s="2">
        <v>28</v>
      </c>
      <c r="I11" s="2">
        <v>4</v>
      </c>
      <c r="J11" s="2">
        <v>20</v>
      </c>
      <c r="K11" s="2">
        <v>1</v>
      </c>
      <c r="L11" s="2">
        <v>40</v>
      </c>
      <c r="M11" s="2">
        <v>13</v>
      </c>
      <c r="N11" s="2">
        <v>640</v>
      </c>
      <c r="O11" s="2">
        <v>26</v>
      </c>
      <c r="P11" s="2">
        <v>42</v>
      </c>
      <c r="Q11" s="2">
        <v>14</v>
      </c>
      <c r="R11" s="2">
        <v>1</v>
      </c>
      <c r="S11" s="2">
        <v>5</v>
      </c>
      <c r="T11" s="2">
        <v>8</v>
      </c>
      <c r="U11" s="2">
        <v>14</v>
      </c>
      <c r="V11" s="2">
        <v>2</v>
      </c>
      <c r="W11" s="2">
        <v>0</v>
      </c>
      <c r="X11" s="2">
        <v>15</v>
      </c>
      <c r="Y11" s="2">
        <v>10</v>
      </c>
    </row>
    <row r="12" spans="1:25" x14ac:dyDescent="0.3">
      <c r="A12" s="1" t="s">
        <v>36</v>
      </c>
      <c r="B12" s="1" t="s">
        <v>26</v>
      </c>
      <c r="C12" s="2">
        <v>5.2</v>
      </c>
      <c r="D12" s="2">
        <v>147</v>
      </c>
      <c r="E12" s="2">
        <v>370</v>
      </c>
      <c r="F12" s="2">
        <v>140</v>
      </c>
      <c r="G12" s="2">
        <v>16</v>
      </c>
      <c r="H12" s="2">
        <v>24</v>
      </c>
      <c r="I12" s="2">
        <v>3.5</v>
      </c>
      <c r="J12" s="2">
        <v>17</v>
      </c>
      <c r="K12" s="2">
        <v>1</v>
      </c>
      <c r="L12" s="2">
        <v>50</v>
      </c>
      <c r="M12" s="2">
        <v>17</v>
      </c>
      <c r="N12" s="2">
        <v>810</v>
      </c>
      <c r="O12" s="2">
        <v>34</v>
      </c>
      <c r="P12" s="2">
        <v>41</v>
      </c>
      <c r="Q12" s="2">
        <v>14</v>
      </c>
      <c r="R12" s="2">
        <v>1</v>
      </c>
      <c r="S12" s="2">
        <v>5</v>
      </c>
      <c r="T12" s="2">
        <v>5</v>
      </c>
      <c r="U12" s="2">
        <v>15</v>
      </c>
      <c r="V12" s="2">
        <v>2</v>
      </c>
      <c r="W12" s="2">
        <v>2</v>
      </c>
      <c r="X12" s="2">
        <v>15</v>
      </c>
      <c r="Y12" s="2">
        <v>15</v>
      </c>
    </row>
    <row r="13" spans="1:25" x14ac:dyDescent="0.3">
      <c r="A13" s="1" t="s">
        <v>37</v>
      </c>
      <c r="B13" s="1" t="s">
        <v>26</v>
      </c>
      <c r="C13" s="2">
        <v>5.0999999999999996</v>
      </c>
      <c r="D13" s="2">
        <v>146</v>
      </c>
      <c r="E13" s="2">
        <v>380</v>
      </c>
      <c r="F13" s="2">
        <v>160</v>
      </c>
      <c r="G13" s="2">
        <v>17</v>
      </c>
      <c r="H13" s="2">
        <v>26</v>
      </c>
      <c r="I13" s="2">
        <v>3.5</v>
      </c>
      <c r="J13" s="2">
        <v>18</v>
      </c>
      <c r="K13" s="2">
        <v>1</v>
      </c>
      <c r="L13" s="2">
        <v>45</v>
      </c>
      <c r="M13" s="2">
        <v>16</v>
      </c>
      <c r="N13" s="2">
        <v>970</v>
      </c>
      <c r="O13" s="2">
        <v>41</v>
      </c>
      <c r="P13" s="2">
        <v>42</v>
      </c>
      <c r="Q13" s="2">
        <v>14</v>
      </c>
      <c r="R13" s="2">
        <v>1</v>
      </c>
      <c r="S13" s="2">
        <v>5</v>
      </c>
      <c r="T13" s="2">
        <v>5</v>
      </c>
      <c r="U13" s="2">
        <v>14</v>
      </c>
      <c r="V13" s="2">
        <v>2</v>
      </c>
      <c r="W13" s="2">
        <v>2</v>
      </c>
      <c r="X13" s="2">
        <v>15</v>
      </c>
      <c r="Y13" s="2">
        <v>15</v>
      </c>
    </row>
    <row r="14" spans="1:25" x14ac:dyDescent="0.3">
      <c r="A14" s="1" t="s">
        <v>38</v>
      </c>
      <c r="B14" s="1" t="s">
        <v>26</v>
      </c>
      <c r="C14" s="2">
        <v>8</v>
      </c>
      <c r="D14" s="2">
        <v>229</v>
      </c>
      <c r="E14" s="2">
        <v>420</v>
      </c>
      <c r="F14" s="2">
        <v>90</v>
      </c>
      <c r="G14" s="2">
        <v>9</v>
      </c>
      <c r="H14" s="2">
        <v>15</v>
      </c>
      <c r="I14" s="2">
        <v>2</v>
      </c>
      <c r="J14" s="2">
        <v>10</v>
      </c>
      <c r="K14" s="2">
        <v>0</v>
      </c>
      <c r="L14" s="2">
        <v>80</v>
      </c>
      <c r="M14" s="2">
        <v>26</v>
      </c>
      <c r="N14" s="2">
        <v>1240</v>
      </c>
      <c r="O14" s="2">
        <v>52</v>
      </c>
      <c r="P14" s="2">
        <v>52</v>
      </c>
      <c r="Q14" s="2">
        <v>17</v>
      </c>
      <c r="R14" s="2">
        <v>3</v>
      </c>
      <c r="S14" s="2">
        <v>13</v>
      </c>
      <c r="T14" s="2">
        <v>11</v>
      </c>
      <c r="U14" s="2">
        <v>32</v>
      </c>
      <c r="V14" s="2">
        <v>15</v>
      </c>
      <c r="W14" s="2">
        <v>10</v>
      </c>
      <c r="X14" s="2">
        <v>8</v>
      </c>
      <c r="Y14" s="2">
        <v>20</v>
      </c>
    </row>
    <row r="15" spans="1:25" x14ac:dyDescent="0.3">
      <c r="A15" s="1" t="s">
        <v>39</v>
      </c>
      <c r="B15" s="1" t="s">
        <v>26</v>
      </c>
      <c r="C15" s="2">
        <v>8.1999999999999993</v>
      </c>
      <c r="D15" s="2">
        <v>232</v>
      </c>
      <c r="E15" s="2">
        <v>500</v>
      </c>
      <c r="F15" s="2">
        <v>150</v>
      </c>
      <c r="G15" s="2">
        <v>16</v>
      </c>
      <c r="H15" s="2">
        <v>25</v>
      </c>
      <c r="I15" s="2">
        <v>3</v>
      </c>
      <c r="J15" s="2">
        <v>15</v>
      </c>
      <c r="K15" s="2">
        <v>1.5</v>
      </c>
      <c r="L15" s="2">
        <v>60</v>
      </c>
      <c r="M15" s="2">
        <v>19</v>
      </c>
      <c r="N15" s="2">
        <v>1380</v>
      </c>
      <c r="O15" s="2">
        <v>57</v>
      </c>
      <c r="P15" s="2">
        <v>63</v>
      </c>
      <c r="Q15" s="2">
        <v>21</v>
      </c>
      <c r="R15" s="2">
        <v>3</v>
      </c>
      <c r="S15" s="2">
        <v>13</v>
      </c>
      <c r="T15" s="2">
        <v>11</v>
      </c>
      <c r="U15" s="2">
        <v>27</v>
      </c>
      <c r="V15" s="2">
        <v>15</v>
      </c>
      <c r="W15" s="2">
        <v>10</v>
      </c>
      <c r="X15" s="2">
        <v>8</v>
      </c>
      <c r="Y15" s="2">
        <v>20</v>
      </c>
    </row>
    <row r="16" spans="1:25" x14ac:dyDescent="0.3">
      <c r="A16" s="1" t="s">
        <v>40</v>
      </c>
      <c r="B16" s="1" t="s">
        <v>26</v>
      </c>
      <c r="C16" s="2">
        <v>9.4</v>
      </c>
      <c r="D16" s="2">
        <v>268</v>
      </c>
      <c r="E16" s="2">
        <v>590</v>
      </c>
      <c r="F16" s="2">
        <v>200</v>
      </c>
      <c r="G16" s="2">
        <v>22</v>
      </c>
      <c r="H16" s="2">
        <v>34</v>
      </c>
      <c r="I16" s="2">
        <v>8</v>
      </c>
      <c r="J16" s="2">
        <v>39</v>
      </c>
      <c r="K16" s="2">
        <v>0</v>
      </c>
      <c r="L16" s="2">
        <v>120</v>
      </c>
      <c r="M16" s="2">
        <v>40</v>
      </c>
      <c r="N16" s="2">
        <v>1690</v>
      </c>
      <c r="O16" s="2">
        <v>70</v>
      </c>
      <c r="P16" s="2">
        <v>54</v>
      </c>
      <c r="Q16" s="2">
        <v>18</v>
      </c>
      <c r="R16" s="2">
        <v>3</v>
      </c>
      <c r="S16" s="2">
        <v>13</v>
      </c>
      <c r="T16" s="2">
        <v>12</v>
      </c>
      <c r="U16" s="2">
        <v>45</v>
      </c>
      <c r="V16" s="2">
        <v>20</v>
      </c>
      <c r="W16" s="2">
        <v>10</v>
      </c>
      <c r="X16" s="2">
        <v>30</v>
      </c>
      <c r="Y16" s="2">
        <v>20</v>
      </c>
    </row>
    <row r="17" spans="1:25" x14ac:dyDescent="0.3">
      <c r="A17" s="1" t="s">
        <v>41</v>
      </c>
      <c r="B17" s="1" t="s">
        <v>26</v>
      </c>
      <c r="C17" s="2">
        <v>9.6</v>
      </c>
      <c r="D17" s="2">
        <v>272</v>
      </c>
      <c r="E17" s="2">
        <v>680</v>
      </c>
      <c r="F17" s="2">
        <v>260</v>
      </c>
      <c r="G17" s="2">
        <v>29</v>
      </c>
      <c r="H17" s="2">
        <v>44</v>
      </c>
      <c r="I17" s="2">
        <v>9</v>
      </c>
      <c r="J17" s="2">
        <v>45</v>
      </c>
      <c r="K17" s="2">
        <v>1.5</v>
      </c>
      <c r="L17" s="2">
        <v>100</v>
      </c>
      <c r="M17" s="2">
        <v>33</v>
      </c>
      <c r="N17" s="2">
        <v>1830</v>
      </c>
      <c r="O17" s="2">
        <v>76</v>
      </c>
      <c r="P17" s="2">
        <v>64</v>
      </c>
      <c r="Q17" s="2">
        <v>21</v>
      </c>
      <c r="R17" s="2">
        <v>3</v>
      </c>
      <c r="S17" s="2">
        <v>13</v>
      </c>
      <c r="T17" s="2">
        <v>11</v>
      </c>
      <c r="U17" s="2">
        <v>40</v>
      </c>
      <c r="V17" s="2">
        <v>20</v>
      </c>
      <c r="W17" s="2">
        <v>10</v>
      </c>
      <c r="X17" s="2">
        <v>30</v>
      </c>
      <c r="Y17" s="2">
        <v>20</v>
      </c>
    </row>
    <row r="18" spans="1:25" x14ac:dyDescent="0.3">
      <c r="A18" s="1" t="s">
        <v>42</v>
      </c>
      <c r="B18" s="1" t="s">
        <v>26</v>
      </c>
      <c r="C18" s="2">
        <v>8.5</v>
      </c>
      <c r="D18" s="2">
        <v>242</v>
      </c>
      <c r="E18" s="2">
        <v>490</v>
      </c>
      <c r="F18" s="2">
        <v>120</v>
      </c>
      <c r="G18" s="2">
        <v>13</v>
      </c>
      <c r="H18" s="2">
        <v>21</v>
      </c>
      <c r="I18" s="2">
        <v>4</v>
      </c>
      <c r="J18" s="2">
        <v>19</v>
      </c>
      <c r="K18" s="2">
        <v>0</v>
      </c>
      <c r="L18" s="2">
        <v>90</v>
      </c>
      <c r="M18" s="2">
        <v>30</v>
      </c>
      <c r="N18" s="2">
        <v>1610</v>
      </c>
      <c r="O18" s="2">
        <v>67</v>
      </c>
      <c r="P18" s="2">
        <v>54</v>
      </c>
      <c r="Q18" s="2">
        <v>18</v>
      </c>
      <c r="R18" s="2">
        <v>3</v>
      </c>
      <c r="S18" s="2">
        <v>13</v>
      </c>
      <c r="T18" s="2">
        <v>13</v>
      </c>
      <c r="U18" s="2">
        <v>39</v>
      </c>
      <c r="V18" s="2">
        <v>15</v>
      </c>
      <c r="W18" s="2">
        <v>10</v>
      </c>
      <c r="X18" s="2">
        <v>10</v>
      </c>
      <c r="Y18" s="2">
        <v>20</v>
      </c>
    </row>
    <row r="19" spans="1:25" x14ac:dyDescent="0.3">
      <c r="A19" s="1" t="s">
        <v>43</v>
      </c>
      <c r="B19" s="1" t="s">
        <v>26</v>
      </c>
      <c r="C19" s="2">
        <v>8.6</v>
      </c>
      <c r="D19" s="2">
        <v>245</v>
      </c>
      <c r="E19" s="2">
        <v>580</v>
      </c>
      <c r="F19" s="2">
        <v>180</v>
      </c>
      <c r="G19" s="2">
        <v>20</v>
      </c>
      <c r="H19" s="2">
        <v>31</v>
      </c>
      <c r="I19" s="2">
        <v>5</v>
      </c>
      <c r="J19" s="2">
        <v>25</v>
      </c>
      <c r="K19" s="2">
        <v>1.5</v>
      </c>
      <c r="L19" s="2">
        <v>70</v>
      </c>
      <c r="M19" s="2">
        <v>23</v>
      </c>
      <c r="N19" s="2">
        <v>1750</v>
      </c>
      <c r="O19" s="2">
        <v>73</v>
      </c>
      <c r="P19" s="2">
        <v>64</v>
      </c>
      <c r="Q19" s="2">
        <v>21</v>
      </c>
      <c r="R19" s="2">
        <v>3</v>
      </c>
      <c r="S19" s="2">
        <v>13</v>
      </c>
      <c r="T19" s="2">
        <v>12</v>
      </c>
      <c r="U19" s="2">
        <v>34</v>
      </c>
      <c r="V19" s="2">
        <v>15</v>
      </c>
      <c r="W19" s="2">
        <v>10</v>
      </c>
      <c r="X19" s="2">
        <v>10</v>
      </c>
      <c r="Y19" s="2">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2"/>
  <sheetViews>
    <sheetView workbookViewId="0">
      <selection activeCell="G2" sqref="G2:G12"/>
    </sheetView>
  </sheetViews>
  <sheetFormatPr defaultRowHeight="14.4" x14ac:dyDescent="0.3"/>
  <cols>
    <col min="4" max="4" width="14.21875" customWidth="1"/>
    <col min="7" max="7" width="11.6640625" customWidth="1"/>
  </cols>
  <sheetData>
    <row r="1" spans="1:25" s="7" customFormat="1" x14ac:dyDescent="0.3">
      <c r="A1" s="7" t="s">
        <v>0</v>
      </c>
      <c r="B1" s="7" t="s">
        <v>24</v>
      </c>
      <c r="C1" s="8" t="s">
        <v>1</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row>
    <row r="2" spans="1:25" x14ac:dyDescent="0.3">
      <c r="A2" s="1" t="s">
        <v>56</v>
      </c>
      <c r="B2" s="1" t="s">
        <v>57</v>
      </c>
      <c r="C2" s="2">
        <v>11.2</v>
      </c>
      <c r="D2" s="2">
        <v>320</v>
      </c>
      <c r="E2" s="2">
        <v>260</v>
      </c>
      <c r="F2" s="2">
        <v>80</v>
      </c>
      <c r="G2" s="2">
        <v>9</v>
      </c>
      <c r="H2" s="2">
        <v>14</v>
      </c>
      <c r="I2" s="2">
        <v>4</v>
      </c>
      <c r="J2" s="2">
        <v>20</v>
      </c>
      <c r="K2" s="2">
        <v>0</v>
      </c>
      <c r="L2" s="2">
        <v>90</v>
      </c>
      <c r="M2" s="2">
        <v>30</v>
      </c>
      <c r="N2" s="2">
        <v>1000</v>
      </c>
      <c r="O2" s="2">
        <v>42</v>
      </c>
      <c r="P2" s="2">
        <v>12</v>
      </c>
      <c r="Q2" s="2">
        <v>4</v>
      </c>
      <c r="R2" s="2">
        <v>3</v>
      </c>
      <c r="S2" s="2">
        <v>13</v>
      </c>
      <c r="T2" s="2">
        <v>5</v>
      </c>
      <c r="U2" s="2">
        <v>33</v>
      </c>
      <c r="V2" s="2">
        <v>120</v>
      </c>
      <c r="W2" s="2">
        <v>50</v>
      </c>
      <c r="X2" s="2">
        <v>15</v>
      </c>
      <c r="Y2" s="2">
        <v>10</v>
      </c>
    </row>
    <row r="3" spans="1:25" x14ac:dyDescent="0.3">
      <c r="A3" s="1" t="s">
        <v>58</v>
      </c>
      <c r="B3" s="1" t="s">
        <v>57</v>
      </c>
      <c r="C3" s="2">
        <v>11.4</v>
      </c>
      <c r="D3" s="2">
        <v>323</v>
      </c>
      <c r="E3" s="2">
        <v>340</v>
      </c>
      <c r="F3" s="2">
        <v>140</v>
      </c>
      <c r="G3" s="2">
        <v>16</v>
      </c>
      <c r="H3" s="2">
        <v>25</v>
      </c>
      <c r="I3" s="2">
        <v>5</v>
      </c>
      <c r="J3" s="2">
        <v>25</v>
      </c>
      <c r="K3" s="2">
        <v>1.5</v>
      </c>
      <c r="L3" s="2">
        <v>70</v>
      </c>
      <c r="M3" s="2">
        <v>23</v>
      </c>
      <c r="N3" s="2">
        <v>1140</v>
      </c>
      <c r="O3" s="2">
        <v>47</v>
      </c>
      <c r="P3" s="2">
        <v>23</v>
      </c>
      <c r="Q3" s="2">
        <v>8</v>
      </c>
      <c r="R3" s="2">
        <v>3</v>
      </c>
      <c r="S3" s="2">
        <v>13</v>
      </c>
      <c r="T3" s="2">
        <v>4</v>
      </c>
      <c r="U3" s="2">
        <v>28</v>
      </c>
      <c r="V3" s="2">
        <v>120</v>
      </c>
      <c r="W3" s="2">
        <v>50</v>
      </c>
      <c r="X3" s="2">
        <v>15</v>
      </c>
      <c r="Y3" s="2">
        <v>10</v>
      </c>
    </row>
    <row r="4" spans="1:25" x14ac:dyDescent="0.3">
      <c r="A4" s="1" t="s">
        <v>59</v>
      </c>
      <c r="B4" s="1" t="s">
        <v>57</v>
      </c>
      <c r="C4" s="2">
        <v>7.9</v>
      </c>
      <c r="D4" s="2">
        <v>223</v>
      </c>
      <c r="E4" s="2">
        <v>140</v>
      </c>
      <c r="F4" s="2">
        <v>60</v>
      </c>
      <c r="G4" s="2">
        <v>7</v>
      </c>
      <c r="H4" s="2">
        <v>11</v>
      </c>
      <c r="I4" s="2">
        <v>3.5</v>
      </c>
      <c r="J4" s="2">
        <v>17</v>
      </c>
      <c r="K4" s="2">
        <v>0</v>
      </c>
      <c r="L4" s="2">
        <v>25</v>
      </c>
      <c r="M4" s="2">
        <v>9</v>
      </c>
      <c r="N4" s="2">
        <v>290</v>
      </c>
      <c r="O4" s="2">
        <v>12</v>
      </c>
      <c r="P4" s="2">
        <v>10</v>
      </c>
      <c r="Q4" s="2">
        <v>3</v>
      </c>
      <c r="R4" s="2">
        <v>3</v>
      </c>
      <c r="S4" s="2">
        <v>13</v>
      </c>
      <c r="T4" s="2">
        <v>4</v>
      </c>
      <c r="U4" s="2">
        <v>9</v>
      </c>
      <c r="V4" s="2">
        <v>120</v>
      </c>
      <c r="W4" s="2">
        <v>50</v>
      </c>
      <c r="X4" s="2">
        <v>15</v>
      </c>
      <c r="Y4" s="2">
        <v>8</v>
      </c>
    </row>
    <row r="5" spans="1:25" x14ac:dyDescent="0.3">
      <c r="A5" s="1" t="s">
        <v>60</v>
      </c>
      <c r="B5" s="1" t="s">
        <v>57</v>
      </c>
      <c r="C5" s="2">
        <v>10.9</v>
      </c>
      <c r="D5" s="2">
        <v>310</v>
      </c>
      <c r="E5" s="2">
        <v>220</v>
      </c>
      <c r="F5" s="2">
        <v>60</v>
      </c>
      <c r="G5" s="2">
        <v>6</v>
      </c>
      <c r="H5" s="2">
        <v>10</v>
      </c>
      <c r="I5" s="2">
        <v>3</v>
      </c>
      <c r="J5" s="2">
        <v>16</v>
      </c>
      <c r="K5" s="2">
        <v>0</v>
      </c>
      <c r="L5" s="2">
        <v>75</v>
      </c>
      <c r="M5" s="2">
        <v>25</v>
      </c>
      <c r="N5" s="2">
        <v>880</v>
      </c>
      <c r="O5" s="2">
        <v>37</v>
      </c>
      <c r="P5" s="2">
        <v>12</v>
      </c>
      <c r="Q5" s="2">
        <v>4</v>
      </c>
      <c r="R5" s="2">
        <v>3</v>
      </c>
      <c r="S5" s="2">
        <v>13</v>
      </c>
      <c r="T5" s="2">
        <v>5</v>
      </c>
      <c r="U5" s="2">
        <v>30</v>
      </c>
      <c r="V5" s="2">
        <v>120</v>
      </c>
      <c r="W5" s="2">
        <v>50</v>
      </c>
      <c r="X5" s="2">
        <v>20</v>
      </c>
      <c r="Y5" s="2">
        <v>10</v>
      </c>
    </row>
    <row r="6" spans="1:25" x14ac:dyDescent="0.3">
      <c r="A6" s="1" t="s">
        <v>61</v>
      </c>
      <c r="B6" s="1" t="s">
        <v>57</v>
      </c>
      <c r="C6" s="2">
        <v>11</v>
      </c>
      <c r="D6" s="2">
        <v>313</v>
      </c>
      <c r="E6" s="2">
        <v>300</v>
      </c>
      <c r="F6" s="2">
        <v>120</v>
      </c>
      <c r="G6" s="2">
        <v>13</v>
      </c>
      <c r="H6" s="2">
        <v>20</v>
      </c>
      <c r="I6" s="2">
        <v>4</v>
      </c>
      <c r="J6" s="2">
        <v>21</v>
      </c>
      <c r="K6" s="2">
        <v>1.5</v>
      </c>
      <c r="L6" s="2">
        <v>55</v>
      </c>
      <c r="M6" s="2">
        <v>18</v>
      </c>
      <c r="N6" s="2">
        <v>1020</v>
      </c>
      <c r="O6" s="2">
        <v>43</v>
      </c>
      <c r="P6" s="2">
        <v>22</v>
      </c>
      <c r="Q6" s="2">
        <v>7</v>
      </c>
      <c r="R6" s="2">
        <v>3</v>
      </c>
      <c r="S6" s="2">
        <v>13</v>
      </c>
      <c r="T6" s="2">
        <v>4</v>
      </c>
      <c r="U6" s="2">
        <v>25</v>
      </c>
      <c r="V6" s="2">
        <v>120</v>
      </c>
      <c r="W6" s="2">
        <v>50</v>
      </c>
      <c r="X6" s="2">
        <v>20</v>
      </c>
      <c r="Y6" s="2">
        <v>10</v>
      </c>
    </row>
    <row r="7" spans="1:25" x14ac:dyDescent="0.3">
      <c r="A7" s="1" t="s">
        <v>62</v>
      </c>
      <c r="B7" s="1" t="s">
        <v>57</v>
      </c>
      <c r="C7" s="2">
        <v>7.5</v>
      </c>
      <c r="D7" s="2">
        <v>213</v>
      </c>
      <c r="E7" s="2">
        <v>90</v>
      </c>
      <c r="F7" s="2">
        <v>35</v>
      </c>
      <c r="G7" s="2">
        <v>4</v>
      </c>
      <c r="H7" s="2">
        <v>6</v>
      </c>
      <c r="I7" s="2">
        <v>2.5</v>
      </c>
      <c r="J7" s="2">
        <v>12</v>
      </c>
      <c r="K7" s="2">
        <v>0</v>
      </c>
      <c r="L7" s="2">
        <v>10</v>
      </c>
      <c r="M7" s="2">
        <v>4</v>
      </c>
      <c r="N7" s="2">
        <v>180</v>
      </c>
      <c r="O7" s="2">
        <v>7</v>
      </c>
      <c r="P7" s="2">
        <v>9</v>
      </c>
      <c r="Q7" s="2">
        <v>3</v>
      </c>
      <c r="R7" s="2">
        <v>3</v>
      </c>
      <c r="S7" s="2">
        <v>13</v>
      </c>
      <c r="T7" s="2">
        <v>4</v>
      </c>
      <c r="U7" s="2">
        <v>7</v>
      </c>
      <c r="V7" s="2">
        <v>120</v>
      </c>
      <c r="W7" s="2">
        <v>50</v>
      </c>
      <c r="X7" s="2">
        <v>20</v>
      </c>
      <c r="Y7" s="2">
        <v>8</v>
      </c>
    </row>
    <row r="8" spans="1:25" x14ac:dyDescent="0.3">
      <c r="A8" s="1" t="s">
        <v>63</v>
      </c>
      <c r="B8" s="1" t="s">
        <v>57</v>
      </c>
      <c r="C8" s="2">
        <v>11.7</v>
      </c>
      <c r="D8" s="2">
        <v>334</v>
      </c>
      <c r="E8" s="2">
        <v>280</v>
      </c>
      <c r="F8" s="2">
        <v>100</v>
      </c>
      <c r="G8" s="2">
        <v>11</v>
      </c>
      <c r="H8" s="2">
        <v>17</v>
      </c>
      <c r="I8" s="2">
        <v>5</v>
      </c>
      <c r="J8" s="2">
        <v>24</v>
      </c>
      <c r="K8" s="2">
        <v>0</v>
      </c>
      <c r="L8" s="2">
        <v>150</v>
      </c>
      <c r="M8" s="2">
        <v>49</v>
      </c>
      <c r="N8" s="2">
        <v>1110</v>
      </c>
      <c r="O8" s="2">
        <v>46</v>
      </c>
      <c r="P8" s="2">
        <v>12</v>
      </c>
      <c r="Q8" s="2">
        <v>4</v>
      </c>
      <c r="R8" s="2">
        <v>4</v>
      </c>
      <c r="S8" s="2">
        <v>14</v>
      </c>
      <c r="T8" s="2">
        <v>5</v>
      </c>
      <c r="U8" s="2">
        <v>35</v>
      </c>
      <c r="V8" s="2">
        <v>120</v>
      </c>
      <c r="W8" s="2">
        <v>50</v>
      </c>
      <c r="X8" s="2">
        <v>15</v>
      </c>
      <c r="Y8" s="2">
        <v>10</v>
      </c>
    </row>
    <row r="9" spans="1:25" x14ac:dyDescent="0.3">
      <c r="A9" s="1" t="s">
        <v>64</v>
      </c>
      <c r="B9" s="1" t="s">
        <v>57</v>
      </c>
      <c r="C9" s="2">
        <v>11.9</v>
      </c>
      <c r="D9" s="2">
        <v>338</v>
      </c>
      <c r="E9" s="2">
        <v>360</v>
      </c>
      <c r="F9" s="2">
        <v>160</v>
      </c>
      <c r="G9" s="2">
        <v>18</v>
      </c>
      <c r="H9" s="2">
        <v>28</v>
      </c>
      <c r="I9" s="2">
        <v>6</v>
      </c>
      <c r="J9" s="2">
        <v>30</v>
      </c>
      <c r="K9" s="2">
        <v>1.5</v>
      </c>
      <c r="L9" s="2">
        <v>130</v>
      </c>
      <c r="M9" s="2">
        <v>43</v>
      </c>
      <c r="N9" s="2">
        <v>1250</v>
      </c>
      <c r="O9" s="2">
        <v>52</v>
      </c>
      <c r="P9" s="2">
        <v>22</v>
      </c>
      <c r="Q9" s="2">
        <v>7</v>
      </c>
      <c r="R9" s="2">
        <v>4</v>
      </c>
      <c r="S9" s="2">
        <v>14</v>
      </c>
      <c r="T9" s="2">
        <v>5</v>
      </c>
      <c r="U9" s="2">
        <v>30</v>
      </c>
      <c r="V9" s="2">
        <v>120</v>
      </c>
      <c r="W9" s="2">
        <v>50</v>
      </c>
      <c r="X9" s="2">
        <v>15</v>
      </c>
      <c r="Y9" s="2">
        <v>10</v>
      </c>
    </row>
    <row r="10" spans="1:25" x14ac:dyDescent="0.3">
      <c r="A10" s="1" t="s">
        <v>65</v>
      </c>
      <c r="B10" s="1" t="s">
        <v>57</v>
      </c>
      <c r="C10" s="2">
        <v>8.4</v>
      </c>
      <c r="D10" s="2">
        <v>237</v>
      </c>
      <c r="E10" s="2">
        <v>160</v>
      </c>
      <c r="F10" s="2">
        <v>80</v>
      </c>
      <c r="G10" s="2">
        <v>9</v>
      </c>
      <c r="H10" s="2">
        <v>14</v>
      </c>
      <c r="I10" s="2">
        <v>4</v>
      </c>
      <c r="J10" s="2">
        <v>21</v>
      </c>
      <c r="K10" s="2">
        <v>0</v>
      </c>
      <c r="L10" s="2">
        <v>85</v>
      </c>
      <c r="M10" s="2">
        <v>28</v>
      </c>
      <c r="N10" s="2">
        <v>410</v>
      </c>
      <c r="O10" s="2">
        <v>17</v>
      </c>
      <c r="P10" s="2">
        <v>9</v>
      </c>
      <c r="Q10" s="2">
        <v>3</v>
      </c>
      <c r="R10" s="2">
        <v>4</v>
      </c>
      <c r="S10" s="2">
        <v>14</v>
      </c>
      <c r="T10" s="2">
        <v>5</v>
      </c>
      <c r="U10" s="2">
        <v>11</v>
      </c>
      <c r="V10" s="2">
        <v>120</v>
      </c>
      <c r="W10" s="2">
        <v>50</v>
      </c>
      <c r="X10" s="2">
        <v>15</v>
      </c>
      <c r="Y10" s="2">
        <v>8</v>
      </c>
    </row>
    <row r="11" spans="1:25" x14ac:dyDescent="0.3">
      <c r="A11" s="1" t="s">
        <v>66</v>
      </c>
      <c r="B11" s="1" t="s">
        <v>57</v>
      </c>
      <c r="C11" s="2">
        <v>9.3000000000000007</v>
      </c>
      <c r="D11" s="2">
        <v>264</v>
      </c>
      <c r="E11" s="2">
        <v>310</v>
      </c>
      <c r="F11" s="2">
        <v>120</v>
      </c>
      <c r="G11" s="2">
        <v>13</v>
      </c>
      <c r="H11" s="2">
        <v>20</v>
      </c>
      <c r="I11" s="2">
        <v>2</v>
      </c>
      <c r="J11" s="2">
        <v>9</v>
      </c>
      <c r="K11" s="2">
        <v>0</v>
      </c>
      <c r="L11" s="2">
        <v>5</v>
      </c>
      <c r="M11" s="2">
        <v>1</v>
      </c>
      <c r="N11" s="2">
        <v>85</v>
      </c>
      <c r="O11" s="2">
        <v>3</v>
      </c>
      <c r="P11" s="2">
        <v>44</v>
      </c>
      <c r="Q11" s="2">
        <v>15</v>
      </c>
      <c r="R11" s="2">
        <v>6</v>
      </c>
      <c r="S11" s="2">
        <v>24</v>
      </c>
      <c r="T11" s="2">
        <v>32</v>
      </c>
      <c r="U11" s="2">
        <v>5</v>
      </c>
      <c r="V11" s="2">
        <v>0</v>
      </c>
      <c r="W11" s="2">
        <v>640</v>
      </c>
      <c r="X11" s="2">
        <v>15</v>
      </c>
      <c r="Y11" s="2">
        <v>4</v>
      </c>
    </row>
    <row r="12" spans="1:25" x14ac:dyDescent="0.3">
      <c r="A12" s="1" t="s">
        <v>67</v>
      </c>
      <c r="B12" s="1" t="s">
        <v>57</v>
      </c>
      <c r="C12" s="2">
        <v>3.1</v>
      </c>
      <c r="D12" s="2">
        <v>87</v>
      </c>
      <c r="E12" s="2">
        <v>15</v>
      </c>
      <c r="F12" s="2">
        <v>0</v>
      </c>
      <c r="G12" s="2">
        <v>0</v>
      </c>
      <c r="H12" s="2">
        <v>0</v>
      </c>
      <c r="I12" s="2">
        <v>0</v>
      </c>
      <c r="J12" s="2">
        <v>0</v>
      </c>
      <c r="K12" s="2">
        <v>0</v>
      </c>
      <c r="L12" s="2">
        <v>0</v>
      </c>
      <c r="M12" s="2">
        <v>0</v>
      </c>
      <c r="N12" s="2">
        <v>10</v>
      </c>
      <c r="O12" s="2">
        <v>0</v>
      </c>
      <c r="P12" s="2">
        <v>3</v>
      </c>
      <c r="Q12" s="2">
        <v>1</v>
      </c>
      <c r="R12" s="2">
        <v>1</v>
      </c>
      <c r="S12" s="2">
        <v>5</v>
      </c>
      <c r="T12" s="2">
        <v>2</v>
      </c>
      <c r="U12" s="2">
        <v>1</v>
      </c>
      <c r="V12" s="2">
        <v>45</v>
      </c>
      <c r="W12" s="2">
        <v>25</v>
      </c>
      <c r="X12" s="2">
        <v>2</v>
      </c>
      <c r="Y12" s="2">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62077-3AA7-4E34-9398-9797A7DA2774}">
  <dimension ref="A1:Q37"/>
  <sheetViews>
    <sheetView topLeftCell="B7" workbookViewId="0">
      <selection activeCell="J31" sqref="J31"/>
    </sheetView>
  </sheetViews>
  <sheetFormatPr defaultRowHeight="14.4" x14ac:dyDescent="0.3"/>
  <cols>
    <col min="1" max="1" width="23" customWidth="1"/>
    <col min="3" max="3" width="17.109375" customWidth="1"/>
    <col min="5" max="5" width="16.5546875" customWidth="1"/>
    <col min="9" max="9" width="12.44140625" customWidth="1"/>
    <col min="10" max="10" width="22.33203125" customWidth="1"/>
    <col min="15" max="15" width="11" bestFit="1" customWidth="1"/>
  </cols>
  <sheetData>
    <row r="1" spans="1:17" x14ac:dyDescent="0.3">
      <c r="A1" s="7" t="s">
        <v>0</v>
      </c>
      <c r="B1" s="7" t="s">
        <v>24</v>
      </c>
      <c r="C1" s="8" t="s">
        <v>2</v>
      </c>
      <c r="D1" s="8" t="s">
        <v>5</v>
      </c>
      <c r="E1" t="s">
        <v>117</v>
      </c>
      <c r="F1" t="s">
        <v>118</v>
      </c>
      <c r="G1" t="s">
        <v>119</v>
      </c>
    </row>
    <row r="2" spans="1:17" x14ac:dyDescent="0.3">
      <c r="A2" s="1" t="s">
        <v>25</v>
      </c>
      <c r="B2" s="1" t="s">
        <v>26</v>
      </c>
      <c r="C2" s="2">
        <v>105</v>
      </c>
      <c r="D2" s="2">
        <v>9</v>
      </c>
      <c r="E2">
        <f>D2/C2</f>
        <v>8.5714285714285715E-2</v>
      </c>
      <c r="F2">
        <v>1</v>
      </c>
      <c r="G2">
        <f>F2*D2</f>
        <v>9</v>
      </c>
      <c r="K2" t="s">
        <v>121</v>
      </c>
      <c r="L2" t="s">
        <v>122</v>
      </c>
      <c r="N2" s="12" t="s">
        <v>194</v>
      </c>
      <c r="O2" s="9"/>
      <c r="P2" s="9"/>
      <c r="Q2" s="9"/>
    </row>
    <row r="3" spans="1:17" x14ac:dyDescent="0.3">
      <c r="A3" s="1" t="s">
        <v>27</v>
      </c>
      <c r="B3" s="1" t="s">
        <v>26</v>
      </c>
      <c r="C3" s="2">
        <v>119</v>
      </c>
      <c r="D3" s="2">
        <v>12</v>
      </c>
      <c r="E3">
        <f t="shared" ref="E3:E30" si="0">D3/C3</f>
        <v>0.10084033613445378</v>
      </c>
      <c r="F3">
        <v>1</v>
      </c>
      <c r="G3">
        <f t="shared" ref="G3:G30" si="1">F3*D3</f>
        <v>12</v>
      </c>
      <c r="J3" t="s">
        <v>123</v>
      </c>
      <c r="K3">
        <v>30</v>
      </c>
      <c r="L3">
        <v>31</v>
      </c>
      <c r="N3" s="9"/>
      <c r="O3" s="9"/>
      <c r="P3" s="9"/>
      <c r="Q3" s="9"/>
    </row>
    <row r="4" spans="1:17" s="9" customFormat="1" x14ac:dyDescent="0.3">
      <c r="A4" s="1" t="s">
        <v>28</v>
      </c>
      <c r="B4" s="1" t="s">
        <v>26</v>
      </c>
      <c r="C4" s="2">
        <v>173</v>
      </c>
      <c r="D4" s="2">
        <v>23</v>
      </c>
      <c r="E4">
        <f t="shared" si="0"/>
        <v>0.13294797687861271</v>
      </c>
      <c r="F4">
        <v>2</v>
      </c>
      <c r="G4">
        <f t="shared" si="1"/>
        <v>46</v>
      </c>
      <c r="H4"/>
      <c r="J4" s="9" t="s">
        <v>134</v>
      </c>
      <c r="K4" s="9">
        <v>29</v>
      </c>
      <c r="L4" s="9">
        <v>30</v>
      </c>
      <c r="N4" s="9" t="s">
        <v>126</v>
      </c>
      <c r="O4" s="9" t="s">
        <v>127</v>
      </c>
    </row>
    <row r="5" spans="1:17" s="9" customFormat="1" x14ac:dyDescent="0.3">
      <c r="A5" s="1" t="s">
        <v>29</v>
      </c>
      <c r="B5" s="1" t="s">
        <v>26</v>
      </c>
      <c r="C5" s="2">
        <v>171</v>
      </c>
      <c r="D5" s="2">
        <v>18</v>
      </c>
      <c r="E5">
        <f t="shared" si="0"/>
        <v>0.10526315789473684</v>
      </c>
      <c r="F5">
        <v>1</v>
      </c>
      <c r="G5">
        <f t="shared" si="1"/>
        <v>18</v>
      </c>
      <c r="H5"/>
      <c r="J5" s="9" t="s">
        <v>135</v>
      </c>
      <c r="K5" s="9">
        <f>K6*K6</f>
        <v>853.3888888888888</v>
      </c>
      <c r="L5" s="9">
        <f>L6*L6</f>
        <v>162.4</v>
      </c>
      <c r="N5" s="9" t="s">
        <v>128</v>
      </c>
      <c r="O5" s="9" t="s">
        <v>129</v>
      </c>
    </row>
    <row r="6" spans="1:17" x14ac:dyDescent="0.3">
      <c r="A6" s="1" t="s">
        <v>30</v>
      </c>
      <c r="B6" s="1" t="s">
        <v>26</v>
      </c>
      <c r="C6" s="2">
        <v>199</v>
      </c>
      <c r="D6" s="2">
        <v>25</v>
      </c>
      <c r="E6">
        <f t="shared" si="0"/>
        <v>0.12562814070351758</v>
      </c>
      <c r="F6">
        <v>2</v>
      </c>
      <c r="G6">
        <f t="shared" si="1"/>
        <v>50</v>
      </c>
      <c r="J6" t="s">
        <v>124</v>
      </c>
      <c r="K6">
        <f>_xlfn.STDEV.S(G2:G19)</f>
        <v>29.212820625350247</v>
      </c>
      <c r="L6">
        <f>_xlfn.STDEV.S(G20:G30)</f>
        <v>12.743625857659193</v>
      </c>
      <c r="N6" s="9"/>
      <c r="O6" s="9"/>
      <c r="P6" s="9" t="s">
        <v>130</v>
      </c>
      <c r="Q6" s="9" t="s">
        <v>131</v>
      </c>
    </row>
    <row r="7" spans="1:17" x14ac:dyDescent="0.3">
      <c r="A7" s="1" t="s">
        <v>31</v>
      </c>
      <c r="B7" s="1" t="s">
        <v>26</v>
      </c>
      <c r="C7" s="2">
        <v>280</v>
      </c>
      <c r="D7" s="2">
        <v>40</v>
      </c>
      <c r="E7">
        <f t="shared" si="0"/>
        <v>0.14285714285714285</v>
      </c>
      <c r="F7">
        <v>3</v>
      </c>
      <c r="G7">
        <f t="shared" si="1"/>
        <v>120</v>
      </c>
      <c r="J7" t="s">
        <v>125</v>
      </c>
      <c r="K7">
        <f>AVERAGE(G2:G19)</f>
        <v>36.277777777777779</v>
      </c>
      <c r="L7">
        <f>AVERAGE(G20:G30)</f>
        <v>25</v>
      </c>
      <c r="N7" s="9" t="s">
        <v>132</v>
      </c>
      <c r="O7" s="9">
        <f>K5/L5</f>
        <v>5.2548576902025168</v>
      </c>
      <c r="P7" s="9">
        <f>_xlfn.F.INV(0.05,11,11)</f>
        <v>0.35487035988387877</v>
      </c>
      <c r="Q7" s="9">
        <f>_xlfn.F.INV.RT(0.05,11,11)</f>
        <v>2.8179304699530876</v>
      </c>
    </row>
    <row r="8" spans="1:17" x14ac:dyDescent="0.3">
      <c r="A8" s="1" t="s">
        <v>32</v>
      </c>
      <c r="B8" s="1" t="s">
        <v>26</v>
      </c>
      <c r="C8" s="2">
        <v>219</v>
      </c>
      <c r="D8" s="2">
        <v>30</v>
      </c>
      <c r="E8">
        <f t="shared" si="0"/>
        <v>0.13698630136986301</v>
      </c>
      <c r="F8">
        <v>1</v>
      </c>
      <c r="G8">
        <f t="shared" si="1"/>
        <v>30</v>
      </c>
      <c r="N8" s="9" t="s">
        <v>133</v>
      </c>
      <c r="O8" s="9">
        <f>_xlfn.F.DIST.RT(O7,30,31)</f>
        <v>7.1952981573555501E-6</v>
      </c>
      <c r="P8" s="9"/>
      <c r="Q8" s="9"/>
    </row>
    <row r="9" spans="1:17" x14ac:dyDescent="0.3">
      <c r="A9" s="1" t="s">
        <v>33</v>
      </c>
      <c r="B9" s="1" t="s">
        <v>26</v>
      </c>
      <c r="C9" s="2">
        <v>232</v>
      </c>
      <c r="D9" s="2">
        <v>23</v>
      </c>
      <c r="E9">
        <f t="shared" si="0"/>
        <v>9.9137931034482762E-2</v>
      </c>
      <c r="F9">
        <v>2</v>
      </c>
      <c r="G9">
        <f t="shared" si="1"/>
        <v>46</v>
      </c>
      <c r="J9" s="9"/>
      <c r="K9" s="9"/>
      <c r="L9" s="9"/>
      <c r="M9" s="9"/>
      <c r="N9" s="9" t="s">
        <v>185</v>
      </c>
      <c r="O9" s="9">
        <v>0.05</v>
      </c>
      <c r="P9" s="9"/>
      <c r="Q9" s="9"/>
    </row>
    <row r="10" spans="1:17" x14ac:dyDescent="0.3">
      <c r="A10" s="1" t="s">
        <v>34</v>
      </c>
      <c r="B10" s="1" t="s">
        <v>26</v>
      </c>
      <c r="C10" s="2">
        <v>247</v>
      </c>
      <c r="D10" s="2">
        <v>26</v>
      </c>
      <c r="E10">
        <f t="shared" si="0"/>
        <v>0.10526315789473684</v>
      </c>
      <c r="F10">
        <v>3</v>
      </c>
      <c r="G10">
        <f t="shared" si="1"/>
        <v>78</v>
      </c>
      <c r="N10" s="12" t="s">
        <v>195</v>
      </c>
      <c r="O10" s="12"/>
      <c r="P10" s="9"/>
      <c r="Q10" s="9"/>
    </row>
    <row r="11" spans="1:17" x14ac:dyDescent="0.3">
      <c r="A11" s="1" t="s">
        <v>35</v>
      </c>
      <c r="B11" s="1" t="s">
        <v>26</v>
      </c>
      <c r="C11" s="2">
        <v>141</v>
      </c>
      <c r="D11" s="2">
        <v>18</v>
      </c>
      <c r="E11">
        <f t="shared" si="0"/>
        <v>0.1276595744680851</v>
      </c>
      <c r="F11">
        <v>3</v>
      </c>
      <c r="G11">
        <f t="shared" si="1"/>
        <v>54</v>
      </c>
      <c r="J11" s="9"/>
      <c r="K11" s="9"/>
      <c r="L11" s="9"/>
      <c r="M11" s="9"/>
      <c r="N11" s="12" t="s">
        <v>196</v>
      </c>
      <c r="O11" s="12"/>
      <c r="P11" s="9"/>
      <c r="Q11" s="9"/>
    </row>
    <row r="12" spans="1:17" x14ac:dyDescent="0.3">
      <c r="A12" s="1" t="s">
        <v>36</v>
      </c>
      <c r="B12" s="1" t="s">
        <v>26</v>
      </c>
      <c r="C12" s="2">
        <v>147</v>
      </c>
      <c r="D12" s="2">
        <v>16</v>
      </c>
      <c r="E12">
        <f t="shared" si="0"/>
        <v>0.10884353741496598</v>
      </c>
      <c r="F12">
        <v>4</v>
      </c>
      <c r="G12">
        <f t="shared" si="1"/>
        <v>64</v>
      </c>
      <c r="M12" s="9"/>
    </row>
    <row r="13" spans="1:17" ht="15" thickBot="1" x14ac:dyDescent="0.35">
      <c r="A13" s="1" t="s">
        <v>37</v>
      </c>
      <c r="B13" s="1" t="s">
        <v>26</v>
      </c>
      <c r="C13" s="2">
        <v>146</v>
      </c>
      <c r="D13" s="2">
        <v>17</v>
      </c>
      <c r="E13">
        <f t="shared" si="0"/>
        <v>0.11643835616438356</v>
      </c>
      <c r="F13">
        <v>1</v>
      </c>
      <c r="G13">
        <f t="shared" si="1"/>
        <v>17</v>
      </c>
      <c r="M13" t="s">
        <v>136</v>
      </c>
    </row>
    <row r="14" spans="1:17" ht="15" thickBot="1" x14ac:dyDescent="0.35">
      <c r="A14" s="1" t="s">
        <v>38</v>
      </c>
      <c r="B14" s="1" t="s">
        <v>26</v>
      </c>
      <c r="C14" s="2">
        <v>229</v>
      </c>
      <c r="D14" s="2">
        <v>9</v>
      </c>
      <c r="E14">
        <f t="shared" si="0"/>
        <v>3.9301310043668124E-2</v>
      </c>
      <c r="F14">
        <v>1</v>
      </c>
      <c r="G14">
        <f t="shared" si="1"/>
        <v>9</v>
      </c>
      <c r="J14" s="15"/>
      <c r="K14" s="15"/>
      <c r="L14" s="15"/>
    </row>
    <row r="15" spans="1:17" x14ac:dyDescent="0.3">
      <c r="A15" s="1" t="s">
        <v>39</v>
      </c>
      <c r="B15" s="1" t="s">
        <v>26</v>
      </c>
      <c r="C15" s="2">
        <v>232</v>
      </c>
      <c r="D15" s="2">
        <v>16</v>
      </c>
      <c r="E15">
        <f t="shared" si="0"/>
        <v>6.8965517241379309E-2</v>
      </c>
      <c r="F15">
        <v>1</v>
      </c>
      <c r="G15">
        <f t="shared" si="1"/>
        <v>16</v>
      </c>
      <c r="J15" s="13"/>
      <c r="K15" s="13"/>
      <c r="L15" s="13"/>
      <c r="M15" s="15"/>
      <c r="N15" s="15" t="s">
        <v>137</v>
      </c>
      <c r="O15" s="15" t="s">
        <v>138</v>
      </c>
    </row>
    <row r="16" spans="1:17" x14ac:dyDescent="0.3">
      <c r="A16" s="1" t="s">
        <v>40</v>
      </c>
      <c r="B16" s="1" t="s">
        <v>26</v>
      </c>
      <c r="C16" s="2">
        <v>268</v>
      </c>
      <c r="D16" s="2">
        <v>22</v>
      </c>
      <c r="E16">
        <f t="shared" si="0"/>
        <v>8.2089552238805971E-2</v>
      </c>
      <c r="F16">
        <v>1</v>
      </c>
      <c r="G16">
        <f t="shared" si="1"/>
        <v>22</v>
      </c>
      <c r="J16" s="13"/>
      <c r="K16" s="13"/>
      <c r="L16" s="13"/>
      <c r="M16" s="13" t="s">
        <v>139</v>
      </c>
      <c r="N16" s="13">
        <v>36.277777777777779</v>
      </c>
      <c r="O16" s="13">
        <v>25</v>
      </c>
    </row>
    <row r="17" spans="1:15" x14ac:dyDescent="0.3">
      <c r="A17" s="1" t="s">
        <v>41</v>
      </c>
      <c r="B17" s="1" t="s">
        <v>26</v>
      </c>
      <c r="C17" s="2">
        <v>272</v>
      </c>
      <c r="D17" s="2">
        <v>29</v>
      </c>
      <c r="E17">
        <f t="shared" si="0"/>
        <v>0.10661764705882353</v>
      </c>
      <c r="F17">
        <v>1</v>
      </c>
      <c r="G17">
        <f t="shared" si="1"/>
        <v>29</v>
      </c>
      <c r="J17" s="13"/>
      <c r="K17" s="13"/>
      <c r="L17" s="13"/>
      <c r="M17" s="13" t="s">
        <v>140</v>
      </c>
      <c r="N17" s="13">
        <v>853.3888888888888</v>
      </c>
      <c r="O17" s="13">
        <v>162.4</v>
      </c>
    </row>
    <row r="18" spans="1:15" x14ac:dyDescent="0.3">
      <c r="A18" s="1" t="s">
        <v>42</v>
      </c>
      <c r="B18" s="1" t="s">
        <v>26</v>
      </c>
      <c r="C18" s="2">
        <v>242</v>
      </c>
      <c r="D18" s="2">
        <v>13</v>
      </c>
      <c r="E18">
        <f t="shared" si="0"/>
        <v>5.3719008264462811E-2</v>
      </c>
      <c r="F18">
        <v>1</v>
      </c>
      <c r="G18">
        <f t="shared" si="1"/>
        <v>13</v>
      </c>
      <c r="J18" s="13"/>
      <c r="K18" s="13"/>
      <c r="L18" s="13"/>
      <c r="M18" s="13" t="s">
        <v>141</v>
      </c>
      <c r="N18" s="13">
        <v>18</v>
      </c>
      <c r="O18" s="13">
        <v>11</v>
      </c>
    </row>
    <row r="19" spans="1:15" x14ac:dyDescent="0.3">
      <c r="A19" s="1" t="s">
        <v>43</v>
      </c>
      <c r="B19" s="1" t="s">
        <v>26</v>
      </c>
      <c r="C19" s="2">
        <v>245</v>
      </c>
      <c r="D19" s="2">
        <v>20</v>
      </c>
      <c r="E19">
        <f t="shared" si="0"/>
        <v>8.1632653061224483E-2</v>
      </c>
      <c r="F19">
        <v>1</v>
      </c>
      <c r="G19">
        <f t="shared" si="1"/>
        <v>20</v>
      </c>
      <c r="J19" s="13"/>
      <c r="K19" s="13"/>
      <c r="L19" s="13"/>
      <c r="M19" s="13" t="s">
        <v>142</v>
      </c>
      <c r="N19" s="13">
        <v>0</v>
      </c>
      <c r="O19" s="13"/>
    </row>
    <row r="20" spans="1:15" x14ac:dyDescent="0.3">
      <c r="A20" s="1" t="s">
        <v>56</v>
      </c>
      <c r="B20" s="1" t="s">
        <v>57</v>
      </c>
      <c r="C20" s="2">
        <v>320</v>
      </c>
      <c r="D20" s="2">
        <v>9</v>
      </c>
      <c r="E20">
        <f t="shared" si="0"/>
        <v>2.8125000000000001E-2</v>
      </c>
      <c r="F20">
        <v>3</v>
      </c>
      <c r="G20">
        <f t="shared" si="1"/>
        <v>27</v>
      </c>
      <c r="J20" s="13"/>
      <c r="K20" s="13"/>
      <c r="L20" s="13"/>
      <c r="M20" s="13" t="s">
        <v>143</v>
      </c>
      <c r="N20" s="13">
        <v>25</v>
      </c>
      <c r="O20" s="13"/>
    </row>
    <row r="21" spans="1:15" ht="13.2" customHeight="1" x14ac:dyDescent="0.3">
      <c r="A21" s="1" t="s">
        <v>58</v>
      </c>
      <c r="B21" s="1" t="s">
        <v>57</v>
      </c>
      <c r="C21" s="2">
        <v>323</v>
      </c>
      <c r="D21" s="2">
        <v>16</v>
      </c>
      <c r="E21">
        <f t="shared" si="0"/>
        <v>4.9535603715170282E-2</v>
      </c>
      <c r="F21">
        <v>3</v>
      </c>
      <c r="G21">
        <f t="shared" si="1"/>
        <v>48</v>
      </c>
      <c r="J21" s="13"/>
      <c r="K21" s="13"/>
      <c r="L21" s="13"/>
      <c r="M21" s="13" t="s">
        <v>144</v>
      </c>
      <c r="N21" s="13">
        <v>1.4302721218909435</v>
      </c>
      <c r="O21" s="13"/>
    </row>
    <row r="22" spans="1:15" ht="13.2" customHeight="1" x14ac:dyDescent="0.3">
      <c r="A22" s="1" t="s">
        <v>59</v>
      </c>
      <c r="B22" s="1" t="s">
        <v>57</v>
      </c>
      <c r="C22" s="2">
        <v>223</v>
      </c>
      <c r="D22" s="2">
        <v>7</v>
      </c>
      <c r="E22">
        <f t="shared" si="0"/>
        <v>3.1390134529147982E-2</v>
      </c>
      <c r="F22">
        <v>3</v>
      </c>
      <c r="G22">
        <f t="shared" si="1"/>
        <v>21</v>
      </c>
      <c r="J22" s="13"/>
      <c r="K22" s="13"/>
      <c r="L22" s="13"/>
      <c r="M22" s="13" t="s">
        <v>145</v>
      </c>
      <c r="N22" s="13">
        <v>8.2509654654061917E-2</v>
      </c>
      <c r="O22" s="13"/>
    </row>
    <row r="23" spans="1:15" x14ac:dyDescent="0.3">
      <c r="A23" s="1" t="s">
        <v>60</v>
      </c>
      <c r="B23" s="1" t="s">
        <v>57</v>
      </c>
      <c r="C23" s="2">
        <v>310</v>
      </c>
      <c r="D23" s="2">
        <v>6</v>
      </c>
      <c r="E23">
        <f t="shared" si="0"/>
        <v>1.935483870967742E-2</v>
      </c>
      <c r="F23">
        <v>3</v>
      </c>
      <c r="G23">
        <f t="shared" si="1"/>
        <v>18</v>
      </c>
      <c r="J23" s="13"/>
      <c r="K23" s="13"/>
      <c r="L23" s="13"/>
      <c r="M23" s="13" t="s">
        <v>146</v>
      </c>
      <c r="N23" s="13">
        <v>1.7081407612518986</v>
      </c>
      <c r="O23" s="13"/>
    </row>
    <row r="24" spans="1:15" ht="15" thickBot="1" x14ac:dyDescent="0.35">
      <c r="A24" s="1" t="s">
        <v>61</v>
      </c>
      <c r="B24" s="1" t="s">
        <v>57</v>
      </c>
      <c r="C24" s="2">
        <v>313</v>
      </c>
      <c r="D24" s="2">
        <v>13</v>
      </c>
      <c r="E24">
        <f t="shared" si="0"/>
        <v>4.1533546325878593E-2</v>
      </c>
      <c r="F24">
        <v>3</v>
      </c>
      <c r="G24">
        <f t="shared" si="1"/>
        <v>39</v>
      </c>
      <c r="J24" s="14"/>
      <c r="K24" s="14"/>
      <c r="L24" s="14"/>
      <c r="M24" s="13" t="s">
        <v>147</v>
      </c>
      <c r="N24" s="13">
        <v>0.16501930930812383</v>
      </c>
      <c r="O24" s="13"/>
    </row>
    <row r="25" spans="1:15" ht="15" thickBot="1" x14ac:dyDescent="0.35">
      <c r="A25" s="1" t="s">
        <v>62</v>
      </c>
      <c r="B25" s="1" t="s">
        <v>57</v>
      </c>
      <c r="C25" s="2">
        <v>213</v>
      </c>
      <c r="D25" s="2">
        <v>4</v>
      </c>
      <c r="E25">
        <f t="shared" si="0"/>
        <v>1.8779342723004695E-2</v>
      </c>
      <c r="F25">
        <v>5</v>
      </c>
      <c r="G25">
        <f t="shared" si="1"/>
        <v>20</v>
      </c>
      <c r="M25" s="14" t="s">
        <v>148</v>
      </c>
      <c r="N25" s="14">
        <v>2.0595385527532977</v>
      </c>
      <c r="O25" s="14"/>
    </row>
    <row r="26" spans="1:15" x14ac:dyDescent="0.3">
      <c r="A26" s="1" t="s">
        <v>63</v>
      </c>
      <c r="B26" s="1" t="s">
        <v>57</v>
      </c>
      <c r="C26" s="2">
        <v>334</v>
      </c>
      <c r="D26" s="2">
        <v>11</v>
      </c>
      <c r="E26">
        <f t="shared" si="0"/>
        <v>3.2934131736526949E-2</v>
      </c>
      <c r="F26">
        <v>2</v>
      </c>
      <c r="G26">
        <f t="shared" si="1"/>
        <v>22</v>
      </c>
      <c r="J26" t="s">
        <v>198</v>
      </c>
    </row>
    <row r="27" spans="1:15" x14ac:dyDescent="0.3">
      <c r="A27" s="1" t="s">
        <v>64</v>
      </c>
      <c r="B27" s="1" t="s">
        <v>57</v>
      </c>
      <c r="C27" s="2">
        <v>338</v>
      </c>
      <c r="D27" s="2">
        <v>18</v>
      </c>
      <c r="E27">
        <f t="shared" si="0"/>
        <v>5.3254437869822487E-2</v>
      </c>
      <c r="F27">
        <v>2</v>
      </c>
      <c r="G27">
        <f t="shared" si="1"/>
        <v>36</v>
      </c>
      <c r="J27" t="s">
        <v>199</v>
      </c>
    </row>
    <row r="28" spans="1:15" x14ac:dyDescent="0.3">
      <c r="A28" s="1" t="s">
        <v>65</v>
      </c>
      <c r="B28" s="1" t="s">
        <v>57</v>
      </c>
      <c r="C28" s="2">
        <v>237</v>
      </c>
      <c r="D28" s="2">
        <v>9</v>
      </c>
      <c r="E28">
        <f t="shared" si="0"/>
        <v>3.7974683544303799E-2</v>
      </c>
      <c r="F28">
        <v>2</v>
      </c>
      <c r="G28">
        <f t="shared" si="1"/>
        <v>18</v>
      </c>
    </row>
    <row r="29" spans="1:15" x14ac:dyDescent="0.3">
      <c r="A29" s="1" t="s">
        <v>66</v>
      </c>
      <c r="B29" s="1" t="s">
        <v>57</v>
      </c>
      <c r="C29" s="2">
        <v>264</v>
      </c>
      <c r="D29" s="2">
        <v>13</v>
      </c>
      <c r="E29">
        <f t="shared" si="0"/>
        <v>4.924242424242424E-2</v>
      </c>
      <c r="F29">
        <v>2</v>
      </c>
      <c r="G29">
        <f t="shared" si="1"/>
        <v>26</v>
      </c>
      <c r="J29" t="s">
        <v>150</v>
      </c>
    </row>
    <row r="30" spans="1:15" x14ac:dyDescent="0.3">
      <c r="A30" s="1" t="s">
        <v>67</v>
      </c>
      <c r="B30" s="1" t="s">
        <v>57</v>
      </c>
      <c r="C30" s="2">
        <v>87</v>
      </c>
      <c r="D30" s="2">
        <v>0</v>
      </c>
      <c r="E30">
        <f t="shared" si="0"/>
        <v>0</v>
      </c>
      <c r="F30">
        <v>3</v>
      </c>
      <c r="G30">
        <f t="shared" si="1"/>
        <v>0</v>
      </c>
      <c r="J30" t="s">
        <v>149</v>
      </c>
    </row>
    <row r="31" spans="1:15" x14ac:dyDescent="0.3">
      <c r="E31" t="s">
        <v>120</v>
      </c>
      <c r="F31">
        <f>SUM(F2:F30)</f>
        <v>61</v>
      </c>
      <c r="J31" t="s">
        <v>197</v>
      </c>
    </row>
    <row r="33" spans="10:11" x14ac:dyDescent="0.3">
      <c r="J33" s="13" t="s">
        <v>147</v>
      </c>
      <c r="K33" s="13">
        <v>0.16501930930812383</v>
      </c>
    </row>
    <row r="34" spans="10:11" ht="15" thickBot="1" x14ac:dyDescent="0.35">
      <c r="J34" s="14" t="s">
        <v>148</v>
      </c>
      <c r="K34" s="14">
        <v>2.0595385527532977</v>
      </c>
    </row>
    <row r="36" spans="10:11" x14ac:dyDescent="0.3">
      <c r="J36" t="s">
        <v>151</v>
      </c>
    </row>
    <row r="37" spans="10:11" x14ac:dyDescent="0.3">
      <c r="J37" t="s">
        <v>152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FB7FB-022F-44CC-B130-D74D909AABF1}">
  <dimension ref="A1:N118"/>
  <sheetViews>
    <sheetView tabSelected="1" workbookViewId="0">
      <selection activeCell="J21" sqref="J21"/>
    </sheetView>
  </sheetViews>
  <sheetFormatPr defaultRowHeight="14.4" x14ac:dyDescent="0.3"/>
  <cols>
    <col min="1" max="1" width="43.33203125" style="9" bestFit="1" customWidth="1"/>
    <col min="2" max="2" width="15.6640625" style="9" bestFit="1" customWidth="1"/>
    <col min="3" max="3" width="11.44140625" style="11" bestFit="1" customWidth="1"/>
    <col min="4" max="4" width="9.5546875" style="11" bestFit="1" customWidth="1"/>
    <col min="6" max="6" width="14.33203125" customWidth="1"/>
  </cols>
  <sheetData>
    <row r="1" spans="1:13" x14ac:dyDescent="0.3">
      <c r="A1" s="12" t="s">
        <v>0</v>
      </c>
      <c r="B1" s="12" t="s">
        <v>24</v>
      </c>
      <c r="C1" s="10" t="s">
        <v>5</v>
      </c>
      <c r="D1" s="10" t="s">
        <v>18</v>
      </c>
      <c r="F1" t="s">
        <v>153</v>
      </c>
    </row>
    <row r="2" spans="1:13" x14ac:dyDescent="0.3">
      <c r="A2" s="1" t="s">
        <v>25</v>
      </c>
      <c r="B2" s="1" t="s">
        <v>26</v>
      </c>
      <c r="C2" s="2">
        <v>9</v>
      </c>
      <c r="D2" s="2">
        <v>7</v>
      </c>
    </row>
    <row r="3" spans="1:13" x14ac:dyDescent="0.3">
      <c r="A3" s="1" t="s">
        <v>27</v>
      </c>
      <c r="B3" s="1" t="s">
        <v>26</v>
      </c>
      <c r="C3" s="2">
        <v>12</v>
      </c>
      <c r="D3" s="2">
        <v>7</v>
      </c>
      <c r="F3" t="s">
        <v>126</v>
      </c>
      <c r="G3" t="s">
        <v>204</v>
      </c>
      <c r="H3" t="s">
        <v>206</v>
      </c>
      <c r="I3" t="s">
        <v>208</v>
      </c>
    </row>
    <row r="4" spans="1:13" x14ac:dyDescent="0.3">
      <c r="A4" s="1" t="s">
        <v>28</v>
      </c>
      <c r="B4" s="1" t="s">
        <v>26</v>
      </c>
      <c r="C4" s="2">
        <v>23</v>
      </c>
      <c r="D4" s="2">
        <v>8</v>
      </c>
      <c r="F4" t="s">
        <v>128</v>
      </c>
      <c r="G4" t="s">
        <v>205</v>
      </c>
      <c r="H4" t="s">
        <v>207</v>
      </c>
    </row>
    <row r="5" spans="1:13" x14ac:dyDescent="0.3">
      <c r="A5" s="1" t="s">
        <v>29</v>
      </c>
      <c r="B5" s="1" t="s">
        <v>26</v>
      </c>
      <c r="C5" s="2">
        <v>18</v>
      </c>
      <c r="D5" s="2">
        <v>8</v>
      </c>
      <c r="F5" t="s">
        <v>181</v>
      </c>
      <c r="M5" t="s">
        <v>214</v>
      </c>
    </row>
    <row r="6" spans="1:13" x14ac:dyDescent="0.3">
      <c r="A6" s="1" t="s">
        <v>30</v>
      </c>
      <c r="B6" s="1" t="s">
        <v>26</v>
      </c>
      <c r="C6" s="2">
        <v>25</v>
      </c>
      <c r="D6" s="2">
        <v>9</v>
      </c>
      <c r="M6" t="s">
        <v>212</v>
      </c>
    </row>
    <row r="7" spans="1:13" x14ac:dyDescent="0.3">
      <c r="A7" s="1" t="s">
        <v>31</v>
      </c>
      <c r="B7" s="1" t="s">
        <v>26</v>
      </c>
      <c r="C7" s="2">
        <v>40</v>
      </c>
      <c r="D7" s="2">
        <v>9</v>
      </c>
      <c r="E7" t="s">
        <v>182</v>
      </c>
      <c r="F7">
        <f>G32/H32</f>
        <v>1.2081399397001311</v>
      </c>
      <c r="M7" t="s">
        <v>216</v>
      </c>
    </row>
    <row r="8" spans="1:13" x14ac:dyDescent="0.3">
      <c r="A8" s="1" t="s">
        <v>32</v>
      </c>
      <c r="B8" s="1" t="s">
        <v>26</v>
      </c>
      <c r="C8" s="2">
        <v>30</v>
      </c>
      <c r="D8" s="2">
        <v>8</v>
      </c>
      <c r="E8" t="s">
        <v>183</v>
      </c>
      <c r="F8">
        <f>J32</f>
        <v>0.23746917441557616</v>
      </c>
      <c r="M8" t="s">
        <v>215</v>
      </c>
    </row>
    <row r="9" spans="1:13" x14ac:dyDescent="0.3">
      <c r="A9" s="1" t="s">
        <v>33</v>
      </c>
      <c r="B9" s="1" t="s">
        <v>26</v>
      </c>
      <c r="C9" s="2">
        <v>23</v>
      </c>
      <c r="D9" s="2">
        <v>9</v>
      </c>
      <c r="F9" t="s">
        <v>202</v>
      </c>
      <c r="M9" t="s">
        <v>213</v>
      </c>
    </row>
    <row r="10" spans="1:13" x14ac:dyDescent="0.3">
      <c r="A10" s="1" t="s">
        <v>34</v>
      </c>
      <c r="B10" s="1" t="s">
        <v>26</v>
      </c>
      <c r="C10" s="2">
        <v>26</v>
      </c>
      <c r="D10" s="2">
        <v>9</v>
      </c>
      <c r="F10" t="s">
        <v>203</v>
      </c>
    </row>
    <row r="11" spans="1:13" x14ac:dyDescent="0.3">
      <c r="A11" s="1" t="s">
        <v>35</v>
      </c>
      <c r="B11" s="1" t="s">
        <v>26</v>
      </c>
      <c r="C11" s="2">
        <v>18</v>
      </c>
      <c r="D11" s="2">
        <v>8</v>
      </c>
      <c r="F11" t="s">
        <v>209</v>
      </c>
    </row>
    <row r="12" spans="1:13" x14ac:dyDescent="0.3">
      <c r="A12" s="1" t="s">
        <v>36</v>
      </c>
      <c r="B12" s="1" t="s">
        <v>26</v>
      </c>
      <c r="C12" s="2">
        <v>16</v>
      </c>
      <c r="D12" s="2">
        <v>5</v>
      </c>
      <c r="F12" t="s">
        <v>210</v>
      </c>
    </row>
    <row r="13" spans="1:13" x14ac:dyDescent="0.3">
      <c r="A13" s="1" t="s">
        <v>37</v>
      </c>
      <c r="B13" s="1" t="s">
        <v>26</v>
      </c>
      <c r="C13" s="2">
        <v>17</v>
      </c>
      <c r="D13" s="2">
        <v>5</v>
      </c>
    </row>
    <row r="14" spans="1:13" x14ac:dyDescent="0.3">
      <c r="A14" s="1" t="s">
        <v>38</v>
      </c>
      <c r="B14" s="1" t="s">
        <v>26</v>
      </c>
      <c r="C14" s="2">
        <v>9</v>
      </c>
      <c r="D14" s="2">
        <v>11</v>
      </c>
    </row>
    <row r="15" spans="1:13" x14ac:dyDescent="0.3">
      <c r="A15" s="1" t="s">
        <v>39</v>
      </c>
      <c r="B15" s="1" t="s">
        <v>26</v>
      </c>
      <c r="C15" s="2">
        <v>16</v>
      </c>
      <c r="D15" s="2">
        <v>11</v>
      </c>
      <c r="F15" t="s">
        <v>154</v>
      </c>
    </row>
    <row r="16" spans="1:13" ht="15" thickBot="1" x14ac:dyDescent="0.35">
      <c r="A16" s="1" t="s">
        <v>40</v>
      </c>
      <c r="B16" s="1" t="s">
        <v>26</v>
      </c>
      <c r="C16" s="2">
        <v>22</v>
      </c>
      <c r="D16" s="2">
        <v>12</v>
      </c>
    </row>
    <row r="17" spans="1:14" x14ac:dyDescent="0.3">
      <c r="A17" s="1" t="s">
        <v>41</v>
      </c>
      <c r="B17" s="1" t="s">
        <v>26</v>
      </c>
      <c r="C17" s="2">
        <v>29</v>
      </c>
      <c r="D17" s="2">
        <v>11</v>
      </c>
      <c r="F17" s="16" t="s">
        <v>155</v>
      </c>
      <c r="G17" s="16"/>
    </row>
    <row r="18" spans="1:14" x14ac:dyDescent="0.3">
      <c r="A18" s="1" t="s">
        <v>42</v>
      </c>
      <c r="B18" s="1" t="s">
        <v>26</v>
      </c>
      <c r="C18" s="2">
        <v>13</v>
      </c>
      <c r="D18" s="2">
        <v>13</v>
      </c>
      <c r="F18" s="13" t="s">
        <v>156</v>
      </c>
      <c r="G18" s="13">
        <v>0.22646590638230121</v>
      </c>
    </row>
    <row r="19" spans="1:14" x14ac:dyDescent="0.3">
      <c r="A19" s="1" t="s">
        <v>43</v>
      </c>
      <c r="B19" s="1" t="s">
        <v>26</v>
      </c>
      <c r="C19" s="2">
        <v>20</v>
      </c>
      <c r="D19" s="2">
        <v>12</v>
      </c>
      <c r="F19" s="13" t="s">
        <v>157</v>
      </c>
      <c r="G19" s="13">
        <v>5.1286806753557221E-2</v>
      </c>
    </row>
    <row r="20" spans="1:14" x14ac:dyDescent="0.3">
      <c r="A20" s="1" t="s">
        <v>56</v>
      </c>
      <c r="B20" s="1" t="s">
        <v>57</v>
      </c>
      <c r="C20" s="2">
        <v>9</v>
      </c>
      <c r="D20" s="2">
        <v>5</v>
      </c>
      <c r="F20" s="13" t="s">
        <v>158</v>
      </c>
      <c r="G20" s="13">
        <v>1.6149281077763041E-2</v>
      </c>
    </row>
    <row r="21" spans="1:14" x14ac:dyDescent="0.3">
      <c r="A21" s="1" t="s">
        <v>58</v>
      </c>
      <c r="B21" s="1" t="s">
        <v>57</v>
      </c>
      <c r="C21" s="2">
        <v>16</v>
      </c>
      <c r="D21" s="2">
        <v>4</v>
      </c>
      <c r="F21" s="13" t="s">
        <v>159</v>
      </c>
      <c r="G21" s="13">
        <v>8.6466979133766202</v>
      </c>
    </row>
    <row r="22" spans="1:14" ht="15" thickBot="1" x14ac:dyDescent="0.35">
      <c r="A22" s="1" t="s">
        <v>59</v>
      </c>
      <c r="B22" s="1" t="s">
        <v>57</v>
      </c>
      <c r="C22" s="2">
        <v>7</v>
      </c>
      <c r="D22" s="2">
        <v>4</v>
      </c>
      <c r="F22" s="14" t="s">
        <v>141</v>
      </c>
      <c r="G22" s="14">
        <v>29</v>
      </c>
    </row>
    <row r="23" spans="1:14" x14ac:dyDescent="0.3">
      <c r="A23" s="1" t="s">
        <v>60</v>
      </c>
      <c r="B23" s="1" t="s">
        <v>57</v>
      </c>
      <c r="C23" s="2">
        <v>6</v>
      </c>
      <c r="D23" s="2">
        <v>5</v>
      </c>
    </row>
    <row r="24" spans="1:14" ht="15" thickBot="1" x14ac:dyDescent="0.35">
      <c r="A24" s="1" t="s">
        <v>61</v>
      </c>
      <c r="B24" s="1" t="s">
        <v>57</v>
      </c>
      <c r="C24" s="2">
        <v>13</v>
      </c>
      <c r="D24" s="2">
        <v>4</v>
      </c>
      <c r="F24" t="s">
        <v>160</v>
      </c>
    </row>
    <row r="25" spans="1:14" x14ac:dyDescent="0.3">
      <c r="A25" s="1" t="s">
        <v>62</v>
      </c>
      <c r="B25" s="1" t="s">
        <v>57</v>
      </c>
      <c r="C25" s="2">
        <v>4</v>
      </c>
      <c r="D25" s="2">
        <v>4</v>
      </c>
      <c r="F25" s="15"/>
      <c r="G25" s="15" t="s">
        <v>143</v>
      </c>
      <c r="H25" s="15" t="s">
        <v>165</v>
      </c>
      <c r="I25" s="15" t="s">
        <v>166</v>
      </c>
      <c r="J25" s="15" t="s">
        <v>167</v>
      </c>
      <c r="K25" s="15" t="s">
        <v>168</v>
      </c>
    </row>
    <row r="26" spans="1:14" x14ac:dyDescent="0.3">
      <c r="A26" s="1" t="s">
        <v>63</v>
      </c>
      <c r="B26" s="1" t="s">
        <v>57</v>
      </c>
      <c r="C26" s="2">
        <v>11</v>
      </c>
      <c r="D26" s="2">
        <v>5</v>
      </c>
      <c r="F26" s="13" t="s">
        <v>161</v>
      </c>
      <c r="G26" s="13">
        <v>1</v>
      </c>
      <c r="H26" s="13">
        <v>109.12771370810356</v>
      </c>
      <c r="I26" s="13">
        <v>109.12771370810356</v>
      </c>
      <c r="J26" s="13">
        <v>1.4596021138986486</v>
      </c>
      <c r="K26" s="13">
        <v>0.237469174415574</v>
      </c>
    </row>
    <row r="27" spans="1:14" x14ac:dyDescent="0.3">
      <c r="A27" s="1" t="s">
        <v>64</v>
      </c>
      <c r="B27" s="1" t="s">
        <v>57</v>
      </c>
      <c r="C27" s="2">
        <v>18</v>
      </c>
      <c r="D27" s="2">
        <v>5</v>
      </c>
      <c r="F27" s="13" t="s">
        <v>162</v>
      </c>
      <c r="G27" s="13">
        <v>27</v>
      </c>
      <c r="H27" s="13">
        <v>2018.6653897401732</v>
      </c>
      <c r="I27" s="13">
        <v>74.765384805191601</v>
      </c>
      <c r="J27" s="13"/>
      <c r="K27" s="13"/>
    </row>
    <row r="28" spans="1:14" ht="15" thickBot="1" x14ac:dyDescent="0.35">
      <c r="A28" s="1" t="s">
        <v>65</v>
      </c>
      <c r="B28" s="1" t="s">
        <v>57</v>
      </c>
      <c r="C28" s="2">
        <v>9</v>
      </c>
      <c r="D28" s="2">
        <v>5</v>
      </c>
      <c r="F28" s="14" t="s">
        <v>163</v>
      </c>
      <c r="G28" s="14">
        <v>28</v>
      </c>
      <c r="H28" s="14">
        <v>2127.7931034482767</v>
      </c>
      <c r="I28" s="14"/>
      <c r="J28" s="14"/>
      <c r="K28" s="14"/>
    </row>
    <row r="29" spans="1:14" ht="15" thickBot="1" x14ac:dyDescent="0.35">
      <c r="A29" s="1" t="s">
        <v>66</v>
      </c>
      <c r="B29" s="1" t="s">
        <v>57</v>
      </c>
      <c r="C29" s="2">
        <v>13</v>
      </c>
      <c r="D29" s="2">
        <v>32</v>
      </c>
    </row>
    <row r="30" spans="1:14" x14ac:dyDescent="0.3">
      <c r="A30" s="1" t="s">
        <v>67</v>
      </c>
      <c r="B30" s="1" t="s">
        <v>57</v>
      </c>
      <c r="C30" s="2">
        <v>0</v>
      </c>
      <c r="D30" s="2">
        <v>2</v>
      </c>
      <c r="F30" s="15"/>
      <c r="G30" s="15" t="s">
        <v>169</v>
      </c>
      <c r="H30" s="15" t="s">
        <v>159</v>
      </c>
      <c r="I30" s="15" t="s">
        <v>144</v>
      </c>
      <c r="J30" s="15" t="s">
        <v>170</v>
      </c>
      <c r="K30" s="15" t="s">
        <v>171</v>
      </c>
      <c r="L30" s="15" t="s">
        <v>172</v>
      </c>
      <c r="M30" s="15" t="s">
        <v>173</v>
      </c>
      <c r="N30" s="15" t="s">
        <v>174</v>
      </c>
    </row>
    <row r="31" spans="1:14" x14ac:dyDescent="0.3">
      <c r="F31" s="13" t="s">
        <v>164</v>
      </c>
      <c r="G31" s="13">
        <v>13.309210526315788</v>
      </c>
      <c r="H31" s="13">
        <v>2.9339149277423324</v>
      </c>
      <c r="I31" s="13">
        <v>4.5363314390841305</v>
      </c>
      <c r="J31" s="13">
        <v>1.058552954500545E-4</v>
      </c>
      <c r="K31" s="13">
        <v>7.2893143448170168</v>
      </c>
      <c r="L31" s="13">
        <v>19.32910670781456</v>
      </c>
      <c r="M31" s="13">
        <v>7.2893143448170168</v>
      </c>
      <c r="N31" s="13">
        <v>19.32910670781456</v>
      </c>
    </row>
    <row r="32" spans="1:14" ht="15" thickBot="1" x14ac:dyDescent="0.35">
      <c r="F32" s="14" t="s">
        <v>18</v>
      </c>
      <c r="G32" s="14">
        <v>0.36300799467021988</v>
      </c>
      <c r="H32" s="14">
        <v>0.30046849933652642</v>
      </c>
      <c r="I32" s="14">
        <v>1.2081399397001311</v>
      </c>
      <c r="J32" s="14">
        <v>0.23746917441557616</v>
      </c>
      <c r="K32" s="14">
        <v>-0.25350244150950157</v>
      </c>
      <c r="L32" s="14">
        <v>0.97951843084994139</v>
      </c>
      <c r="M32" s="14">
        <v>-0.25350244150950157</v>
      </c>
      <c r="N32" s="14">
        <v>0.97951843084994139</v>
      </c>
    </row>
    <row r="36" spans="6:11" x14ac:dyDescent="0.3">
      <c r="F36" t="s">
        <v>175</v>
      </c>
      <c r="J36" t="s">
        <v>179</v>
      </c>
    </row>
    <row r="37" spans="6:11" ht="15" thickBot="1" x14ac:dyDescent="0.35"/>
    <row r="38" spans="6:11" x14ac:dyDescent="0.3">
      <c r="F38" s="15" t="s">
        <v>176</v>
      </c>
      <c r="G38" s="15" t="s">
        <v>177</v>
      </c>
      <c r="H38" s="15" t="s">
        <v>178</v>
      </c>
      <c r="J38" s="15" t="s">
        <v>180</v>
      </c>
      <c r="K38" s="15" t="s">
        <v>5</v>
      </c>
    </row>
    <row r="39" spans="6:11" x14ac:dyDescent="0.3">
      <c r="F39" s="13">
        <v>1</v>
      </c>
      <c r="G39" s="13">
        <v>15.850266489007327</v>
      </c>
      <c r="H39" s="13">
        <v>-6.8502664890073266</v>
      </c>
      <c r="J39" s="13">
        <v>1.7241379310344827</v>
      </c>
      <c r="K39" s="13">
        <v>0</v>
      </c>
    </row>
    <row r="40" spans="6:11" x14ac:dyDescent="0.3">
      <c r="F40" s="13">
        <v>2</v>
      </c>
      <c r="G40" s="13">
        <v>15.850266489007327</v>
      </c>
      <c r="H40" s="13">
        <v>-3.8502664890073266</v>
      </c>
      <c r="J40" s="13">
        <v>5.1724137931034484</v>
      </c>
      <c r="K40" s="13">
        <v>4</v>
      </c>
    </row>
    <row r="41" spans="6:11" x14ac:dyDescent="0.3">
      <c r="F41" s="13">
        <v>3</v>
      </c>
      <c r="G41" s="13">
        <v>16.213274483677548</v>
      </c>
      <c r="H41" s="13">
        <v>6.786725516322452</v>
      </c>
      <c r="J41" s="13">
        <v>8.6206896551724128</v>
      </c>
      <c r="K41" s="13">
        <v>6</v>
      </c>
    </row>
    <row r="42" spans="6:11" x14ac:dyDescent="0.3">
      <c r="F42" s="13">
        <v>4</v>
      </c>
      <c r="G42" s="13">
        <v>16.213274483677548</v>
      </c>
      <c r="H42" s="13">
        <v>1.786725516322452</v>
      </c>
      <c r="J42" s="13">
        <v>12.068965517241379</v>
      </c>
      <c r="K42" s="13">
        <v>7</v>
      </c>
    </row>
    <row r="43" spans="6:11" x14ac:dyDescent="0.3">
      <c r="F43" s="13">
        <v>5</v>
      </c>
      <c r="G43" s="13">
        <v>16.576282478347768</v>
      </c>
      <c r="H43" s="13">
        <v>8.4237175216522324</v>
      </c>
      <c r="J43" s="13">
        <v>15.517241379310343</v>
      </c>
      <c r="K43" s="13">
        <v>9</v>
      </c>
    </row>
    <row r="44" spans="6:11" x14ac:dyDescent="0.3">
      <c r="F44" s="13">
        <v>6</v>
      </c>
      <c r="G44" s="13">
        <v>16.576282478347768</v>
      </c>
      <c r="H44" s="13">
        <v>23.423717521652232</v>
      </c>
      <c r="J44" s="13">
        <v>18.96551724137931</v>
      </c>
      <c r="K44" s="13">
        <v>9</v>
      </c>
    </row>
    <row r="45" spans="6:11" x14ac:dyDescent="0.3">
      <c r="F45" s="13">
        <v>7</v>
      </c>
      <c r="G45" s="13">
        <v>16.213274483677548</v>
      </c>
      <c r="H45" s="13">
        <v>13.786725516322452</v>
      </c>
      <c r="J45" s="13">
        <v>22.413793103448278</v>
      </c>
      <c r="K45" s="13">
        <v>9</v>
      </c>
    </row>
    <row r="46" spans="6:11" x14ac:dyDescent="0.3">
      <c r="F46" s="13">
        <v>8</v>
      </c>
      <c r="G46" s="13">
        <v>16.576282478347768</v>
      </c>
      <c r="H46" s="13">
        <v>6.4237175216522324</v>
      </c>
      <c r="J46" s="13">
        <v>25.862068965517242</v>
      </c>
      <c r="K46" s="13">
        <v>9</v>
      </c>
    </row>
    <row r="47" spans="6:11" x14ac:dyDescent="0.3">
      <c r="F47" s="13">
        <v>9</v>
      </c>
      <c r="G47" s="13">
        <v>16.576282478347768</v>
      </c>
      <c r="H47" s="13">
        <v>9.4237175216522324</v>
      </c>
      <c r="J47" s="13">
        <v>29.310344827586206</v>
      </c>
      <c r="K47" s="13">
        <v>11</v>
      </c>
    </row>
    <row r="48" spans="6:11" x14ac:dyDescent="0.3">
      <c r="F48" s="13">
        <v>10</v>
      </c>
      <c r="G48" s="13">
        <v>16.213274483677548</v>
      </c>
      <c r="H48" s="13">
        <v>1.786725516322452</v>
      </c>
      <c r="J48" s="13">
        <v>32.758620689655167</v>
      </c>
      <c r="K48" s="13">
        <v>12</v>
      </c>
    </row>
    <row r="49" spans="6:11" x14ac:dyDescent="0.3">
      <c r="F49" s="13">
        <v>11</v>
      </c>
      <c r="G49" s="13">
        <v>15.124250499666887</v>
      </c>
      <c r="H49" s="13">
        <v>0.87574950033311261</v>
      </c>
      <c r="J49" s="13">
        <v>36.206896551724135</v>
      </c>
      <c r="K49" s="13">
        <v>13</v>
      </c>
    </row>
    <row r="50" spans="6:11" x14ac:dyDescent="0.3">
      <c r="F50" s="13">
        <v>12</v>
      </c>
      <c r="G50" s="13">
        <v>15.124250499666887</v>
      </c>
      <c r="H50" s="13">
        <v>1.8757495003331126</v>
      </c>
      <c r="J50" s="13">
        <v>39.655172413793103</v>
      </c>
      <c r="K50" s="13">
        <v>13</v>
      </c>
    </row>
    <row r="51" spans="6:11" x14ac:dyDescent="0.3">
      <c r="F51" s="13">
        <v>13</v>
      </c>
      <c r="G51" s="13">
        <v>17.302298467688207</v>
      </c>
      <c r="H51" s="13">
        <v>-8.3022984676882068</v>
      </c>
      <c r="J51" s="13">
        <v>43.103448275862071</v>
      </c>
      <c r="K51" s="13">
        <v>13</v>
      </c>
    </row>
    <row r="52" spans="6:11" x14ac:dyDescent="0.3">
      <c r="F52" s="13">
        <v>14</v>
      </c>
      <c r="G52" s="13">
        <v>17.302298467688207</v>
      </c>
      <c r="H52" s="13">
        <v>-1.3022984676882068</v>
      </c>
      <c r="J52" s="13">
        <v>46.551724137931032</v>
      </c>
      <c r="K52" s="13">
        <v>16</v>
      </c>
    </row>
    <row r="53" spans="6:11" x14ac:dyDescent="0.3">
      <c r="F53" s="13">
        <v>15</v>
      </c>
      <c r="G53" s="13">
        <v>17.665306462358426</v>
      </c>
      <c r="H53" s="13">
        <v>4.3346935376415736</v>
      </c>
      <c r="J53" s="13">
        <v>50</v>
      </c>
      <c r="K53" s="13">
        <v>16</v>
      </c>
    </row>
    <row r="54" spans="6:11" x14ac:dyDescent="0.3">
      <c r="F54" s="13">
        <v>16</v>
      </c>
      <c r="G54" s="13">
        <v>17.302298467688207</v>
      </c>
      <c r="H54" s="13">
        <v>11.697701532311793</v>
      </c>
      <c r="J54" s="13">
        <v>53.448275862068961</v>
      </c>
      <c r="K54" s="13">
        <v>16</v>
      </c>
    </row>
    <row r="55" spans="6:11" x14ac:dyDescent="0.3">
      <c r="F55" s="13">
        <v>17</v>
      </c>
      <c r="G55" s="13">
        <v>18.028314457028646</v>
      </c>
      <c r="H55" s="13">
        <v>-5.028314457028646</v>
      </c>
      <c r="J55" s="13">
        <v>56.896551724137929</v>
      </c>
      <c r="K55" s="13">
        <v>17</v>
      </c>
    </row>
    <row r="56" spans="6:11" x14ac:dyDescent="0.3">
      <c r="F56" s="13">
        <v>18</v>
      </c>
      <c r="G56" s="13">
        <v>17.665306462358426</v>
      </c>
      <c r="H56" s="13">
        <v>2.3346935376415736</v>
      </c>
      <c r="J56" s="13">
        <v>60.344827586206897</v>
      </c>
      <c r="K56" s="13">
        <v>18</v>
      </c>
    </row>
    <row r="57" spans="6:11" x14ac:dyDescent="0.3">
      <c r="F57" s="13">
        <v>19</v>
      </c>
      <c r="G57" s="13">
        <v>15.124250499666887</v>
      </c>
      <c r="H57" s="13">
        <v>-6.1242504996668874</v>
      </c>
      <c r="J57" s="13">
        <v>63.793103448275858</v>
      </c>
      <c r="K57" s="13">
        <v>18</v>
      </c>
    </row>
    <row r="58" spans="6:11" x14ac:dyDescent="0.3">
      <c r="F58" s="13">
        <v>20</v>
      </c>
      <c r="G58" s="13">
        <v>14.761242504996668</v>
      </c>
      <c r="H58" s="13">
        <v>1.2387574950033322</v>
      </c>
      <c r="J58" s="13">
        <v>67.241379310344811</v>
      </c>
      <c r="K58" s="13">
        <v>18</v>
      </c>
    </row>
    <row r="59" spans="6:11" x14ac:dyDescent="0.3">
      <c r="F59" s="13">
        <v>21</v>
      </c>
      <c r="G59" s="13">
        <v>14.761242504996668</v>
      </c>
      <c r="H59" s="13">
        <v>-7.7612425049966678</v>
      </c>
      <c r="J59" s="13">
        <v>70.689655172413779</v>
      </c>
      <c r="K59" s="13">
        <v>20</v>
      </c>
    </row>
    <row r="60" spans="6:11" x14ac:dyDescent="0.3">
      <c r="F60" s="13">
        <v>22</v>
      </c>
      <c r="G60" s="13">
        <v>15.124250499666887</v>
      </c>
      <c r="H60" s="13">
        <v>-9.1242504996668874</v>
      </c>
      <c r="J60" s="13">
        <v>74.137931034482747</v>
      </c>
      <c r="K60" s="13">
        <v>22</v>
      </c>
    </row>
    <row r="61" spans="6:11" x14ac:dyDescent="0.3">
      <c r="F61" s="13">
        <v>23</v>
      </c>
      <c r="G61" s="13">
        <v>14.761242504996668</v>
      </c>
      <c r="H61" s="13">
        <v>-1.7612425049966678</v>
      </c>
      <c r="J61" s="13">
        <v>77.586206896551715</v>
      </c>
      <c r="K61" s="13">
        <v>23</v>
      </c>
    </row>
    <row r="62" spans="6:11" x14ac:dyDescent="0.3">
      <c r="F62" s="13">
        <v>24</v>
      </c>
      <c r="G62" s="13">
        <v>14.761242504996668</v>
      </c>
      <c r="H62" s="13">
        <v>-10.761242504996668</v>
      </c>
      <c r="J62" s="13">
        <v>81.034482758620683</v>
      </c>
      <c r="K62" s="13">
        <v>23</v>
      </c>
    </row>
    <row r="63" spans="6:11" x14ac:dyDescent="0.3">
      <c r="F63" s="13">
        <v>25</v>
      </c>
      <c r="G63" s="13">
        <v>15.124250499666887</v>
      </c>
      <c r="H63" s="13">
        <v>-4.1242504996668874</v>
      </c>
      <c r="J63" s="13">
        <v>84.482758620689651</v>
      </c>
      <c r="K63" s="13">
        <v>25</v>
      </c>
    </row>
    <row r="64" spans="6:11" x14ac:dyDescent="0.3">
      <c r="F64" s="13">
        <v>26</v>
      </c>
      <c r="G64" s="13">
        <v>15.124250499666887</v>
      </c>
      <c r="H64" s="13">
        <v>2.8757495003331126</v>
      </c>
      <c r="J64" s="13">
        <v>87.931034482758605</v>
      </c>
      <c r="K64" s="13">
        <v>26</v>
      </c>
    </row>
    <row r="65" spans="6:11" x14ac:dyDescent="0.3">
      <c r="F65" s="13">
        <v>27</v>
      </c>
      <c r="G65" s="13">
        <v>15.124250499666887</v>
      </c>
      <c r="H65" s="13">
        <v>-6.1242504996668874</v>
      </c>
      <c r="J65" s="13">
        <v>91.379310344827573</v>
      </c>
      <c r="K65" s="13">
        <v>29</v>
      </c>
    </row>
    <row r="66" spans="6:11" x14ac:dyDescent="0.3">
      <c r="F66" s="13">
        <v>28</v>
      </c>
      <c r="G66" s="13">
        <v>24.925466355762822</v>
      </c>
      <c r="H66" s="13">
        <v>-11.925466355762822</v>
      </c>
      <c r="J66" s="13">
        <v>94.827586206896541</v>
      </c>
      <c r="K66" s="13">
        <v>30</v>
      </c>
    </row>
    <row r="67" spans="6:11" ht="15" thickBot="1" x14ac:dyDescent="0.35">
      <c r="F67" s="14">
        <v>29</v>
      </c>
      <c r="G67" s="14">
        <v>14.035226515656227</v>
      </c>
      <c r="H67" s="14">
        <v>-14.035226515656227</v>
      </c>
      <c r="J67" s="14">
        <v>98.275862068965509</v>
      </c>
      <c r="K67" s="14">
        <v>40</v>
      </c>
    </row>
    <row r="68" spans="6:11" x14ac:dyDescent="0.3">
      <c r="F68" s="13"/>
      <c r="G68" s="13"/>
      <c r="H68" s="13"/>
      <c r="J68" s="13"/>
      <c r="K68" s="13"/>
    </row>
    <row r="69" spans="6:11" x14ac:dyDescent="0.3">
      <c r="F69" s="13"/>
      <c r="G69" s="13"/>
      <c r="H69" s="13"/>
      <c r="J69" s="13"/>
      <c r="K69" s="13"/>
    </row>
    <row r="70" spans="6:11" x14ac:dyDescent="0.3">
      <c r="F70" s="13"/>
      <c r="G70" s="13"/>
      <c r="H70" s="13"/>
      <c r="J70" s="13"/>
      <c r="K70" s="13"/>
    </row>
    <row r="71" spans="6:11" x14ac:dyDescent="0.3">
      <c r="F71" s="13"/>
      <c r="G71" s="13"/>
      <c r="H71" s="13"/>
      <c r="J71" s="13"/>
      <c r="K71" s="13"/>
    </row>
    <row r="72" spans="6:11" x14ac:dyDescent="0.3">
      <c r="F72" s="13"/>
      <c r="G72" s="13"/>
      <c r="H72" s="13"/>
      <c r="J72" s="13"/>
      <c r="K72" s="13"/>
    </row>
    <row r="73" spans="6:11" x14ac:dyDescent="0.3">
      <c r="F73" s="13"/>
      <c r="G73" s="13"/>
      <c r="H73" s="13"/>
      <c r="J73" s="13"/>
      <c r="K73" s="13"/>
    </row>
    <row r="74" spans="6:11" x14ac:dyDescent="0.3">
      <c r="F74" s="13"/>
      <c r="G74" s="13"/>
      <c r="H74" s="13"/>
      <c r="J74" s="13"/>
      <c r="K74" s="13"/>
    </row>
    <row r="75" spans="6:11" x14ac:dyDescent="0.3">
      <c r="F75" s="13"/>
      <c r="G75" s="13"/>
      <c r="H75" s="13"/>
      <c r="J75" s="13"/>
      <c r="K75" s="13"/>
    </row>
    <row r="76" spans="6:11" x14ac:dyDescent="0.3">
      <c r="F76" s="13"/>
      <c r="G76" s="13"/>
      <c r="H76" s="13"/>
      <c r="J76" s="13"/>
      <c r="K76" s="13"/>
    </row>
    <row r="77" spans="6:11" x14ac:dyDescent="0.3">
      <c r="F77" s="13"/>
      <c r="G77" s="13"/>
      <c r="H77" s="13"/>
      <c r="J77" s="13"/>
      <c r="K77" s="13"/>
    </row>
    <row r="78" spans="6:11" x14ac:dyDescent="0.3">
      <c r="F78" s="13"/>
      <c r="G78" s="13"/>
      <c r="H78" s="13"/>
      <c r="J78" s="13"/>
      <c r="K78" s="13"/>
    </row>
    <row r="79" spans="6:11" x14ac:dyDescent="0.3">
      <c r="F79" s="13"/>
      <c r="G79" s="13"/>
      <c r="H79" s="13"/>
      <c r="J79" s="13"/>
      <c r="K79" s="13"/>
    </row>
    <row r="80" spans="6:11" x14ac:dyDescent="0.3">
      <c r="F80" s="13"/>
      <c r="G80" s="13"/>
      <c r="H80" s="13"/>
      <c r="J80" s="13"/>
      <c r="K80" s="13"/>
    </row>
    <row r="81" spans="6:11" x14ac:dyDescent="0.3">
      <c r="F81" s="13"/>
      <c r="G81" s="13"/>
      <c r="H81" s="13"/>
      <c r="J81" s="13"/>
      <c r="K81" s="13"/>
    </row>
    <row r="82" spans="6:11" x14ac:dyDescent="0.3">
      <c r="F82" s="13"/>
      <c r="G82" s="13"/>
      <c r="H82" s="13"/>
      <c r="J82" s="13"/>
      <c r="K82" s="13"/>
    </row>
    <row r="83" spans="6:11" x14ac:dyDescent="0.3">
      <c r="F83" s="13"/>
      <c r="G83" s="13"/>
      <c r="H83" s="13"/>
      <c r="J83" s="13"/>
      <c r="K83" s="13"/>
    </row>
    <row r="84" spans="6:11" x14ac:dyDescent="0.3">
      <c r="F84" s="13"/>
      <c r="G84" s="13"/>
      <c r="H84" s="13"/>
      <c r="J84" s="13"/>
      <c r="K84" s="13"/>
    </row>
    <row r="85" spans="6:11" x14ac:dyDescent="0.3">
      <c r="F85" s="13"/>
      <c r="G85" s="13"/>
      <c r="H85" s="13"/>
      <c r="J85" s="13"/>
      <c r="K85" s="13"/>
    </row>
    <row r="86" spans="6:11" x14ac:dyDescent="0.3">
      <c r="F86" s="13"/>
      <c r="G86" s="13"/>
      <c r="H86" s="13"/>
      <c r="J86" s="13"/>
      <c r="K86" s="13"/>
    </row>
    <row r="87" spans="6:11" x14ac:dyDescent="0.3">
      <c r="F87" s="13"/>
      <c r="G87" s="13"/>
      <c r="H87" s="13"/>
      <c r="J87" s="13"/>
      <c r="K87" s="13"/>
    </row>
    <row r="88" spans="6:11" x14ac:dyDescent="0.3">
      <c r="F88" s="13"/>
      <c r="G88" s="13"/>
      <c r="H88" s="13"/>
      <c r="J88" s="13"/>
      <c r="K88" s="13"/>
    </row>
    <row r="89" spans="6:11" x14ac:dyDescent="0.3">
      <c r="F89" s="13"/>
      <c r="G89" s="13"/>
      <c r="H89" s="13"/>
      <c r="J89" s="13"/>
      <c r="K89" s="13"/>
    </row>
    <row r="90" spans="6:11" x14ac:dyDescent="0.3">
      <c r="F90" s="13"/>
      <c r="G90" s="13"/>
      <c r="H90" s="13"/>
      <c r="J90" s="13"/>
      <c r="K90" s="13"/>
    </row>
    <row r="91" spans="6:11" x14ac:dyDescent="0.3">
      <c r="F91" s="13"/>
      <c r="G91" s="13"/>
      <c r="H91" s="13"/>
      <c r="J91" s="13"/>
      <c r="K91" s="13"/>
    </row>
    <row r="92" spans="6:11" x14ac:dyDescent="0.3">
      <c r="F92" s="13"/>
      <c r="G92" s="13"/>
      <c r="H92" s="13"/>
      <c r="J92" s="13"/>
      <c r="K92" s="13"/>
    </row>
    <row r="93" spans="6:11" x14ac:dyDescent="0.3">
      <c r="F93" s="13"/>
      <c r="G93" s="13"/>
      <c r="H93" s="13"/>
      <c r="J93" s="13"/>
      <c r="K93" s="13"/>
    </row>
    <row r="94" spans="6:11" x14ac:dyDescent="0.3">
      <c r="F94" s="13"/>
      <c r="G94" s="13"/>
      <c r="H94" s="13"/>
      <c r="J94" s="13"/>
      <c r="K94" s="13"/>
    </row>
    <row r="95" spans="6:11" x14ac:dyDescent="0.3">
      <c r="F95" s="13"/>
      <c r="G95" s="13"/>
      <c r="H95" s="13"/>
      <c r="J95" s="13"/>
      <c r="K95" s="13"/>
    </row>
    <row r="96" spans="6:11" x14ac:dyDescent="0.3">
      <c r="F96" s="13"/>
      <c r="G96" s="13"/>
      <c r="H96" s="13"/>
      <c r="J96" s="13"/>
      <c r="K96" s="13"/>
    </row>
    <row r="97" spans="6:11" x14ac:dyDescent="0.3">
      <c r="F97" s="13"/>
      <c r="G97" s="13"/>
      <c r="H97" s="13"/>
      <c r="J97" s="13"/>
      <c r="K97" s="13"/>
    </row>
    <row r="98" spans="6:11" x14ac:dyDescent="0.3">
      <c r="F98" s="13"/>
      <c r="G98" s="13"/>
      <c r="H98" s="13"/>
      <c r="J98" s="13"/>
      <c r="K98" s="13"/>
    </row>
    <row r="99" spans="6:11" x14ac:dyDescent="0.3">
      <c r="F99" s="13"/>
      <c r="G99" s="13"/>
      <c r="H99" s="13"/>
      <c r="J99" s="13"/>
      <c r="K99" s="13"/>
    </row>
    <row r="100" spans="6:11" x14ac:dyDescent="0.3">
      <c r="F100" s="13"/>
      <c r="G100" s="13"/>
      <c r="H100" s="13"/>
      <c r="J100" s="13"/>
      <c r="K100" s="13"/>
    </row>
    <row r="101" spans="6:11" x14ac:dyDescent="0.3">
      <c r="F101" s="13"/>
      <c r="G101" s="13"/>
      <c r="H101" s="13"/>
      <c r="J101" s="13"/>
      <c r="K101" s="13"/>
    </row>
    <row r="102" spans="6:11" x14ac:dyDescent="0.3">
      <c r="F102" s="13"/>
      <c r="G102" s="13"/>
      <c r="H102" s="13"/>
      <c r="J102" s="13"/>
      <c r="K102" s="13"/>
    </row>
    <row r="103" spans="6:11" x14ac:dyDescent="0.3">
      <c r="F103" s="13"/>
      <c r="G103" s="13"/>
      <c r="H103" s="13"/>
      <c r="J103" s="13"/>
      <c r="K103" s="13"/>
    </row>
    <row r="104" spans="6:11" x14ac:dyDescent="0.3">
      <c r="F104" s="13"/>
      <c r="G104" s="13"/>
      <c r="H104" s="13"/>
      <c r="J104" s="13"/>
      <c r="K104" s="13"/>
    </row>
    <row r="105" spans="6:11" x14ac:dyDescent="0.3">
      <c r="F105" s="13"/>
      <c r="G105" s="13"/>
      <c r="H105" s="13"/>
      <c r="J105" s="13"/>
      <c r="K105" s="13"/>
    </row>
    <row r="106" spans="6:11" x14ac:dyDescent="0.3">
      <c r="F106" s="13"/>
      <c r="G106" s="13"/>
      <c r="H106" s="13"/>
      <c r="J106" s="13"/>
      <c r="K106" s="13"/>
    </row>
    <row r="107" spans="6:11" x14ac:dyDescent="0.3">
      <c r="F107" s="13"/>
      <c r="G107" s="13"/>
      <c r="H107" s="13"/>
      <c r="J107" s="13"/>
      <c r="K107" s="13"/>
    </row>
    <row r="108" spans="6:11" ht="15" thickBot="1" x14ac:dyDescent="0.35">
      <c r="F108" s="14"/>
      <c r="G108" s="14"/>
      <c r="H108" s="14"/>
      <c r="J108" s="14"/>
      <c r="K108" s="13"/>
    </row>
    <row r="109" spans="6:11" x14ac:dyDescent="0.3">
      <c r="K109" s="13"/>
    </row>
    <row r="110" spans="6:11" x14ac:dyDescent="0.3">
      <c r="K110" s="13"/>
    </row>
    <row r="111" spans="6:11" x14ac:dyDescent="0.3">
      <c r="K111" s="13"/>
    </row>
    <row r="112" spans="6:11" x14ac:dyDescent="0.3">
      <c r="K112" s="13"/>
    </row>
    <row r="113" spans="11:11" x14ac:dyDescent="0.3">
      <c r="K113" s="13"/>
    </row>
    <row r="114" spans="11:11" x14ac:dyDescent="0.3">
      <c r="K114" s="13"/>
    </row>
    <row r="115" spans="11:11" x14ac:dyDescent="0.3">
      <c r="K115" s="13"/>
    </row>
    <row r="116" spans="11:11" x14ac:dyDescent="0.3">
      <c r="K116" s="13"/>
    </row>
    <row r="117" spans="11:11" x14ac:dyDescent="0.3">
      <c r="K117" s="13"/>
    </row>
    <row r="118" spans="11:11" ht="15" thickBot="1" x14ac:dyDescent="0.35">
      <c r="K118" s="14"/>
    </row>
  </sheetData>
  <sortState xmlns:xlrd2="http://schemas.microsoft.com/office/spreadsheetml/2017/richdata2" ref="K39:K67">
    <sortCondition ref="K39"/>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0767-0501-4054-9C0E-53C954EF3CC3}">
  <dimension ref="A1:Q31"/>
  <sheetViews>
    <sheetView workbookViewId="0">
      <selection activeCell="H3" sqref="H3"/>
    </sheetView>
  </sheetViews>
  <sheetFormatPr defaultRowHeight="14.4" x14ac:dyDescent="0.3"/>
  <cols>
    <col min="1" max="1" width="23" style="9" customWidth="1"/>
    <col min="2" max="4" width="8.88671875" style="9"/>
    <col min="8" max="8" width="9.6640625" bestFit="1" customWidth="1"/>
  </cols>
  <sheetData>
    <row r="1" spans="1:17" x14ac:dyDescent="0.3">
      <c r="A1" s="12" t="s">
        <v>0</v>
      </c>
      <c r="B1" s="12" t="s">
        <v>24</v>
      </c>
      <c r="C1" s="10" t="s">
        <v>3</v>
      </c>
      <c r="D1" s="9" t="s">
        <v>118</v>
      </c>
      <c r="E1" t="s">
        <v>184</v>
      </c>
      <c r="H1" t="s">
        <v>190</v>
      </c>
    </row>
    <row r="2" spans="1:17" x14ac:dyDescent="0.3">
      <c r="A2" s="1" t="s">
        <v>25</v>
      </c>
      <c r="B2" s="1" t="s">
        <v>26</v>
      </c>
      <c r="C2" s="2">
        <v>260</v>
      </c>
      <c r="D2" s="9">
        <v>1</v>
      </c>
      <c r="E2">
        <f>C2*D2</f>
        <v>260</v>
      </c>
      <c r="H2" t="s">
        <v>191</v>
      </c>
    </row>
    <row r="3" spans="1:17" x14ac:dyDescent="0.3">
      <c r="A3" s="1" t="s">
        <v>27</v>
      </c>
      <c r="B3" s="1" t="s">
        <v>26</v>
      </c>
      <c r="C3" s="2">
        <v>310</v>
      </c>
      <c r="D3" s="9">
        <v>1</v>
      </c>
      <c r="E3" s="9">
        <f t="shared" ref="E3:E30" si="0">C3*D3</f>
        <v>310</v>
      </c>
      <c r="H3" t="s">
        <v>192</v>
      </c>
    </row>
    <row r="4" spans="1:17" x14ac:dyDescent="0.3">
      <c r="A4" s="1" t="s">
        <v>28</v>
      </c>
      <c r="B4" s="1" t="s">
        <v>26</v>
      </c>
      <c r="C4" s="2">
        <v>460</v>
      </c>
      <c r="D4" s="9">
        <v>2</v>
      </c>
      <c r="E4" s="9">
        <f t="shared" si="0"/>
        <v>920</v>
      </c>
      <c r="H4" s="9"/>
      <c r="I4" s="9"/>
      <c r="J4" s="9"/>
      <c r="K4" s="9"/>
      <c r="L4" s="9"/>
      <c r="M4" s="9"/>
      <c r="N4" s="9"/>
      <c r="O4" s="9"/>
      <c r="P4" s="9"/>
      <c r="Q4" s="9"/>
    </row>
    <row r="5" spans="1:17" x14ac:dyDescent="0.3">
      <c r="A5" s="1" t="s">
        <v>29</v>
      </c>
      <c r="B5" s="1" t="s">
        <v>26</v>
      </c>
      <c r="C5" s="2">
        <v>420</v>
      </c>
      <c r="D5" s="9">
        <v>1</v>
      </c>
      <c r="E5" s="9">
        <f t="shared" si="0"/>
        <v>420</v>
      </c>
      <c r="H5" s="9" t="s">
        <v>125</v>
      </c>
      <c r="I5" s="9">
        <f>AVERAGE(E2:E30)</f>
        <v>723.9655172413793</v>
      </c>
    </row>
    <row r="6" spans="1:17" x14ac:dyDescent="0.3">
      <c r="A6" s="1" t="s">
        <v>30</v>
      </c>
      <c r="B6" s="1" t="s">
        <v>26</v>
      </c>
      <c r="C6" s="2">
        <v>510</v>
      </c>
      <c r="D6" s="9">
        <v>2</v>
      </c>
      <c r="E6" s="9">
        <f t="shared" si="0"/>
        <v>1020</v>
      </c>
      <c r="H6" s="9" t="s">
        <v>124</v>
      </c>
      <c r="I6" s="9">
        <f>_xlfn.STDEV.S(E2:E30)</f>
        <v>448.66743034700789</v>
      </c>
    </row>
    <row r="7" spans="1:17" x14ac:dyDescent="0.3">
      <c r="A7" s="1" t="s">
        <v>31</v>
      </c>
      <c r="B7" s="1" t="s">
        <v>26</v>
      </c>
      <c r="C7" s="2">
        <v>730</v>
      </c>
      <c r="D7" s="9">
        <v>3</v>
      </c>
      <c r="E7" s="9">
        <f t="shared" si="0"/>
        <v>2190</v>
      </c>
      <c r="H7" s="9" t="s">
        <v>185</v>
      </c>
      <c r="I7" s="9">
        <v>0.05</v>
      </c>
    </row>
    <row r="8" spans="1:17" x14ac:dyDescent="0.3">
      <c r="A8" s="1" t="s">
        <v>32</v>
      </c>
      <c r="B8" s="1" t="s">
        <v>26</v>
      </c>
      <c r="C8" s="2">
        <v>560</v>
      </c>
      <c r="D8" s="9">
        <v>1</v>
      </c>
      <c r="E8" s="9">
        <f t="shared" si="0"/>
        <v>560</v>
      </c>
      <c r="H8" s="9" t="s">
        <v>123</v>
      </c>
      <c r="I8" s="9">
        <f>D31</f>
        <v>61</v>
      </c>
    </row>
    <row r="9" spans="1:17" x14ac:dyDescent="0.3">
      <c r="A9" s="1" t="s">
        <v>33</v>
      </c>
      <c r="B9" s="1" t="s">
        <v>26</v>
      </c>
      <c r="C9" s="2">
        <v>470</v>
      </c>
      <c r="D9" s="9">
        <v>2</v>
      </c>
      <c r="E9" s="9">
        <f t="shared" si="0"/>
        <v>940</v>
      </c>
      <c r="H9" s="9" t="s">
        <v>185</v>
      </c>
      <c r="I9" s="9">
        <v>0.05</v>
      </c>
    </row>
    <row r="10" spans="1:17" x14ac:dyDescent="0.3">
      <c r="A10" s="1" t="s">
        <v>34</v>
      </c>
      <c r="B10" s="1" t="s">
        <v>26</v>
      </c>
      <c r="C10" s="2">
        <v>520</v>
      </c>
      <c r="D10" s="9">
        <v>3</v>
      </c>
      <c r="E10" s="9">
        <f t="shared" si="0"/>
        <v>1560</v>
      </c>
      <c r="H10" s="9" t="s">
        <v>186</v>
      </c>
      <c r="I10" s="9">
        <f>_xlfn.T.INV.2T(I9,I8-1)</f>
        <v>2.0002978220142609</v>
      </c>
    </row>
    <row r="11" spans="1:17" x14ac:dyDescent="0.3">
      <c r="A11" s="1" t="s">
        <v>35</v>
      </c>
      <c r="B11" s="1" t="s">
        <v>26</v>
      </c>
      <c r="C11" s="2">
        <v>400</v>
      </c>
      <c r="D11" s="9">
        <v>3</v>
      </c>
      <c r="E11" s="9">
        <f t="shared" si="0"/>
        <v>1200</v>
      </c>
      <c r="H11" s="9" t="s">
        <v>187</v>
      </c>
      <c r="I11" s="9">
        <f>I10*I6/SQRT(I8)</f>
        <v>114.90906449513373</v>
      </c>
    </row>
    <row r="12" spans="1:17" x14ac:dyDescent="0.3">
      <c r="A12" s="1" t="s">
        <v>36</v>
      </c>
      <c r="B12" s="1" t="s">
        <v>26</v>
      </c>
      <c r="C12" s="2">
        <v>370</v>
      </c>
      <c r="D12" s="9">
        <v>4</v>
      </c>
      <c r="E12" s="9">
        <f t="shared" si="0"/>
        <v>1480</v>
      </c>
      <c r="H12" s="9" t="s">
        <v>188</v>
      </c>
      <c r="I12" s="9">
        <f>I5+I11</f>
        <v>838.87458173651305</v>
      </c>
    </row>
    <row r="13" spans="1:17" x14ac:dyDescent="0.3">
      <c r="A13" s="1" t="s">
        <v>37</v>
      </c>
      <c r="B13" s="1" t="s">
        <v>26</v>
      </c>
      <c r="C13" s="2">
        <v>380</v>
      </c>
      <c r="D13" s="9">
        <v>1</v>
      </c>
      <c r="E13" s="9">
        <f t="shared" si="0"/>
        <v>380</v>
      </c>
      <c r="H13" s="9" t="s">
        <v>189</v>
      </c>
      <c r="I13" s="9">
        <f>I5-I11</f>
        <v>609.05645274624555</v>
      </c>
    </row>
    <row r="14" spans="1:17" x14ac:dyDescent="0.3">
      <c r="A14" s="1" t="s">
        <v>38</v>
      </c>
      <c r="B14" s="1" t="s">
        <v>26</v>
      </c>
      <c r="C14" s="2">
        <v>420</v>
      </c>
      <c r="D14" s="9">
        <v>1</v>
      </c>
      <c r="E14" s="9">
        <f t="shared" si="0"/>
        <v>420</v>
      </c>
    </row>
    <row r="15" spans="1:17" x14ac:dyDescent="0.3">
      <c r="A15" s="1" t="s">
        <v>39</v>
      </c>
      <c r="B15" s="1" t="s">
        <v>26</v>
      </c>
      <c r="C15" s="2">
        <v>500</v>
      </c>
      <c r="D15" s="9">
        <v>1</v>
      </c>
      <c r="E15" s="9">
        <f t="shared" si="0"/>
        <v>500</v>
      </c>
      <c r="H15" t="s">
        <v>193</v>
      </c>
    </row>
    <row r="16" spans="1:17" x14ac:dyDescent="0.3">
      <c r="A16" s="1" t="s">
        <v>40</v>
      </c>
      <c r="B16" s="1" t="s">
        <v>26</v>
      </c>
      <c r="C16" s="2">
        <v>590</v>
      </c>
      <c r="D16" s="9">
        <v>1</v>
      </c>
      <c r="E16" s="9">
        <f t="shared" si="0"/>
        <v>590</v>
      </c>
    </row>
    <row r="17" spans="1:5" x14ac:dyDescent="0.3">
      <c r="A17" s="1" t="s">
        <v>41</v>
      </c>
      <c r="B17" s="1" t="s">
        <v>26</v>
      </c>
      <c r="C17" s="2">
        <v>680</v>
      </c>
      <c r="D17" s="9">
        <v>1</v>
      </c>
      <c r="E17" s="9">
        <f t="shared" si="0"/>
        <v>680</v>
      </c>
    </row>
    <row r="18" spans="1:5" x14ac:dyDescent="0.3">
      <c r="A18" s="1" t="s">
        <v>42</v>
      </c>
      <c r="B18" s="1" t="s">
        <v>26</v>
      </c>
      <c r="C18" s="2">
        <v>490</v>
      </c>
      <c r="D18" s="9">
        <v>1</v>
      </c>
      <c r="E18" s="9">
        <f t="shared" si="0"/>
        <v>490</v>
      </c>
    </row>
    <row r="19" spans="1:5" x14ac:dyDescent="0.3">
      <c r="A19" s="1" t="s">
        <v>43</v>
      </c>
      <c r="B19" s="1" t="s">
        <v>26</v>
      </c>
      <c r="C19" s="2">
        <v>580</v>
      </c>
      <c r="D19" s="9">
        <v>1</v>
      </c>
      <c r="E19" s="9">
        <f t="shared" si="0"/>
        <v>580</v>
      </c>
    </row>
    <row r="20" spans="1:5" x14ac:dyDescent="0.3">
      <c r="A20" s="1" t="s">
        <v>56</v>
      </c>
      <c r="B20" s="1" t="s">
        <v>57</v>
      </c>
      <c r="C20" s="2">
        <v>260</v>
      </c>
      <c r="D20" s="9">
        <v>3</v>
      </c>
      <c r="E20" s="9">
        <f t="shared" si="0"/>
        <v>780</v>
      </c>
    </row>
    <row r="21" spans="1:5" x14ac:dyDescent="0.3">
      <c r="A21" s="1" t="s">
        <v>58</v>
      </c>
      <c r="B21" s="1" t="s">
        <v>57</v>
      </c>
      <c r="C21" s="2">
        <v>340</v>
      </c>
      <c r="D21" s="9">
        <v>3</v>
      </c>
      <c r="E21" s="9">
        <f t="shared" si="0"/>
        <v>1020</v>
      </c>
    </row>
    <row r="22" spans="1:5" x14ac:dyDescent="0.3">
      <c r="A22" s="1" t="s">
        <v>59</v>
      </c>
      <c r="B22" s="1" t="s">
        <v>57</v>
      </c>
      <c r="C22" s="2">
        <v>140</v>
      </c>
      <c r="D22" s="9">
        <v>3</v>
      </c>
      <c r="E22" s="9">
        <f t="shared" si="0"/>
        <v>420</v>
      </c>
    </row>
    <row r="23" spans="1:5" x14ac:dyDescent="0.3">
      <c r="A23" s="1" t="s">
        <v>60</v>
      </c>
      <c r="B23" s="1" t="s">
        <v>57</v>
      </c>
      <c r="C23" s="2">
        <v>220</v>
      </c>
      <c r="D23" s="9">
        <v>3</v>
      </c>
      <c r="E23" s="9">
        <f t="shared" si="0"/>
        <v>660</v>
      </c>
    </row>
    <row r="24" spans="1:5" x14ac:dyDescent="0.3">
      <c r="A24" s="1" t="s">
        <v>61</v>
      </c>
      <c r="B24" s="1" t="s">
        <v>57</v>
      </c>
      <c r="C24" s="2">
        <v>300</v>
      </c>
      <c r="D24" s="9">
        <v>3</v>
      </c>
      <c r="E24" s="9">
        <f t="shared" si="0"/>
        <v>900</v>
      </c>
    </row>
    <row r="25" spans="1:5" x14ac:dyDescent="0.3">
      <c r="A25" s="1" t="s">
        <v>62</v>
      </c>
      <c r="B25" s="1" t="s">
        <v>57</v>
      </c>
      <c r="C25" s="2">
        <v>90</v>
      </c>
      <c r="D25" s="9">
        <v>5</v>
      </c>
      <c r="E25" s="9">
        <f t="shared" si="0"/>
        <v>450</v>
      </c>
    </row>
    <row r="26" spans="1:5" x14ac:dyDescent="0.3">
      <c r="A26" s="1" t="s">
        <v>63</v>
      </c>
      <c r="B26" s="1" t="s">
        <v>57</v>
      </c>
      <c r="C26" s="2">
        <v>280</v>
      </c>
      <c r="D26" s="9">
        <v>2</v>
      </c>
      <c r="E26" s="9">
        <f t="shared" si="0"/>
        <v>560</v>
      </c>
    </row>
    <row r="27" spans="1:5" x14ac:dyDescent="0.3">
      <c r="A27" s="1" t="s">
        <v>64</v>
      </c>
      <c r="B27" s="1" t="s">
        <v>57</v>
      </c>
      <c r="C27" s="2">
        <v>360</v>
      </c>
      <c r="D27" s="9">
        <v>2</v>
      </c>
      <c r="E27" s="9">
        <f t="shared" si="0"/>
        <v>720</v>
      </c>
    </row>
    <row r="28" spans="1:5" x14ac:dyDescent="0.3">
      <c r="A28" s="1" t="s">
        <v>65</v>
      </c>
      <c r="B28" s="1" t="s">
        <v>57</v>
      </c>
      <c r="C28" s="2">
        <v>160</v>
      </c>
      <c r="D28" s="9">
        <v>2</v>
      </c>
      <c r="E28" s="9">
        <f t="shared" si="0"/>
        <v>320</v>
      </c>
    </row>
    <row r="29" spans="1:5" x14ac:dyDescent="0.3">
      <c r="A29" s="1" t="s">
        <v>66</v>
      </c>
      <c r="B29" s="1" t="s">
        <v>57</v>
      </c>
      <c r="C29" s="2">
        <v>310</v>
      </c>
      <c r="D29" s="9">
        <v>2</v>
      </c>
      <c r="E29" s="9">
        <f t="shared" si="0"/>
        <v>620</v>
      </c>
    </row>
    <row r="30" spans="1:5" x14ac:dyDescent="0.3">
      <c r="A30" s="1" t="s">
        <v>67</v>
      </c>
      <c r="B30" s="1" t="s">
        <v>57</v>
      </c>
      <c r="C30" s="2">
        <v>15</v>
      </c>
      <c r="D30" s="9">
        <v>3</v>
      </c>
      <c r="E30" s="9">
        <f t="shared" si="0"/>
        <v>45</v>
      </c>
    </row>
    <row r="31" spans="1:5" x14ac:dyDescent="0.3">
      <c r="D31" s="9">
        <v>61</v>
      </c>
      <c r="E3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Problem</vt:lpstr>
      <vt:lpstr>Data</vt:lpstr>
      <vt:lpstr>sandiches</vt:lpstr>
      <vt:lpstr>salad</vt:lpstr>
      <vt:lpstr>Hypothesis test</vt:lpstr>
      <vt:lpstr>Regression</vt:lpstr>
      <vt:lpstr>Confidence Interval</vt:lpstr>
    </vt:vector>
  </TitlesOfParts>
  <Company>psugv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kxs425</dc:creator>
  <cp:lastModifiedBy>rudraksh mishra</cp:lastModifiedBy>
  <dcterms:created xsi:type="dcterms:W3CDTF">2008-10-13T14:42:12Z</dcterms:created>
  <dcterms:modified xsi:type="dcterms:W3CDTF">2021-10-08T01:00:53Z</dcterms:modified>
</cp:coreProperties>
</file>