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ERBuildanddesign\Queensway Cashflow\"/>
    </mc:Choice>
  </mc:AlternateContent>
  <xr:revisionPtr revIDLastSave="0" documentId="8_{6DFF90E2-C42B-4617-A328-30600149906A}" xr6:coauthVersionLast="47" xr6:coauthVersionMax="47" xr10:uidLastSave="{00000000-0000-0000-0000-000000000000}"/>
  <bookViews>
    <workbookView xWindow="-120" yWindow="-120" windowWidth="29040" windowHeight="15840" xr2:uid="{76575400-6050-4A18-9611-63ABA6D12689}"/>
  </bookViews>
  <sheets>
    <sheet name="Ea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" i="1" l="1"/>
  <c r="S33" i="1"/>
  <c r="BS33" i="1" s="1"/>
  <c r="BS15" i="1"/>
  <c r="BS16" i="1"/>
  <c r="BS19" i="1"/>
  <c r="BS22" i="1"/>
  <c r="BS23" i="1"/>
  <c r="BS25" i="1"/>
  <c r="BS27" i="1"/>
  <c r="BS28" i="1"/>
  <c r="BS29" i="1"/>
  <c r="BS30" i="1"/>
  <c r="BS31" i="1"/>
  <c r="BS39" i="1"/>
  <c r="BS43" i="1"/>
  <c r="BS44" i="1"/>
  <c r="BS53" i="1"/>
  <c r="BS55" i="1"/>
  <c r="BS57" i="1"/>
  <c r="BS58" i="1"/>
  <c r="BS60" i="1"/>
  <c r="BS63" i="1"/>
  <c r="BS64" i="1"/>
  <c r="BS65" i="1"/>
  <c r="BS66" i="1"/>
  <c r="BS67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12" i="1"/>
  <c r="BN62" i="1"/>
  <c r="BS62" i="1" s="1"/>
  <c r="BN61" i="1"/>
  <c r="BS61" i="1" s="1"/>
  <c r="BB59" i="1"/>
  <c r="BB68" i="1" s="1"/>
  <c r="AU56" i="1"/>
  <c r="BS56" i="1" s="1"/>
  <c r="AS54" i="1"/>
  <c r="BS54" i="1" s="1"/>
  <c r="AN52" i="1"/>
  <c r="BS52" i="1" s="1"/>
  <c r="AN51" i="1"/>
  <c r="AM50" i="1"/>
  <c r="BS50" i="1" s="1"/>
  <c r="AM49" i="1"/>
  <c r="BS49" i="1" s="1"/>
  <c r="AS48" i="1"/>
  <c r="BS48" i="1" s="1"/>
  <c r="AU47" i="1"/>
  <c r="AT47" i="1"/>
  <c r="AS47" i="1"/>
  <c r="AP47" i="1"/>
  <c r="AO47" i="1"/>
  <c r="AN47" i="1"/>
  <c r="AM47" i="1"/>
  <c r="AL47" i="1"/>
  <c r="AL46" i="1"/>
  <c r="BS46" i="1" s="1"/>
  <c r="AH45" i="1"/>
  <c r="AH42" i="1"/>
  <c r="BS42" i="1" s="1"/>
  <c r="AH41" i="1"/>
  <c r="BS41" i="1" s="1"/>
  <c r="AT40" i="1"/>
  <c r="AS40" i="1"/>
  <c r="AP40" i="1"/>
  <c r="AO40" i="1"/>
  <c r="AN40" i="1"/>
  <c r="AM40" i="1"/>
  <c r="AL40" i="1"/>
  <c r="AI40" i="1"/>
  <c r="AI68" i="1" s="1"/>
  <c r="AH40" i="1"/>
  <c r="AG40" i="1"/>
  <c r="AE38" i="1"/>
  <c r="BS38" i="1" s="1"/>
  <c r="AF37" i="1"/>
  <c r="AF68" i="1" s="1"/>
  <c r="AE37" i="1"/>
  <c r="AB37" i="1"/>
  <c r="AB68" i="1" s="1"/>
  <c r="AA37" i="1"/>
  <c r="AA36" i="1"/>
  <c r="BS36" i="1" s="1"/>
  <c r="AA35" i="1"/>
  <c r="BS35" i="1" s="1"/>
  <c r="Y34" i="1"/>
  <c r="Y68" i="1" s="1"/>
  <c r="S68" i="1"/>
  <c r="R32" i="1"/>
  <c r="R68" i="1" s="1"/>
  <c r="H68" i="1"/>
  <c r="I68" i="1"/>
  <c r="K68" i="1"/>
  <c r="L68" i="1"/>
  <c r="M68" i="1"/>
  <c r="N68" i="1"/>
  <c r="O68" i="1"/>
  <c r="P68" i="1"/>
  <c r="T68" i="1"/>
  <c r="U68" i="1"/>
  <c r="V68" i="1"/>
  <c r="W68" i="1"/>
  <c r="X68" i="1"/>
  <c r="Z68" i="1"/>
  <c r="AC68" i="1"/>
  <c r="AD68" i="1"/>
  <c r="AE68" i="1"/>
  <c r="AJ68" i="1"/>
  <c r="AK68" i="1"/>
  <c r="AQ68" i="1"/>
  <c r="AR68" i="1"/>
  <c r="AV68" i="1"/>
  <c r="AW68" i="1"/>
  <c r="AX68" i="1"/>
  <c r="AY68" i="1"/>
  <c r="AZ68" i="1"/>
  <c r="BA68" i="1"/>
  <c r="BC68" i="1"/>
  <c r="BD68" i="1"/>
  <c r="BE68" i="1"/>
  <c r="BF68" i="1"/>
  <c r="BG68" i="1"/>
  <c r="BH68" i="1"/>
  <c r="BI68" i="1"/>
  <c r="BJ68" i="1"/>
  <c r="BK68" i="1"/>
  <c r="BL68" i="1"/>
  <c r="BM68" i="1"/>
  <c r="BO68" i="1"/>
  <c r="BP68" i="1"/>
  <c r="BQ68" i="1"/>
  <c r="BR68" i="1"/>
  <c r="BT68" i="1"/>
  <c r="BU68" i="1"/>
  <c r="BV68" i="1"/>
  <c r="BW68" i="1"/>
  <c r="BX68" i="1"/>
  <c r="Q26" i="1"/>
  <c r="BS26" i="1" s="1"/>
  <c r="Q24" i="1"/>
  <c r="J21" i="1"/>
  <c r="BS21" i="1" s="1"/>
  <c r="J20" i="1"/>
  <c r="BS20" i="1" s="1"/>
  <c r="C18" i="1"/>
  <c r="BS18" i="1" s="1"/>
  <c r="C17" i="1"/>
  <c r="BS17" i="1" s="1"/>
  <c r="C14" i="1"/>
  <c r="BS14" i="1" s="1"/>
  <c r="J13" i="1"/>
  <c r="G13" i="1"/>
  <c r="G68" i="1" s="1"/>
  <c r="F13" i="1"/>
  <c r="F68" i="1" s="1"/>
  <c r="E13" i="1"/>
  <c r="E68" i="1" s="1"/>
  <c r="D13" i="1"/>
  <c r="D68" i="1" s="1"/>
  <c r="C13" i="1"/>
  <c r="AU68" i="1" l="1"/>
  <c r="AO68" i="1"/>
  <c r="J68" i="1"/>
  <c r="J69" i="1" s="1"/>
  <c r="C68" i="1"/>
  <c r="C69" i="1" s="1"/>
  <c r="BS47" i="1"/>
  <c r="AZ69" i="1"/>
  <c r="AP68" i="1"/>
  <c r="BS40" i="1"/>
  <c r="BN68" i="1"/>
  <c r="BN69" i="1" s="1"/>
  <c r="AG68" i="1"/>
  <c r="AT68" i="1"/>
  <c r="AN68" i="1"/>
  <c r="BG69" i="1"/>
  <c r="BS37" i="1"/>
  <c r="AH68" i="1"/>
  <c r="BS13" i="1"/>
  <c r="Q68" i="1"/>
  <c r="Q69" i="1" s="1"/>
  <c r="BS51" i="1"/>
  <c r="BS34" i="1"/>
  <c r="BS32" i="1"/>
  <c r="BS24" i="1"/>
  <c r="BS45" i="1"/>
  <c r="BS59" i="1"/>
  <c r="AS68" i="1"/>
  <c r="AM68" i="1"/>
  <c r="AL68" i="1"/>
  <c r="AA68" i="1"/>
  <c r="X69" i="1" s="1"/>
  <c r="AE69" i="1" l="1"/>
  <c r="AL69" i="1"/>
  <c r="AS69" i="1"/>
  <c r="BS68" i="1"/>
  <c r="BS69" i="1" l="1"/>
</calcChain>
</file>

<file path=xl/sharedStrings.xml><?xml version="1.0" encoding="utf-8"?>
<sst xmlns="http://schemas.openxmlformats.org/spreadsheetml/2006/main" count="97" uniqueCount="9">
  <si>
    <t>Labour</t>
  </si>
  <si>
    <t>Monday</t>
  </si>
  <si>
    <t>Tuesday</t>
  </si>
  <si>
    <t>Wendesday</t>
  </si>
  <si>
    <t>Thursday</t>
  </si>
  <si>
    <t>Wednesday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</si>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</sst>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4" fontId="0" fillId="0" borderId="0" xfId="0" applyNumberFormat="1"/>
    <xf numFmtId="43" fontId="0" fillId="0" borderId="0" xfId="0" applyNumberFormat="1"/>
    <xf numFmtId="43" fontId="0" fillId="2" borderId="0" xfId="0" applyNumberFormat="1" applyFill="1"/>
    <xf numFmtId="4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A011-6210-4A7B-AFC7-D39778BD4ACE}">
  <dimension ref="B1:CT127"/>
  <sheetViews>
    <sheetView tabSelected="1" zoomScaleNormal="100" workbookViewId="0">
      <pane xSplit="2" ySplit="2" topLeftCell="C3" activePane="bottomRight" state="frozen"/>
      <selection pane="topRight" activeCell="H1" sqref="H1"/>
      <selection pane="bottomLeft" activeCell="A3" sqref="A3"/>
      <selection pane="bottomRight" activeCell="B1" sqref="B1:B1048576"/>
    </sheetView>
  </sheetViews>
  <sheetFormatPr defaultRowHeight="15" x14ac:dyDescent="0.25"/>
  <cols>
    <col min="2" max="2" width="10.28515625" customWidth="1"/>
    <col min="3" max="70" width="10.42578125" bestFit="1" customWidth="1"/>
    <col min="71" max="71" width="11.5703125" bestFit="1" customWidth="1"/>
    <col min="72" max="97" width="10.42578125" bestFit="1" customWidth="1"/>
  </cols>
  <sheetData>
    <row r="1" spans="2:98" x14ac:dyDescent="0.25"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1</v>
      </c>
      <c r="K1" t="s">
        <v>2</v>
      </c>
      <c r="L1" t="s">
        <v>5</v>
      </c>
      <c r="M1" t="s">
        <v>4</v>
      </c>
      <c r="N1" t="s">
        <v>6</v>
      </c>
      <c r="O1" t="s">
        <v>7</v>
      </c>
      <c r="P1" t="s">
        <v>8</v>
      </c>
      <c r="Q1" t="s">
        <v>1</v>
      </c>
      <c r="R1" t="s">
        <v>2</v>
      </c>
      <c r="S1" t="s">
        <v>5</v>
      </c>
      <c r="T1" t="s">
        <v>4</v>
      </c>
      <c r="U1" t="s">
        <v>6</v>
      </c>
      <c r="V1" t="s">
        <v>7</v>
      </c>
      <c r="W1" t="s">
        <v>8</v>
      </c>
      <c r="X1" t="s">
        <v>1</v>
      </c>
      <c r="Y1" t="s">
        <v>2</v>
      </c>
      <c r="Z1" t="s">
        <v>5</v>
      </c>
      <c r="AA1" t="s">
        <v>4</v>
      </c>
      <c r="AB1" t="s">
        <v>6</v>
      </c>
      <c r="AC1" t="s">
        <v>7</v>
      </c>
      <c r="AD1" t="s">
        <v>8</v>
      </c>
      <c r="AE1" t="s">
        <v>1</v>
      </c>
      <c r="AF1" t="s">
        <v>2</v>
      </c>
      <c r="AG1" t="s">
        <v>5</v>
      </c>
      <c r="AH1" t="s">
        <v>4</v>
      </c>
      <c r="AI1" t="s">
        <v>6</v>
      </c>
      <c r="AJ1" t="s">
        <v>7</v>
      </c>
      <c r="AK1" t="s">
        <v>8</v>
      </c>
      <c r="AL1" t="s">
        <v>1</v>
      </c>
      <c r="AM1" t="s">
        <v>2</v>
      </c>
      <c r="AN1" t="s">
        <v>5</v>
      </c>
      <c r="AO1" t="s">
        <v>4</v>
      </c>
      <c r="AP1" t="s">
        <v>6</v>
      </c>
      <c r="AQ1" t="s">
        <v>7</v>
      </c>
      <c r="AR1" t="s">
        <v>8</v>
      </c>
      <c r="AS1" t="s">
        <v>1</v>
      </c>
      <c r="AT1" t="s">
        <v>2</v>
      </c>
      <c r="AU1" t="s">
        <v>5</v>
      </c>
      <c r="AV1" t="s">
        <v>4</v>
      </c>
      <c r="AW1" t="s">
        <v>6</v>
      </c>
      <c r="AX1" t="s">
        <v>7</v>
      </c>
      <c r="AY1" t="s">
        <v>8</v>
      </c>
      <c r="AZ1" t="s">
        <v>1</v>
      </c>
      <c r="BA1" t="s">
        <v>2</v>
      </c>
      <c r="BB1" t="s">
        <v>5</v>
      </c>
      <c r="BC1" t="s">
        <v>4</v>
      </c>
      <c r="BD1" t="s">
        <v>6</v>
      </c>
      <c r="BE1" t="s">
        <v>7</v>
      </c>
      <c r="BF1" t="s">
        <v>8</v>
      </c>
      <c r="BG1" t="s">
        <v>1</v>
      </c>
      <c r="BH1" t="s">
        <v>2</v>
      </c>
      <c r="BI1" t="s">
        <v>5</v>
      </c>
      <c r="BJ1" t="s">
        <v>4</v>
      </c>
      <c r="BK1" t="s">
        <v>6</v>
      </c>
      <c r="BL1" t="s">
        <v>7</v>
      </c>
      <c r="BM1" t="s">
        <v>8</v>
      </c>
      <c r="BN1" t="s">
        <v>1</v>
      </c>
      <c r="BO1" t="s">
        <v>2</v>
      </c>
      <c r="BP1" t="s">
        <v>5</v>
      </c>
      <c r="BQ1" t="s">
        <v>4</v>
      </c>
      <c r="BR1" t="s">
        <v>6</v>
      </c>
      <c r="BS1" t="s">
        <v>7</v>
      </c>
      <c r="BT1" t="s">
        <v>8</v>
      </c>
      <c r="BU1" t="s">
        <v>1</v>
      </c>
      <c r="BV1" t="s">
        <v>2</v>
      </c>
      <c r="BW1" t="s">
        <v>5</v>
      </c>
      <c r="BX1" t="s">
        <v>4</v>
      </c>
      <c r="BY1" t="s">
        <v>6</v>
      </c>
      <c r="BZ1" t="s">
        <v>7</v>
      </c>
      <c r="CA1" t="s">
        <v>8</v>
      </c>
      <c r="CB1" t="s">
        <v>1</v>
      </c>
      <c r="CC1" t="s">
        <v>2</v>
      </c>
      <c r="CD1" t="s">
        <v>5</v>
      </c>
      <c r="CE1" t="s">
        <v>4</v>
      </c>
      <c r="CF1" t="s">
        <v>6</v>
      </c>
      <c r="CG1" t="s">
        <v>7</v>
      </c>
      <c r="CH1" t="s">
        <v>8</v>
      </c>
      <c r="CI1" t="s">
        <v>1</v>
      </c>
      <c r="CJ1" t="s">
        <v>2</v>
      </c>
      <c r="CK1" t="s">
        <v>5</v>
      </c>
      <c r="CL1" t="s">
        <v>4</v>
      </c>
      <c r="CM1" t="s">
        <v>6</v>
      </c>
      <c r="CN1" t="s">
        <v>7</v>
      </c>
      <c r="CO1" t="s">
        <v>8</v>
      </c>
      <c r="CP1" t="s">
        <v>1</v>
      </c>
      <c r="CQ1" t="s">
        <v>2</v>
      </c>
      <c r="CR1" t="s">
        <v>5</v>
      </c>
      <c r="CS1" t="s">
        <v>4</v>
      </c>
      <c r="CT1" t="s">
        <v>6</v>
      </c>
    </row>
    <row r="2" spans="2:98" x14ac:dyDescent="0.25">
      <c r="C2" s="2">
        <v>45887</v>
      </c>
      <c r="D2" s="2">
        <v>45888</v>
      </c>
      <c r="E2" s="2">
        <v>45889</v>
      </c>
      <c r="F2" s="2">
        <v>45890</v>
      </c>
      <c r="G2" s="2">
        <v>45891</v>
      </c>
      <c r="H2" s="2">
        <v>45892</v>
      </c>
      <c r="I2" s="2">
        <v>45893</v>
      </c>
      <c r="J2" s="2">
        <v>45894</v>
      </c>
      <c r="K2" s="2">
        <v>45895</v>
      </c>
      <c r="L2" s="2">
        <v>45896</v>
      </c>
      <c r="M2" s="2">
        <v>45897</v>
      </c>
      <c r="N2" s="2">
        <v>45898</v>
      </c>
      <c r="O2" s="2">
        <v>45899</v>
      </c>
      <c r="P2" s="2">
        <v>45900</v>
      </c>
      <c r="Q2" s="2">
        <v>45901</v>
      </c>
      <c r="R2" s="2">
        <v>45902</v>
      </c>
      <c r="S2" s="2">
        <v>45903</v>
      </c>
      <c r="T2" s="2">
        <v>45904</v>
      </c>
      <c r="U2" s="2">
        <v>45905</v>
      </c>
      <c r="V2" s="2">
        <v>45906</v>
      </c>
      <c r="W2" s="2">
        <v>45907</v>
      </c>
      <c r="X2" s="2">
        <v>45908</v>
      </c>
      <c r="Y2" s="2">
        <v>45909</v>
      </c>
      <c r="Z2" s="2">
        <v>45910</v>
      </c>
      <c r="AA2" s="2">
        <v>45911</v>
      </c>
      <c r="AB2" s="2">
        <v>45912</v>
      </c>
      <c r="AC2" s="2">
        <v>45913</v>
      </c>
      <c r="AD2" s="2">
        <v>45914</v>
      </c>
      <c r="AE2" s="2">
        <v>45915</v>
      </c>
      <c r="AF2" s="2">
        <v>45916</v>
      </c>
      <c r="AG2" s="2">
        <v>45917</v>
      </c>
      <c r="AH2" s="2">
        <v>45918</v>
      </c>
      <c r="AI2" s="2">
        <v>45919</v>
      </c>
      <c r="AJ2" s="2">
        <v>45920</v>
      </c>
      <c r="AK2" s="2">
        <v>45921</v>
      </c>
      <c r="AL2" s="2">
        <v>45922</v>
      </c>
      <c r="AM2" s="2">
        <v>45923</v>
      </c>
      <c r="AN2" s="2">
        <v>45924</v>
      </c>
      <c r="AO2" s="2">
        <v>45925</v>
      </c>
      <c r="AP2" s="2">
        <v>45926</v>
      </c>
      <c r="AQ2" s="2">
        <v>45927</v>
      </c>
      <c r="AR2" s="2">
        <v>45928</v>
      </c>
      <c r="AS2" s="2">
        <v>45929</v>
      </c>
      <c r="AT2" s="2">
        <v>45930</v>
      </c>
      <c r="AU2" s="2">
        <v>45931</v>
      </c>
      <c r="AV2" s="2">
        <v>45932</v>
      </c>
      <c r="AW2" s="2">
        <v>45933</v>
      </c>
      <c r="AX2" s="2">
        <v>45934</v>
      </c>
      <c r="AY2" s="2">
        <v>45935</v>
      </c>
      <c r="AZ2" s="2">
        <v>45936</v>
      </c>
      <c r="BA2" s="2">
        <v>45937</v>
      </c>
      <c r="BB2" s="2">
        <v>45938</v>
      </c>
      <c r="BC2" s="2">
        <v>45939</v>
      </c>
      <c r="BD2" s="2">
        <v>45940</v>
      </c>
      <c r="BE2" s="2">
        <v>45941</v>
      </c>
      <c r="BF2" s="2">
        <v>45942</v>
      </c>
      <c r="BG2" s="2">
        <v>45943</v>
      </c>
      <c r="BH2" s="2">
        <v>45944</v>
      </c>
      <c r="BI2" s="2">
        <v>45945</v>
      </c>
      <c r="BJ2" s="2">
        <v>45946</v>
      </c>
      <c r="BK2" s="2">
        <v>45947</v>
      </c>
      <c r="BL2" s="2">
        <v>45948</v>
      </c>
      <c r="BM2" s="2">
        <v>45949</v>
      </c>
      <c r="BN2" s="2">
        <v>45950</v>
      </c>
      <c r="BO2" s="2">
        <v>45951</v>
      </c>
      <c r="BP2" s="2">
        <v>45952</v>
      </c>
      <c r="BQ2" s="2">
        <v>45953</v>
      </c>
      <c r="BR2" s="2">
        <v>45954</v>
      </c>
      <c r="BS2" s="2">
        <v>45955</v>
      </c>
      <c r="BT2" s="2">
        <v>45956</v>
      </c>
      <c r="BU2" s="2">
        <v>45957</v>
      </c>
      <c r="BV2" s="2">
        <v>45958</v>
      </c>
      <c r="BW2" s="2">
        <v>45959</v>
      </c>
      <c r="BX2" s="2">
        <v>45960</v>
      </c>
      <c r="BY2" s="2">
        <v>45961</v>
      </c>
      <c r="BZ2" s="2">
        <v>45962</v>
      </c>
      <c r="CA2" s="2">
        <v>45963</v>
      </c>
      <c r="CB2" s="2">
        <v>45964</v>
      </c>
      <c r="CC2" s="2">
        <v>45965</v>
      </c>
      <c r="CD2" s="2">
        <v>45966</v>
      </c>
      <c r="CE2" s="2">
        <v>45967</v>
      </c>
      <c r="CF2" s="2">
        <v>45968</v>
      </c>
      <c r="CG2" s="2">
        <v>45969</v>
      </c>
      <c r="CH2" s="2">
        <v>45970</v>
      </c>
      <c r="CI2" s="2">
        <v>45971</v>
      </c>
      <c r="CJ2" s="2">
        <v>45972</v>
      </c>
      <c r="CK2" s="2">
        <v>45973</v>
      </c>
      <c r="CL2" s="2">
        <v>45974</v>
      </c>
      <c r="CM2" s="2">
        <v>45975</v>
      </c>
      <c r="CN2" s="2">
        <v>45976</v>
      </c>
      <c r="CO2" s="2">
        <v>45977</v>
      </c>
      <c r="CP2" s="2">
        <v>45978</v>
      </c>
      <c r="CQ2" s="2">
        <v>45979</v>
      </c>
      <c r="CR2" s="2">
        <v>45980</v>
      </c>
      <c r="CS2" s="2">
        <v>45981</v>
      </c>
    </row>
    <row r="3" spans="2:98" x14ac:dyDescent="0.25">
      <c r="B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</row>
    <row r="4" spans="2:98" x14ac:dyDescent="0.25"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2:98" x14ac:dyDescent="0.25"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2:98" x14ac:dyDescent="0.25"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2:98" x14ac:dyDescent="0.25"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2:98" x14ac:dyDescent="0.25"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2:98" x14ac:dyDescent="0.25"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2:98" x14ac:dyDescent="0.25"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2:98" x14ac:dyDescent="0.25"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2:98" x14ac:dyDescent="0.25">
      <c r="B12" s="1">
        <v>300</v>
      </c>
      <c r="C12" s="3">
        <v>300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>
        <f>SUM(C12:BR12)</f>
        <v>300</v>
      </c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2:98" x14ac:dyDescent="0.25">
      <c r="B13" s="1">
        <v>2975</v>
      </c>
      <c r="C13" s="4">
        <f>2975/6</f>
        <v>495.83333333333331</v>
      </c>
      <c r="D13" s="4">
        <f t="shared" ref="D13:J13" si="0">2975/6</f>
        <v>495.83333333333331</v>
      </c>
      <c r="E13" s="4">
        <f t="shared" si="0"/>
        <v>495.83333333333331</v>
      </c>
      <c r="F13" s="4">
        <f t="shared" si="0"/>
        <v>495.83333333333331</v>
      </c>
      <c r="G13" s="4">
        <f t="shared" si="0"/>
        <v>495.83333333333331</v>
      </c>
      <c r="H13" s="3"/>
      <c r="I13" s="3"/>
      <c r="J13" s="4">
        <f t="shared" si="0"/>
        <v>495.83333333333331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>
        <f t="shared" ref="BS13:BS76" si="1">SUM(C13:BR13)</f>
        <v>2975</v>
      </c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2:98" x14ac:dyDescent="0.25">
      <c r="B14" s="1">
        <v>2975</v>
      </c>
      <c r="C14" s="4">
        <f>B14 /6</f>
        <v>495.83333333333331</v>
      </c>
      <c r="D14" s="4">
        <v>495.83</v>
      </c>
      <c r="E14" s="4">
        <v>495.83</v>
      </c>
      <c r="F14" s="4">
        <v>495.83</v>
      </c>
      <c r="G14" s="4">
        <v>495.83</v>
      </c>
      <c r="H14" s="3"/>
      <c r="I14" s="3"/>
      <c r="J14" s="4">
        <v>495.83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>
        <f t="shared" si="1"/>
        <v>2974.9833333333331</v>
      </c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2:98" x14ac:dyDescent="0.25"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>
        <f t="shared" si="1"/>
        <v>0</v>
      </c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2:98" x14ac:dyDescent="0.25"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>
        <f t="shared" si="1"/>
        <v>0</v>
      </c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2:90" x14ac:dyDescent="0.25">
      <c r="B17" s="1">
        <v>11088</v>
      </c>
      <c r="C17" s="4">
        <f>B17 /12</f>
        <v>924</v>
      </c>
      <c r="D17" s="4">
        <v>924</v>
      </c>
      <c r="E17" s="4">
        <v>924</v>
      </c>
      <c r="F17" s="4">
        <v>924</v>
      </c>
      <c r="G17" s="4">
        <v>924</v>
      </c>
      <c r="H17" s="3"/>
      <c r="I17" s="3"/>
      <c r="J17" s="4">
        <v>924</v>
      </c>
      <c r="K17" s="4">
        <v>924</v>
      </c>
      <c r="L17" s="4">
        <v>924</v>
      </c>
      <c r="M17" s="4">
        <v>924</v>
      </c>
      <c r="N17" s="4">
        <v>924</v>
      </c>
      <c r="O17" s="3"/>
      <c r="P17" s="3"/>
      <c r="Q17" s="4">
        <v>924</v>
      </c>
      <c r="R17" s="4">
        <v>924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>
        <f t="shared" si="1"/>
        <v>11088</v>
      </c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2:90" x14ac:dyDescent="0.25">
      <c r="B18" s="1">
        <v>5120</v>
      </c>
      <c r="C18" s="4">
        <f>5120/12</f>
        <v>426.66666666666669</v>
      </c>
      <c r="D18" s="4">
        <v>426.66</v>
      </c>
      <c r="E18" s="4">
        <v>426.66</v>
      </c>
      <c r="F18" s="4">
        <v>426.66</v>
      </c>
      <c r="G18" s="4">
        <v>426.66</v>
      </c>
      <c r="H18" s="3"/>
      <c r="I18" s="3"/>
      <c r="J18" s="4">
        <v>426.66</v>
      </c>
      <c r="K18" s="4">
        <v>426.66</v>
      </c>
      <c r="L18" s="4">
        <v>426.66</v>
      </c>
      <c r="M18" s="4">
        <v>426.66</v>
      </c>
      <c r="N18" s="4">
        <v>426.66</v>
      </c>
      <c r="O18" s="3"/>
      <c r="P18" s="3"/>
      <c r="Q18" s="4">
        <v>426.66</v>
      </c>
      <c r="R18" s="4">
        <v>426.66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>
        <f t="shared" si="1"/>
        <v>5119.9266666666663</v>
      </c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2:90" x14ac:dyDescent="0.25">
      <c r="B19" s="1">
        <v>193.5</v>
      </c>
      <c r="C19" s="3"/>
      <c r="D19" s="3"/>
      <c r="E19" s="3"/>
      <c r="F19" s="3"/>
      <c r="G19" s="4">
        <v>193.5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>
        <f t="shared" si="1"/>
        <v>193.5</v>
      </c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2:90" x14ac:dyDescent="0.25">
      <c r="B20" s="1">
        <v>12600</v>
      </c>
      <c r="C20" s="3"/>
      <c r="D20" s="3"/>
      <c r="E20" s="3"/>
      <c r="F20" s="3"/>
      <c r="G20" s="3"/>
      <c r="H20" s="3"/>
      <c r="I20" s="3"/>
      <c r="J20" s="4">
        <f>B20 /10</f>
        <v>1260</v>
      </c>
      <c r="K20" s="4">
        <v>1260</v>
      </c>
      <c r="L20" s="4">
        <v>1260</v>
      </c>
      <c r="M20" s="4">
        <v>1260</v>
      </c>
      <c r="N20" s="4">
        <v>1260</v>
      </c>
      <c r="O20" s="3"/>
      <c r="P20" s="3"/>
      <c r="Q20" s="4">
        <v>1260</v>
      </c>
      <c r="R20" s="4">
        <v>1260</v>
      </c>
      <c r="S20" s="4">
        <v>1260</v>
      </c>
      <c r="T20" s="4">
        <v>1260</v>
      </c>
      <c r="U20" s="4">
        <v>1260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>
        <f t="shared" si="1"/>
        <v>12600</v>
      </c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2:90" x14ac:dyDescent="0.25">
      <c r="B21" s="1">
        <v>12600</v>
      </c>
      <c r="C21" s="3"/>
      <c r="D21" s="3"/>
      <c r="E21" s="3"/>
      <c r="F21" s="3"/>
      <c r="G21" s="3"/>
      <c r="H21" s="3"/>
      <c r="I21" s="3"/>
      <c r="J21" s="4">
        <f>B21 /10</f>
        <v>1260</v>
      </c>
      <c r="K21" s="4">
        <v>1260</v>
      </c>
      <c r="L21" s="4">
        <v>1260</v>
      </c>
      <c r="M21" s="4">
        <v>1260</v>
      </c>
      <c r="N21" s="4">
        <v>1260</v>
      </c>
      <c r="O21" s="3"/>
      <c r="P21" s="3"/>
      <c r="Q21" s="4">
        <v>1260</v>
      </c>
      <c r="R21" s="4">
        <v>1260</v>
      </c>
      <c r="S21" s="4">
        <v>1260</v>
      </c>
      <c r="T21" s="4">
        <v>1260</v>
      </c>
      <c r="U21" s="4">
        <v>1260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>
        <f t="shared" si="1"/>
        <v>12600</v>
      </c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2:90" x14ac:dyDescent="0.25">
      <c r="B22" s="1"/>
      <c r="C22" s="3"/>
      <c r="D22" s="3"/>
      <c r="E22" s="3"/>
      <c r="F22" s="3"/>
      <c r="G22" s="3"/>
      <c r="H22" s="3"/>
      <c r="I22" s="3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>
        <f t="shared" si="1"/>
        <v>0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2:90" x14ac:dyDescent="0.25"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>
        <f t="shared" si="1"/>
        <v>0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2:90" x14ac:dyDescent="0.25">
      <c r="B24" s="1">
        <v>4928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>
        <f>4928/7</f>
        <v>704</v>
      </c>
      <c r="R24" s="4">
        <v>704</v>
      </c>
      <c r="S24" s="4">
        <v>704</v>
      </c>
      <c r="T24" s="4">
        <v>704</v>
      </c>
      <c r="U24" s="4">
        <v>704</v>
      </c>
      <c r="V24" s="3"/>
      <c r="W24" s="3"/>
      <c r="X24" s="4">
        <v>704</v>
      </c>
      <c r="Y24" s="4">
        <v>704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>
        <f t="shared" si="1"/>
        <v>4928</v>
      </c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2:90" x14ac:dyDescent="0.25"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>
        <f t="shared" si="1"/>
        <v>0</v>
      </c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2:90" x14ac:dyDescent="0.25">
      <c r="B26" s="1">
        <v>3200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>
        <f>3200/7</f>
        <v>457.14285714285717</v>
      </c>
      <c r="R26" s="4">
        <v>457.14</v>
      </c>
      <c r="S26" s="4">
        <v>457.14</v>
      </c>
      <c r="T26" s="4">
        <v>457.14</v>
      </c>
      <c r="U26" s="4">
        <v>457.14</v>
      </c>
      <c r="V26" s="3"/>
      <c r="W26" s="3"/>
      <c r="X26" s="4">
        <v>457.14</v>
      </c>
      <c r="Y26" s="4">
        <v>457.14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>
        <f t="shared" si="1"/>
        <v>3199.9828571428566</v>
      </c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2:90" x14ac:dyDescent="0.25">
      <c r="B27" s="1">
        <v>90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>
        <v>90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>
        <f t="shared" si="1"/>
        <v>90</v>
      </c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2:90" x14ac:dyDescent="0.25"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>
        <f t="shared" si="1"/>
        <v>0</v>
      </c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2:90" x14ac:dyDescent="0.25">
      <c r="B29" s="1">
        <v>600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>
        <v>300</v>
      </c>
      <c r="R29" s="4">
        <v>300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>
        <f t="shared" si="1"/>
        <v>600</v>
      </c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spans="2:90" x14ac:dyDescent="0.25">
      <c r="B30" s="1">
        <v>500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>
        <v>250</v>
      </c>
      <c r="R30" s="4">
        <v>250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>
        <f t="shared" si="1"/>
        <v>500</v>
      </c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2:90" x14ac:dyDescent="0.25">
      <c r="B31" s="1">
        <v>200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>
        <v>200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>
        <f t="shared" si="1"/>
        <v>200</v>
      </c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spans="2:90" x14ac:dyDescent="0.25">
      <c r="B32" s="1">
        <v>7650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>
        <f>7650/7</f>
        <v>1092.8571428571429</v>
      </c>
      <c r="S32" s="4">
        <v>1092.8499999999999</v>
      </c>
      <c r="T32" s="4">
        <v>1092.8499999999999</v>
      </c>
      <c r="U32" s="4">
        <v>1092.8499999999999</v>
      </c>
      <c r="V32" s="3"/>
      <c r="W32" s="3"/>
      <c r="X32" s="4">
        <v>1092.8499999999999</v>
      </c>
      <c r="Y32" s="4">
        <v>1092.8499999999999</v>
      </c>
      <c r="Z32" s="4">
        <v>1092.8499999999999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>
        <f t="shared" si="1"/>
        <v>7649.9571428571435</v>
      </c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spans="2:90" x14ac:dyDescent="0.25">
      <c r="B33" s="1">
        <v>17850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>
        <f>17850/8</f>
        <v>2231.25</v>
      </c>
      <c r="T33" s="4">
        <v>2231.25</v>
      </c>
      <c r="U33" s="4">
        <v>2231.25</v>
      </c>
      <c r="V33" s="3"/>
      <c r="W33" s="3"/>
      <c r="X33" s="4">
        <v>2231.25</v>
      </c>
      <c r="Y33" s="4">
        <v>2231.25</v>
      </c>
      <c r="Z33" s="4">
        <v>2231.25</v>
      </c>
      <c r="AA33" s="4">
        <v>2231.25</v>
      </c>
      <c r="AB33" s="4">
        <v>2231.25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>
        <f t="shared" si="1"/>
        <v>17850</v>
      </c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spans="2:90" x14ac:dyDescent="0.25">
      <c r="B34" s="1">
        <v>1710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>
        <f>1710/6</f>
        <v>285</v>
      </c>
      <c r="Z34" s="4">
        <v>285</v>
      </c>
      <c r="AA34" s="4">
        <v>285</v>
      </c>
      <c r="AB34" s="4">
        <v>285</v>
      </c>
      <c r="AC34" s="3"/>
      <c r="AD34" s="3"/>
      <c r="AE34" s="4">
        <v>285</v>
      </c>
      <c r="AF34" s="4">
        <v>285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>
        <f t="shared" si="1"/>
        <v>1710</v>
      </c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spans="2:90" x14ac:dyDescent="0.25">
      <c r="B35" s="1">
        <v>6500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>
        <f>6500/9</f>
        <v>722.22222222222217</v>
      </c>
      <c r="AB35" s="4">
        <v>722.22</v>
      </c>
      <c r="AC35" s="3"/>
      <c r="AD35" s="3"/>
      <c r="AE35" s="4">
        <v>722.22</v>
      </c>
      <c r="AF35" s="4">
        <v>722.22</v>
      </c>
      <c r="AG35" s="4">
        <v>722.22</v>
      </c>
      <c r="AH35" s="4">
        <v>722.22</v>
      </c>
      <c r="AI35" s="4">
        <v>722.22</v>
      </c>
      <c r="AJ35" s="3"/>
      <c r="AK35" s="3"/>
      <c r="AL35" s="4">
        <v>722.22</v>
      </c>
      <c r="AM35" s="4">
        <v>722.22</v>
      </c>
      <c r="AN35" s="4"/>
      <c r="AO35" s="4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>
        <f t="shared" si="1"/>
        <v>6499.9822222222238</v>
      </c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spans="2:90" x14ac:dyDescent="0.25">
      <c r="B36" s="1">
        <v>4800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>
        <f>4800/6</f>
        <v>800</v>
      </c>
      <c r="AB36" s="4">
        <v>800</v>
      </c>
      <c r="AC36" s="3"/>
      <c r="AD36" s="3"/>
      <c r="AE36" s="4">
        <v>800</v>
      </c>
      <c r="AF36" s="4">
        <v>800</v>
      </c>
      <c r="AG36" s="4">
        <v>800</v>
      </c>
      <c r="AH36" s="4">
        <v>800</v>
      </c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>
        <f t="shared" si="1"/>
        <v>4800</v>
      </c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2:90" x14ac:dyDescent="0.25">
      <c r="B37" s="1">
        <v>770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>
        <f>770/4</f>
        <v>192.5</v>
      </c>
      <c r="AB37" s="4">
        <f>770/4</f>
        <v>192.5</v>
      </c>
      <c r="AC37" s="3"/>
      <c r="AD37" s="3"/>
      <c r="AE37" s="4">
        <f>770/4</f>
        <v>192.5</v>
      </c>
      <c r="AF37" s="4">
        <f>770/4</f>
        <v>192.5</v>
      </c>
      <c r="AG37" s="4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>
        <f t="shared" si="1"/>
        <v>770</v>
      </c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spans="2:90" x14ac:dyDescent="0.25">
      <c r="B38" s="1">
        <v>700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>
        <f>700/3</f>
        <v>233.33333333333334</v>
      </c>
      <c r="AF38" s="4">
        <v>233.34</v>
      </c>
      <c r="AG38" s="4">
        <v>233.34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>
        <f t="shared" si="1"/>
        <v>700.01333333333332</v>
      </c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spans="2:90" x14ac:dyDescent="0.25">
      <c r="B39" s="1">
        <v>105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">
        <v>105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>
        <f t="shared" si="1"/>
        <v>105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2:90" x14ac:dyDescent="0.25">
      <c r="B40" s="1">
        <v>9800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>
        <f>9800/10</f>
        <v>980</v>
      </c>
      <c r="AH40" s="4">
        <f t="shared" ref="AH40:AI40" si="2">9800/10</f>
        <v>980</v>
      </c>
      <c r="AI40" s="4">
        <f t="shared" si="2"/>
        <v>980</v>
      </c>
      <c r="AJ40" s="3"/>
      <c r="AK40" s="3"/>
      <c r="AL40" s="4">
        <f>9800/10</f>
        <v>980</v>
      </c>
      <c r="AM40" s="4">
        <f>9800/10</f>
        <v>980</v>
      </c>
      <c r="AN40" s="4">
        <f>9800/10</f>
        <v>980</v>
      </c>
      <c r="AO40" s="4">
        <f>9800/10</f>
        <v>980</v>
      </c>
      <c r="AP40" s="4">
        <f>9800/10</f>
        <v>980</v>
      </c>
      <c r="AQ40" s="3"/>
      <c r="AR40" s="3"/>
      <c r="AS40" s="4">
        <f>9800/10</f>
        <v>980</v>
      </c>
      <c r="AT40" s="4">
        <f>9800/10</f>
        <v>980</v>
      </c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>
        <f t="shared" si="1"/>
        <v>9800</v>
      </c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2:90" x14ac:dyDescent="0.25">
      <c r="B41" s="1">
        <v>925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4">
        <f>925/4</f>
        <v>231.25</v>
      </c>
      <c r="AI41" s="4">
        <v>231.25</v>
      </c>
      <c r="AJ41" s="3"/>
      <c r="AK41" s="3"/>
      <c r="AL41" s="4">
        <v>231.25</v>
      </c>
      <c r="AM41" s="4">
        <v>231.25</v>
      </c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>
        <f t="shared" si="1"/>
        <v>925</v>
      </c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spans="2:90" x14ac:dyDescent="0.25">
      <c r="B42" s="1">
        <v>540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>
        <f>540/2</f>
        <v>270</v>
      </c>
      <c r="AI42" s="4">
        <v>270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>
        <f t="shared" si="1"/>
        <v>540</v>
      </c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  <row r="43" spans="2:90" x14ac:dyDescent="0.25"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>
        <f t="shared" si="1"/>
        <v>0</v>
      </c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</row>
    <row r="44" spans="2:90" x14ac:dyDescent="0.25">
      <c r="B44" s="1">
        <v>500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>
        <v>500</v>
      </c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>
        <f t="shared" si="1"/>
        <v>500</v>
      </c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</row>
    <row r="45" spans="2:90" x14ac:dyDescent="0.25">
      <c r="B45" s="1">
        <v>1382.5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4">
        <f>B45 /3</f>
        <v>460.83333333333331</v>
      </c>
      <c r="AI45" s="4">
        <v>460.83</v>
      </c>
      <c r="AJ45" s="3"/>
      <c r="AK45" s="3"/>
      <c r="AL45" s="4">
        <v>460.83</v>
      </c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>
        <f t="shared" si="1"/>
        <v>1382.4933333333333</v>
      </c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</row>
    <row r="46" spans="2:90" x14ac:dyDescent="0.25">
      <c r="B46" s="1">
        <v>2682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>
        <f>B46 /7</f>
        <v>383.14285714285717</v>
      </c>
      <c r="AM46" s="4">
        <v>383.14</v>
      </c>
      <c r="AN46" s="4">
        <v>383.14</v>
      </c>
      <c r="AO46" s="4">
        <v>383.14</v>
      </c>
      <c r="AP46" s="4">
        <v>383.14</v>
      </c>
      <c r="AQ46" s="3"/>
      <c r="AR46" s="3"/>
      <c r="AS46" s="4">
        <v>383.14</v>
      </c>
      <c r="AT46" s="4">
        <v>383.14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>
        <f t="shared" si="1"/>
        <v>2681.9828571428566</v>
      </c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</row>
    <row r="47" spans="2:90" x14ac:dyDescent="0.25">
      <c r="B47" s="1">
        <v>6720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">
        <f>6720/8</f>
        <v>840</v>
      </c>
      <c r="AM47" s="4">
        <f>6720/8</f>
        <v>840</v>
      </c>
      <c r="AN47" s="4">
        <f>6720/8</f>
        <v>840</v>
      </c>
      <c r="AO47" s="4">
        <f>6720/8</f>
        <v>840</v>
      </c>
      <c r="AP47" s="4">
        <f>6720/8</f>
        <v>840</v>
      </c>
      <c r="AQ47" s="3"/>
      <c r="AR47" s="3"/>
      <c r="AS47" s="4">
        <f>6720/8</f>
        <v>840</v>
      </c>
      <c r="AT47" s="4">
        <f>6720/8</f>
        <v>840</v>
      </c>
      <c r="AU47" s="4">
        <f>6720/8</f>
        <v>840</v>
      </c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>
        <f t="shared" si="1"/>
        <v>6720</v>
      </c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</row>
    <row r="48" spans="2:90" x14ac:dyDescent="0.25">
      <c r="B48" s="1">
        <v>2520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4">
        <v>315</v>
      </c>
      <c r="AM48" s="4">
        <v>315</v>
      </c>
      <c r="AN48" s="4">
        <v>315</v>
      </c>
      <c r="AO48" s="4">
        <v>315</v>
      </c>
      <c r="AP48" s="4">
        <v>315</v>
      </c>
      <c r="AQ48" s="3"/>
      <c r="AR48" s="3"/>
      <c r="AS48" s="4">
        <f>B48 /8</f>
        <v>315</v>
      </c>
      <c r="AT48" s="4">
        <v>315</v>
      </c>
      <c r="AU48" s="4">
        <v>315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>
        <f t="shared" si="1"/>
        <v>2520</v>
      </c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</row>
    <row r="49" spans="2:90" x14ac:dyDescent="0.25">
      <c r="B49" s="1">
        <v>1960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4">
        <f>B49 /7</f>
        <v>280</v>
      </c>
      <c r="AN49" s="4">
        <v>280</v>
      </c>
      <c r="AO49" s="4">
        <v>280</v>
      </c>
      <c r="AP49" s="4">
        <v>280</v>
      </c>
      <c r="AQ49" s="3"/>
      <c r="AR49" s="3"/>
      <c r="AS49" s="4">
        <v>280</v>
      </c>
      <c r="AT49" s="4">
        <v>280</v>
      </c>
      <c r="AU49" s="4">
        <v>280</v>
      </c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>
        <f t="shared" si="1"/>
        <v>1960</v>
      </c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</row>
    <row r="50" spans="2:90" x14ac:dyDescent="0.25">
      <c r="B50" s="1">
        <v>8400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4">
        <f>8400/7</f>
        <v>1200</v>
      </c>
      <c r="AN50" s="4">
        <v>1200</v>
      </c>
      <c r="AO50" s="4">
        <v>1200</v>
      </c>
      <c r="AP50" s="4">
        <v>1200</v>
      </c>
      <c r="AQ50" s="3"/>
      <c r="AR50" s="3"/>
      <c r="AS50" s="4">
        <v>1200</v>
      </c>
      <c r="AT50" s="4">
        <v>1200</v>
      </c>
      <c r="AU50" s="4">
        <v>1200</v>
      </c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>
        <f t="shared" si="1"/>
        <v>8400</v>
      </c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</row>
    <row r="51" spans="2:90" x14ac:dyDescent="0.25">
      <c r="B51" s="1">
        <v>13340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4">
        <f>B51 /22</f>
        <v>606.36363636363637</v>
      </c>
      <c r="AO51" s="4">
        <v>606.36</v>
      </c>
      <c r="AP51" s="4">
        <v>606.36</v>
      </c>
      <c r="AQ51" s="3"/>
      <c r="AR51" s="3"/>
      <c r="AS51" s="4">
        <v>606.36</v>
      </c>
      <c r="AT51" s="4">
        <v>606.36</v>
      </c>
      <c r="AU51" s="4">
        <v>606.36</v>
      </c>
      <c r="AV51" s="4">
        <v>606.36</v>
      </c>
      <c r="AW51" s="4">
        <v>606.36</v>
      </c>
      <c r="AX51" s="3"/>
      <c r="AY51" s="3"/>
      <c r="AZ51" s="4">
        <v>606.36</v>
      </c>
      <c r="BA51" s="4">
        <v>606.36</v>
      </c>
      <c r="BB51" s="4">
        <v>606.36</v>
      </c>
      <c r="BC51" s="4">
        <v>606.36</v>
      </c>
      <c r="BD51" s="4">
        <v>606.36</v>
      </c>
      <c r="BE51" s="3"/>
      <c r="BF51" s="3"/>
      <c r="BG51" s="4">
        <v>606.36</v>
      </c>
      <c r="BH51" s="4">
        <v>606.36</v>
      </c>
      <c r="BI51" s="4">
        <v>606.36</v>
      </c>
      <c r="BJ51" s="4">
        <v>606.36</v>
      </c>
      <c r="BK51" s="4">
        <v>606.36</v>
      </c>
      <c r="BL51" s="3"/>
      <c r="BM51" s="3"/>
      <c r="BN51" s="4">
        <v>606.36</v>
      </c>
      <c r="BO51" s="4">
        <v>606.36</v>
      </c>
      <c r="BP51" s="4">
        <v>606.36</v>
      </c>
      <c r="BQ51" s="4">
        <v>606.36</v>
      </c>
      <c r="BR51" s="3"/>
      <c r="BS51" s="3">
        <f t="shared" si="1"/>
        <v>13339.923636363639</v>
      </c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</row>
    <row r="52" spans="2:90" x14ac:dyDescent="0.25">
      <c r="B52" s="1">
        <v>1323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4">
        <f>B52 /6</f>
        <v>220.5</v>
      </c>
      <c r="AO52" s="4">
        <v>220.5</v>
      </c>
      <c r="AP52" s="4">
        <v>220.5</v>
      </c>
      <c r="AQ52" s="3"/>
      <c r="AR52" s="3"/>
      <c r="AS52" s="4">
        <v>220.5</v>
      </c>
      <c r="AT52" s="4">
        <v>220.5</v>
      </c>
      <c r="AU52" s="4">
        <v>220.5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>
        <f t="shared" si="1"/>
        <v>1323</v>
      </c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</row>
    <row r="53" spans="2:90" x14ac:dyDescent="0.25"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>
        <f t="shared" si="1"/>
        <v>0</v>
      </c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</row>
    <row r="54" spans="2:90" x14ac:dyDescent="0.25">
      <c r="B54" s="1">
        <v>1560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4">
        <f>1560/2</f>
        <v>780</v>
      </c>
      <c r="AT54" s="4">
        <v>780</v>
      </c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>
        <f t="shared" si="1"/>
        <v>1560</v>
      </c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</row>
    <row r="55" spans="2:90" x14ac:dyDescent="0.25"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4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>
        <f t="shared" si="1"/>
        <v>0</v>
      </c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 spans="2:90" x14ac:dyDescent="0.25">
      <c r="B56" s="1">
        <v>1100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4">
        <f>1100/3</f>
        <v>366.66666666666669</v>
      </c>
      <c r="AV56" s="4">
        <v>366.66</v>
      </c>
      <c r="AW56" s="4">
        <v>366.66</v>
      </c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>
        <f t="shared" si="1"/>
        <v>1099.9866666666667</v>
      </c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</row>
    <row r="57" spans="2:90" x14ac:dyDescent="0.25">
      <c r="B57" s="1">
        <v>700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4">
        <v>350</v>
      </c>
      <c r="AW57" s="4">
        <v>350</v>
      </c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>
        <f t="shared" si="1"/>
        <v>700</v>
      </c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</row>
    <row r="58" spans="2:90" x14ac:dyDescent="0.25">
      <c r="B58" s="1">
        <v>600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4">
        <v>300</v>
      </c>
      <c r="BA58" s="4">
        <v>300</v>
      </c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>
        <f t="shared" si="1"/>
        <v>600</v>
      </c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</row>
    <row r="59" spans="2:90" x14ac:dyDescent="0.25">
      <c r="B59" s="1">
        <v>8400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4">
        <f>8400/12</f>
        <v>700</v>
      </c>
      <c r="BC59" s="4">
        <v>700</v>
      </c>
      <c r="BD59" s="4">
        <v>700</v>
      </c>
      <c r="BE59" s="3"/>
      <c r="BF59" s="3"/>
      <c r="BG59" s="4">
        <v>700</v>
      </c>
      <c r="BH59" s="4">
        <v>700</v>
      </c>
      <c r="BI59" s="4">
        <v>700</v>
      </c>
      <c r="BJ59" s="4">
        <v>700</v>
      </c>
      <c r="BK59" s="4">
        <v>700</v>
      </c>
      <c r="BL59" s="3"/>
      <c r="BM59" s="3"/>
      <c r="BN59" s="4">
        <v>700</v>
      </c>
      <c r="BO59" s="4">
        <v>700</v>
      </c>
      <c r="BP59" s="4">
        <v>700</v>
      </c>
      <c r="BQ59" s="4">
        <v>700</v>
      </c>
      <c r="BR59" s="3"/>
      <c r="BS59" s="3">
        <f t="shared" si="1"/>
        <v>8400</v>
      </c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</row>
    <row r="60" spans="2:90" x14ac:dyDescent="0.25"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>
        <f t="shared" si="1"/>
        <v>0</v>
      </c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</row>
    <row r="61" spans="2:90" x14ac:dyDescent="0.25">
      <c r="B61" s="1">
        <v>1168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4">
        <f>1168/2</f>
        <v>584</v>
      </c>
      <c r="BO61" s="4">
        <v>584</v>
      </c>
      <c r="BP61" s="3"/>
      <c r="BQ61" s="3"/>
      <c r="BR61" s="3"/>
      <c r="BS61" s="3">
        <f t="shared" si="1"/>
        <v>1168</v>
      </c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</row>
    <row r="62" spans="2:90" x14ac:dyDescent="0.25">
      <c r="B62" s="1">
        <v>2100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4">
        <f>2100/5</f>
        <v>420</v>
      </c>
      <c r="BO62" s="4">
        <v>420</v>
      </c>
      <c r="BP62" s="4">
        <v>420</v>
      </c>
      <c r="BQ62" s="4">
        <v>420</v>
      </c>
      <c r="BR62" s="4">
        <v>420</v>
      </c>
      <c r="BS62" s="3">
        <f t="shared" si="1"/>
        <v>2100</v>
      </c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</row>
    <row r="63" spans="2:90" x14ac:dyDescent="0.25"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4"/>
      <c r="BQ63" s="4"/>
      <c r="BR63" s="3"/>
      <c r="BS63" s="3">
        <f t="shared" si="1"/>
        <v>0</v>
      </c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</row>
    <row r="64" spans="2:90" x14ac:dyDescent="0.25">
      <c r="B64" s="1">
        <v>600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4">
        <v>600</v>
      </c>
      <c r="BR64" s="3"/>
      <c r="BS64" s="3">
        <f t="shared" si="1"/>
        <v>600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</row>
    <row r="65" spans="2:90" x14ac:dyDescent="0.25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>
        <f t="shared" si="1"/>
        <v>0</v>
      </c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</row>
    <row r="66" spans="2:90" x14ac:dyDescent="0.25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>
        <f t="shared" si="1"/>
        <v>0</v>
      </c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</row>
    <row r="67" spans="2:90" x14ac:dyDescent="0.25"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>
        <f t="shared" si="1"/>
        <v>0</v>
      </c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</row>
    <row r="68" spans="2:90" x14ac:dyDescent="0.25">
      <c r="B68" s="1">
        <f>SUM(B12:B67)</f>
        <v>163775</v>
      </c>
      <c r="C68" s="3">
        <f>SUM(C3:C67)</f>
        <v>2642.333333333333</v>
      </c>
      <c r="D68" s="3">
        <f t="shared" ref="D68:BO68" si="3">SUM(D3:D67)</f>
        <v>2342.3233333333333</v>
      </c>
      <c r="E68" s="3">
        <f t="shared" si="3"/>
        <v>2342.3233333333333</v>
      </c>
      <c r="F68" s="3">
        <f t="shared" si="3"/>
        <v>2342.3233333333333</v>
      </c>
      <c r="G68" s="3">
        <f t="shared" si="3"/>
        <v>2535.8233333333333</v>
      </c>
      <c r="H68" s="3">
        <f t="shared" si="3"/>
        <v>0</v>
      </c>
      <c r="I68" s="3">
        <f t="shared" si="3"/>
        <v>0</v>
      </c>
      <c r="J68" s="3">
        <f t="shared" si="3"/>
        <v>4862.3233333333337</v>
      </c>
      <c r="K68" s="3">
        <f t="shared" si="3"/>
        <v>3870.66</v>
      </c>
      <c r="L68" s="3">
        <f t="shared" si="3"/>
        <v>3870.66</v>
      </c>
      <c r="M68" s="3">
        <f t="shared" si="3"/>
        <v>3870.66</v>
      </c>
      <c r="N68" s="3">
        <f t="shared" si="3"/>
        <v>3870.66</v>
      </c>
      <c r="O68" s="3">
        <f t="shared" si="3"/>
        <v>0</v>
      </c>
      <c r="P68" s="3">
        <f t="shared" si="3"/>
        <v>0</v>
      </c>
      <c r="Q68" s="3">
        <f t="shared" si="3"/>
        <v>5671.8028571428567</v>
      </c>
      <c r="R68" s="3">
        <f t="shared" si="3"/>
        <v>6874.6571428571433</v>
      </c>
      <c r="S68" s="3">
        <f t="shared" si="3"/>
        <v>7005.24</v>
      </c>
      <c r="T68" s="3">
        <f t="shared" si="3"/>
        <v>7005.24</v>
      </c>
      <c r="U68" s="3">
        <f t="shared" si="3"/>
        <v>7005.24</v>
      </c>
      <c r="V68" s="3">
        <f t="shared" si="3"/>
        <v>0</v>
      </c>
      <c r="W68" s="3">
        <f t="shared" si="3"/>
        <v>0</v>
      </c>
      <c r="X68" s="3">
        <f t="shared" si="3"/>
        <v>4485.24</v>
      </c>
      <c r="Y68" s="3">
        <f t="shared" si="3"/>
        <v>4770.24</v>
      </c>
      <c r="Z68" s="3">
        <f t="shared" si="3"/>
        <v>3609.1</v>
      </c>
      <c r="AA68" s="3">
        <f t="shared" si="3"/>
        <v>4230.9722222222226</v>
      </c>
      <c r="AB68" s="3">
        <f t="shared" si="3"/>
        <v>4230.97</v>
      </c>
      <c r="AC68" s="3">
        <f t="shared" si="3"/>
        <v>0</v>
      </c>
      <c r="AD68" s="3">
        <f t="shared" si="3"/>
        <v>0</v>
      </c>
      <c r="AE68" s="3">
        <f t="shared" si="3"/>
        <v>2233.0533333333333</v>
      </c>
      <c r="AF68" s="3">
        <f t="shared" si="3"/>
        <v>2338.06</v>
      </c>
      <c r="AG68" s="3">
        <f t="shared" si="3"/>
        <v>2735.56</v>
      </c>
      <c r="AH68" s="3">
        <f t="shared" si="3"/>
        <v>3464.3033333333337</v>
      </c>
      <c r="AI68" s="3">
        <f t="shared" si="3"/>
        <v>2664.3</v>
      </c>
      <c r="AJ68" s="3">
        <f t="shared" si="3"/>
        <v>0</v>
      </c>
      <c r="AK68" s="3">
        <f t="shared" si="3"/>
        <v>0</v>
      </c>
      <c r="AL68" s="3">
        <f t="shared" si="3"/>
        <v>4432.442857142858</v>
      </c>
      <c r="AM68" s="3">
        <f t="shared" si="3"/>
        <v>4951.6100000000006</v>
      </c>
      <c r="AN68" s="3">
        <f t="shared" si="3"/>
        <v>4825.0036363636364</v>
      </c>
      <c r="AO68" s="3">
        <f t="shared" si="3"/>
        <v>4825</v>
      </c>
      <c r="AP68" s="3">
        <f t="shared" si="3"/>
        <v>4825</v>
      </c>
      <c r="AQ68" s="3">
        <f t="shared" si="3"/>
        <v>0</v>
      </c>
      <c r="AR68" s="3">
        <f t="shared" si="3"/>
        <v>0</v>
      </c>
      <c r="AS68" s="3">
        <f t="shared" si="3"/>
        <v>5605</v>
      </c>
      <c r="AT68" s="3">
        <f t="shared" si="3"/>
        <v>5605</v>
      </c>
      <c r="AU68" s="3">
        <f t="shared" si="3"/>
        <v>3828.5266666666666</v>
      </c>
      <c r="AV68" s="3">
        <f t="shared" si="3"/>
        <v>1323.02</v>
      </c>
      <c r="AW68" s="3">
        <f t="shared" si="3"/>
        <v>1323.02</v>
      </c>
      <c r="AX68" s="3">
        <f t="shared" si="3"/>
        <v>0</v>
      </c>
      <c r="AY68" s="3">
        <f t="shared" si="3"/>
        <v>0</v>
      </c>
      <c r="AZ68" s="3">
        <f t="shared" si="3"/>
        <v>906.36</v>
      </c>
      <c r="BA68" s="3">
        <f t="shared" si="3"/>
        <v>906.36</v>
      </c>
      <c r="BB68" s="3">
        <f t="shared" si="3"/>
        <v>1306.3600000000001</v>
      </c>
      <c r="BC68" s="3">
        <f t="shared" si="3"/>
        <v>1306.3600000000001</v>
      </c>
      <c r="BD68" s="3">
        <f t="shared" si="3"/>
        <v>1306.3600000000001</v>
      </c>
      <c r="BE68" s="3">
        <f t="shared" si="3"/>
        <v>0</v>
      </c>
      <c r="BF68" s="3">
        <f t="shared" si="3"/>
        <v>0</v>
      </c>
      <c r="BG68" s="3">
        <f t="shared" si="3"/>
        <v>1306.3600000000001</v>
      </c>
      <c r="BH68" s="3">
        <f t="shared" si="3"/>
        <v>1306.3600000000001</v>
      </c>
      <c r="BI68" s="3">
        <f t="shared" si="3"/>
        <v>1306.3600000000001</v>
      </c>
      <c r="BJ68" s="3">
        <f t="shared" si="3"/>
        <v>1306.3600000000001</v>
      </c>
      <c r="BK68" s="3">
        <f t="shared" si="3"/>
        <v>1306.3600000000001</v>
      </c>
      <c r="BL68" s="3">
        <f t="shared" si="3"/>
        <v>0</v>
      </c>
      <c r="BM68" s="3">
        <f t="shared" si="3"/>
        <v>0</v>
      </c>
      <c r="BN68" s="3">
        <f t="shared" si="3"/>
        <v>2310.36</v>
      </c>
      <c r="BO68" s="3">
        <f t="shared" si="3"/>
        <v>2310.36</v>
      </c>
      <c r="BP68" s="3">
        <f t="shared" ref="BP68:BX68" si="4">SUM(BP3:BP67)</f>
        <v>1726.3600000000001</v>
      </c>
      <c r="BQ68" s="3">
        <f t="shared" si="4"/>
        <v>2326.36</v>
      </c>
      <c r="BR68" s="3">
        <f t="shared" si="4"/>
        <v>420</v>
      </c>
      <c r="BS68" s="3">
        <f t="shared" si="1"/>
        <v>163774.73204906183</v>
      </c>
      <c r="BT68" s="3">
        <f t="shared" si="4"/>
        <v>0</v>
      </c>
      <c r="BU68" s="3">
        <f t="shared" si="4"/>
        <v>0</v>
      </c>
      <c r="BV68" s="3">
        <f t="shared" si="4"/>
        <v>0</v>
      </c>
      <c r="BW68" s="3">
        <f t="shared" si="4"/>
        <v>0</v>
      </c>
      <c r="BX68" s="3">
        <f t="shared" si="4"/>
        <v>0</v>
      </c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</row>
    <row r="69" spans="2:90" x14ac:dyDescent="0.25">
      <c r="C69" s="5">
        <f>SUM(C68:G68)</f>
        <v>12205.126666666667</v>
      </c>
      <c r="D69" s="3"/>
      <c r="E69" s="3"/>
      <c r="F69" s="3"/>
      <c r="G69" s="3"/>
      <c r="H69" s="3"/>
      <c r="I69" s="3"/>
      <c r="J69" s="5">
        <f>SUM(J68:N68)</f>
        <v>20344.963333333333</v>
      </c>
      <c r="K69" s="3"/>
      <c r="L69" s="3"/>
      <c r="M69" s="3"/>
      <c r="N69" s="3"/>
      <c r="O69" s="3"/>
      <c r="P69" s="3"/>
      <c r="Q69" s="5">
        <f>SUM(Q68:U68)</f>
        <v>33562.179999999993</v>
      </c>
      <c r="R69" s="3"/>
      <c r="S69" s="3"/>
      <c r="T69" s="3"/>
      <c r="U69" s="3"/>
      <c r="V69" s="3"/>
      <c r="W69" s="3"/>
      <c r="X69" s="5">
        <f>SUM(X68:AB68)</f>
        <v>21326.522222222222</v>
      </c>
      <c r="Y69" s="3"/>
      <c r="Z69" s="3"/>
      <c r="AA69" s="3"/>
      <c r="AB69" s="3"/>
      <c r="AC69" s="3"/>
      <c r="AD69" s="3"/>
      <c r="AE69" s="5">
        <f>SUM(AE68:AI68)</f>
        <v>13435.276666666665</v>
      </c>
      <c r="AF69" s="3"/>
      <c r="AG69" s="3"/>
      <c r="AH69" s="3"/>
      <c r="AI69" s="3"/>
      <c r="AJ69" s="3"/>
      <c r="AK69" s="3"/>
      <c r="AL69" s="5">
        <f>SUM(AL68:AP68)</f>
        <v>23859.056493506494</v>
      </c>
      <c r="AM69" s="3"/>
      <c r="AN69" s="3"/>
      <c r="AO69" s="3"/>
      <c r="AP69" s="3"/>
      <c r="AQ69" s="3"/>
      <c r="AR69" s="3"/>
      <c r="AS69" s="5">
        <f>SUM(AS68:AW68)</f>
        <v>17684.566666666666</v>
      </c>
      <c r="AT69" s="3"/>
      <c r="AU69" s="3"/>
      <c r="AV69" s="3"/>
      <c r="AW69" s="3"/>
      <c r="AX69" s="3"/>
      <c r="AY69" s="3"/>
      <c r="AZ69" s="5">
        <f>SUM(AZ68:BD68)</f>
        <v>5731.8000000000011</v>
      </c>
      <c r="BA69" s="3"/>
      <c r="BB69" s="3"/>
      <c r="BC69" s="3"/>
      <c r="BD69" s="3"/>
      <c r="BE69" s="3"/>
      <c r="BF69" s="3"/>
      <c r="BG69" s="5">
        <f>SUM(BG68:BK68)</f>
        <v>6531.8000000000011</v>
      </c>
      <c r="BH69" s="3"/>
      <c r="BI69" s="3"/>
      <c r="BJ69" s="3"/>
      <c r="BK69" s="3"/>
      <c r="BL69" s="3"/>
      <c r="BM69" s="3"/>
      <c r="BN69" s="5">
        <f>SUM(BN68:BR68)</f>
        <v>9093.44</v>
      </c>
      <c r="BO69" s="3"/>
      <c r="BP69" s="3"/>
      <c r="BQ69" s="3"/>
      <c r="BR69" s="3"/>
      <c r="BS69" s="3">
        <f t="shared" si="1"/>
        <v>163774.732049062</v>
      </c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</row>
    <row r="70" spans="2:90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>
        <f t="shared" si="1"/>
        <v>0</v>
      </c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</row>
    <row r="71" spans="2:90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>
        <f t="shared" si="1"/>
        <v>0</v>
      </c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</row>
    <row r="72" spans="2:90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>
        <f t="shared" si="1"/>
        <v>0</v>
      </c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</row>
    <row r="73" spans="2:90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>
        <f t="shared" si="1"/>
        <v>0</v>
      </c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</row>
    <row r="74" spans="2:90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>
        <f t="shared" si="1"/>
        <v>0</v>
      </c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</row>
    <row r="75" spans="2:90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>
        <f t="shared" si="1"/>
        <v>0</v>
      </c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</row>
    <row r="76" spans="2:90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>
        <f t="shared" si="1"/>
        <v>0</v>
      </c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</row>
    <row r="77" spans="2:90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>
        <f t="shared" ref="BS77:BS86" si="5">SUM(C77:BR77)</f>
        <v>0</v>
      </c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</row>
    <row r="78" spans="2:90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>
        <f t="shared" si="5"/>
        <v>0</v>
      </c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</row>
    <row r="79" spans="2:90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>
        <f t="shared" si="5"/>
        <v>0</v>
      </c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</row>
    <row r="80" spans="2:90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>
        <f t="shared" si="5"/>
        <v>0</v>
      </c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</row>
    <row r="81" spans="3:90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>
        <f t="shared" si="5"/>
        <v>0</v>
      </c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</row>
    <row r="82" spans="3:90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>
        <f t="shared" si="5"/>
        <v>0</v>
      </c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</row>
    <row r="83" spans="3:90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>
        <f t="shared" si="5"/>
        <v>0</v>
      </c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</row>
    <row r="84" spans="3:90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>
        <f t="shared" si="5"/>
        <v>0</v>
      </c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</row>
    <row r="85" spans="3:90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>
        <f t="shared" si="5"/>
        <v>0</v>
      </c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</row>
    <row r="86" spans="3:90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>
        <f t="shared" si="5"/>
        <v>0</v>
      </c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 spans="3:90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</row>
    <row r="88" spans="3:90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</row>
    <row r="89" spans="3:90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</row>
    <row r="90" spans="3:90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</row>
    <row r="91" spans="3:90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</row>
    <row r="92" spans="3:90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</row>
    <row r="93" spans="3:90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</row>
    <row r="94" spans="3:90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</row>
    <row r="95" spans="3:90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</row>
    <row r="96" spans="3:90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</row>
    <row r="97" spans="3:90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</row>
    <row r="98" spans="3:90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</row>
    <row r="99" spans="3:90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</row>
    <row r="100" spans="3:90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</row>
    <row r="101" spans="3:90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</row>
    <row r="102" spans="3:90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</row>
    <row r="103" spans="3:90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</row>
    <row r="104" spans="3:90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</row>
    <row r="105" spans="3:90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</row>
    <row r="106" spans="3:90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</row>
    <row r="107" spans="3:90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</row>
    <row r="108" spans="3:90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</row>
    <row r="109" spans="3:90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</row>
    <row r="110" spans="3:90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</row>
    <row r="111" spans="3:90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</row>
    <row r="112" spans="3:90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</row>
    <row r="113" spans="3:90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</row>
    <row r="114" spans="3:90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</row>
    <row r="115" spans="3:90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</row>
    <row r="116" spans="3:90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</row>
    <row r="117" spans="3:90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</row>
    <row r="118" spans="3:90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</row>
    <row r="119" spans="3:90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</row>
    <row r="120" spans="3:90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</row>
    <row r="121" spans="3:90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</row>
    <row r="122" spans="3:90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</row>
    <row r="123" spans="3:90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</row>
    <row r="124" spans="3:90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</row>
    <row r="125" spans="3:90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</row>
    <row r="126" spans="3:90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</row>
    <row r="127" spans="3:90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 Ardelean</dc:creator>
  <cp:lastModifiedBy>Rudy Diedericks</cp:lastModifiedBy>
  <dcterms:created xsi:type="dcterms:W3CDTF">2025-08-07T11:05:15Z</dcterms:created>
  <dcterms:modified xsi:type="dcterms:W3CDTF">2025-08-14T05:42:45Z</dcterms:modified>
</cp:coreProperties>
</file>