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ndra\Plocha\Škola\FY\TMF\Green line\protokol\"/>
    </mc:Choice>
  </mc:AlternateContent>
  <xr:revisionPtr revIDLastSave="0" documentId="13_ncr:1_{110DD215-DE84-4EB6-89C7-C134F03F704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E31" i="1"/>
  <c r="E30" i="1"/>
  <c r="D31" i="1"/>
  <c r="D30" i="1"/>
  <c r="I13" i="1"/>
  <c r="I14" i="1"/>
  <c r="I15" i="1"/>
  <c r="I16" i="1"/>
  <c r="I17" i="1"/>
  <c r="H15" i="1"/>
  <c r="H16" i="1"/>
  <c r="H17" i="1"/>
  <c r="H4" i="1"/>
  <c r="H12" i="1" s="1"/>
  <c r="H5" i="1"/>
  <c r="H13" i="1" s="1"/>
  <c r="H6" i="1"/>
  <c r="H14" i="1" s="1"/>
  <c r="H7" i="1"/>
  <c r="H8" i="1"/>
  <c r="H9" i="1"/>
  <c r="I4" i="1"/>
  <c r="I12" i="1" s="1"/>
  <c r="I5" i="1"/>
  <c r="I6" i="1"/>
  <c r="I7" i="1"/>
  <c r="I8" i="1"/>
  <c r="I9" i="1"/>
  <c r="J7" i="1" l="1"/>
  <c r="J4" i="1"/>
  <c r="J8" i="1"/>
  <c r="J6" i="1"/>
  <c r="J9" i="1"/>
  <c r="J5" i="1"/>
</calcChain>
</file>

<file path=xl/sharedStrings.xml><?xml version="1.0" encoding="utf-8"?>
<sst xmlns="http://schemas.openxmlformats.org/spreadsheetml/2006/main" count="18" uniqueCount="14">
  <si>
    <t>lx</t>
  </si>
  <si>
    <t>ly</t>
  </si>
  <si>
    <t>cx</t>
  </si>
  <si>
    <t>cy</t>
  </si>
  <si>
    <t>k</t>
  </si>
  <si>
    <t>alpha</t>
  </si>
  <si>
    <t>beta</t>
  </si>
  <si>
    <t>lambda</t>
  </si>
  <si>
    <t>p</t>
  </si>
  <si>
    <t>OK</t>
  </si>
  <si>
    <t>ehh (mix červená a modrá)</t>
  </si>
  <si>
    <t>h</t>
  </si>
  <si>
    <t>n0</t>
  </si>
  <si>
    <t>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</si>
</sst>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4"/>
  <sheetViews>
    <sheetView tabSelected="1" topLeftCell="A4" workbookViewId="0">
      <selection activeCell="D33" sqref="D33:D34"/>
    </sheetView>
  </sheetViews>
  <sheetFormatPr defaultRowHeight="15" x14ac:dyDescent="0.25"/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7</v>
      </c>
    </row>
    <row r="4" spans="2:11" x14ac:dyDescent="0.25">
      <c r="B4">
        <v>127.625</v>
      </c>
      <c r="C4">
        <v>23.2</v>
      </c>
      <c r="D4">
        <v>30</v>
      </c>
      <c r="E4">
        <v>143.19999999999999</v>
      </c>
      <c r="F4">
        <v>3</v>
      </c>
      <c r="H4">
        <f>ATAN(C4/B4)</f>
        <v>0.17981902357246471</v>
      </c>
      <c r="I4">
        <f>ATAN(E4/D4)</f>
        <v>1.364285737889011</v>
      </c>
      <c r="J4">
        <f>$B$20*(COS(H4)-COS(I4))/F4</f>
        <v>415.3761019002423</v>
      </c>
      <c r="K4" t="s">
        <v>10</v>
      </c>
    </row>
    <row r="5" spans="2:11" x14ac:dyDescent="0.25">
      <c r="B5">
        <v>147.625</v>
      </c>
      <c r="C5">
        <v>23.2</v>
      </c>
      <c r="D5">
        <v>10</v>
      </c>
      <c r="E5">
        <v>143.19999999999999</v>
      </c>
      <c r="F5">
        <v>3</v>
      </c>
      <c r="H5">
        <f>ATAN(C5/B5)</f>
        <v>0.15588000615705627</v>
      </c>
      <c r="I5">
        <f>ATAN(E5/D5)</f>
        <v>1.5010771076465466</v>
      </c>
      <c r="J5">
        <f t="shared" ref="J5:J6" si="0">$B$20*(COS(H5)-COS(I5))/F5</f>
        <v>489.71335542706851</v>
      </c>
      <c r="K5" t="s">
        <v>9</v>
      </c>
    </row>
    <row r="6" spans="2:11" x14ac:dyDescent="0.25">
      <c r="B6">
        <v>167.625</v>
      </c>
      <c r="C6">
        <v>23.2</v>
      </c>
      <c r="D6">
        <v>-10</v>
      </c>
      <c r="E6">
        <v>143.19999999999999</v>
      </c>
      <c r="F6">
        <v>3</v>
      </c>
      <c r="H6">
        <f t="shared" ref="H6" si="1">ATAN(C6/B6)</f>
        <v>0.13753045260159125</v>
      </c>
      <c r="I6">
        <f>ATAN(E6/D6)+PI()</f>
        <v>1.6405155459432466</v>
      </c>
      <c r="J6">
        <f t="shared" si="0"/>
        <v>565.4508459023242</v>
      </c>
      <c r="K6" t="s">
        <v>9</v>
      </c>
    </row>
    <row r="7" spans="2:11" x14ac:dyDescent="0.25">
      <c r="B7">
        <v>247.25</v>
      </c>
      <c r="C7">
        <v>23.2</v>
      </c>
      <c r="D7">
        <v>30</v>
      </c>
      <c r="E7">
        <v>143.19999999999999</v>
      </c>
      <c r="F7">
        <v>2</v>
      </c>
      <c r="H7">
        <f>ATAN(C7/B7)</f>
        <v>9.3558218464212778E-2</v>
      </c>
      <c r="I7">
        <f>ATAN(E7/D7)</f>
        <v>1.364285737889011</v>
      </c>
      <c r="J7">
        <f>$B$20*(COS(H7)-COS(I7))/F7</f>
        <v>632.46458847678196</v>
      </c>
      <c r="K7" t="s">
        <v>9</v>
      </c>
    </row>
    <row r="8" spans="2:11" x14ac:dyDescent="0.25">
      <c r="B8">
        <v>267.25</v>
      </c>
      <c r="C8">
        <v>23.2</v>
      </c>
      <c r="D8">
        <v>10</v>
      </c>
      <c r="E8">
        <v>143.19999999999999</v>
      </c>
      <c r="F8">
        <v>3</v>
      </c>
      <c r="H8">
        <f t="shared" ref="H8:H9" si="2">ATAN(C8/B8)</f>
        <v>8.6593016829483019E-2</v>
      </c>
      <c r="I8">
        <f t="shared" ref="I8" si="3">ATAN(E8/D8)</f>
        <v>1.5010771076465466</v>
      </c>
      <c r="J8">
        <f t="shared" ref="J8:J9" si="4">$B$20*(COS(H8)-COS(I8))/F8</f>
        <v>494.18155492650823</v>
      </c>
      <c r="K8" t="s">
        <v>9</v>
      </c>
    </row>
    <row r="9" spans="2:11" x14ac:dyDescent="0.25">
      <c r="B9">
        <v>287.25</v>
      </c>
      <c r="C9">
        <v>23.2</v>
      </c>
      <c r="D9">
        <v>-10</v>
      </c>
      <c r="E9">
        <v>143.19999999999999</v>
      </c>
      <c r="F9">
        <v>3</v>
      </c>
      <c r="H9">
        <f t="shared" si="2"/>
        <v>8.0590952131249283E-2</v>
      </c>
      <c r="I9">
        <f>ATAN(E9/D9)+PI()</f>
        <v>1.6405155459432466</v>
      </c>
      <c r="J9">
        <f t="shared" si="4"/>
        <v>568.75576419073536</v>
      </c>
      <c r="K9" t="s">
        <v>9</v>
      </c>
    </row>
    <row r="12" spans="2:11" x14ac:dyDescent="0.25">
      <c r="H12">
        <f>H4*180/PI()</f>
        <v>10.302871126865691</v>
      </c>
      <c r="I12">
        <f>I4*180/PI()</f>
        <v>78.167814830931604</v>
      </c>
    </row>
    <row r="13" spans="2:11" x14ac:dyDescent="0.25">
      <c r="H13">
        <f t="shared" ref="H13:I19" si="5">H5*180/PI()</f>
        <v>8.9312664632726104</v>
      </c>
      <c r="I13">
        <f t="shared" si="5"/>
        <v>86.005382991851874</v>
      </c>
    </row>
    <row r="14" spans="2:11" x14ac:dyDescent="0.25">
      <c r="H14">
        <f t="shared" si="5"/>
        <v>7.8799144885951922</v>
      </c>
      <c r="I14">
        <f t="shared" si="5"/>
        <v>93.994617008148126</v>
      </c>
    </row>
    <row r="15" spans="2:11" x14ac:dyDescent="0.25">
      <c r="H15">
        <f t="shared" si="5"/>
        <v>5.3604910567623225</v>
      </c>
      <c r="I15">
        <f t="shared" si="5"/>
        <v>78.167814830931604</v>
      </c>
    </row>
    <row r="16" spans="2:11" x14ac:dyDescent="0.25">
      <c r="H16">
        <f t="shared" si="5"/>
        <v>4.9614143996346858</v>
      </c>
      <c r="I16">
        <f t="shared" si="5"/>
        <v>86.005382991851874</v>
      </c>
    </row>
    <row r="17" spans="2:9" x14ac:dyDescent="0.25">
      <c r="H17">
        <f t="shared" si="5"/>
        <v>4.6175214240614304</v>
      </c>
      <c r="I17">
        <f t="shared" si="5"/>
        <v>93.994617008148126</v>
      </c>
    </row>
    <row r="19" spans="2:9" x14ac:dyDescent="0.25">
      <c r="B19" t="s">
        <v>8</v>
      </c>
    </row>
    <row r="20" spans="2:9" x14ac:dyDescent="0.25">
      <c r="B20">
        <v>1600</v>
      </c>
    </row>
    <row r="27" spans="2:9" x14ac:dyDescent="0.25">
      <c r="B27" t="s">
        <v>11</v>
      </c>
      <c r="D27" t="s">
        <v>12</v>
      </c>
      <c r="E27" t="s">
        <v>13</v>
      </c>
    </row>
    <row r="28" spans="2:9" x14ac:dyDescent="0.25">
      <c r="B28">
        <v>0.6</v>
      </c>
      <c r="D28">
        <v>1</v>
      </c>
      <c r="E28">
        <v>1.585</v>
      </c>
    </row>
    <row r="30" spans="2:9" x14ac:dyDescent="0.25">
      <c r="B30">
        <v>18</v>
      </c>
      <c r="C30">
        <v>6.5</v>
      </c>
      <c r="D30">
        <f>ATAN(C30/B30)</f>
        <v>0.34653886443394183</v>
      </c>
      <c r="E30">
        <f>2*$B$28/(TAN(ASIN(SIN(D30)*$D$28/$E$28)))</f>
        <v>5.4698906125817048</v>
      </c>
    </row>
    <row r="31" spans="2:9" x14ac:dyDescent="0.25">
      <c r="B31">
        <v>14.2</v>
      </c>
      <c r="C31">
        <v>12.5</v>
      </c>
      <c r="D31">
        <f>ATAN(C31/B31)</f>
        <v>0.72181358102215831</v>
      </c>
      <c r="E31">
        <f>2*$B$28/(TAN(ASIN(SIN(D31)*$D$28/$E$28)))</f>
        <v>2.6165067344809185</v>
      </c>
    </row>
    <row r="33" spans="4:4" x14ac:dyDescent="0.25">
      <c r="D33">
        <f>180/PI()*D30</f>
        <v>19.855214369321057</v>
      </c>
    </row>
    <row r="34" spans="4:4" x14ac:dyDescent="0.25">
      <c r="D34">
        <f>180/PI()*D31</f>
        <v>41.356871787793963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2015-06-05T18:19:34Z</dcterms:created>
  <dcterms:modified xsi:type="dcterms:W3CDTF">2022-12-20T02:15:39Z</dcterms:modified>
</cp:coreProperties>
</file>