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SUS\Desktop\TMF\11\"/>
    </mc:Choice>
  </mc:AlternateContent>
  <xr:revisionPtr revIDLastSave="0" documentId="13_ncr:1_{4E220BC8-47E1-4F86-B0B2-6802E85C0DE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I35" i="1" l="1"/>
  <c r="I20" i="1"/>
  <c r="I36" i="1"/>
  <c r="I37" i="1"/>
  <c r="I38" i="1"/>
  <c r="I39" i="1"/>
  <c r="I40" i="1"/>
  <c r="I41" i="1"/>
  <c r="I42" i="1"/>
  <c r="I43" i="1"/>
  <c r="I44" i="1"/>
  <c r="H37" i="1"/>
  <c r="H38" i="1"/>
  <c r="H39" i="1"/>
  <c r="H40" i="1"/>
  <c r="H41" i="1"/>
  <c r="H42" i="1"/>
  <c r="H43" i="1"/>
  <c r="H44" i="1"/>
  <c r="H36" i="1"/>
  <c r="H35" i="1"/>
  <c r="J20" i="1"/>
  <c r="K20" i="1" s="1"/>
  <c r="M5" i="1" s="1"/>
  <c r="I21" i="1"/>
  <c r="J21" i="1" s="1"/>
  <c r="K21" i="1" s="1"/>
  <c r="M6" i="1" s="1"/>
  <c r="I22" i="1"/>
  <c r="I23" i="1"/>
  <c r="I24" i="1"/>
  <c r="I25" i="1"/>
  <c r="I26" i="1"/>
  <c r="I27" i="1"/>
  <c r="I28" i="1"/>
  <c r="I29" i="1"/>
  <c r="H22" i="1"/>
  <c r="H23" i="1"/>
  <c r="H24" i="1"/>
  <c r="H25" i="1"/>
  <c r="H26" i="1"/>
  <c r="H27" i="1"/>
  <c r="H28" i="1"/>
  <c r="H29" i="1"/>
  <c r="H21" i="1"/>
  <c r="H20" i="1"/>
  <c r="J35" i="1"/>
  <c r="K35" i="1" s="1"/>
  <c r="L5" i="1" s="1"/>
  <c r="K6" i="1"/>
  <c r="K7" i="1"/>
  <c r="K8" i="1"/>
  <c r="K9" i="1"/>
  <c r="K10" i="1"/>
  <c r="K11" i="1"/>
  <c r="K12" i="1"/>
  <c r="K13" i="1"/>
  <c r="K14" i="1"/>
  <c r="K5" i="1"/>
  <c r="T6" i="1"/>
  <c r="T7" i="1"/>
  <c r="T8" i="1"/>
  <c r="T9" i="1"/>
  <c r="T10" i="1"/>
  <c r="T11" i="1"/>
  <c r="T12" i="1"/>
  <c r="T13" i="1"/>
  <c r="T14" i="1"/>
  <c r="T5" i="1"/>
  <c r="J6" i="1"/>
  <c r="J7" i="1"/>
  <c r="J8" i="1"/>
  <c r="J9" i="1"/>
  <c r="J10" i="1"/>
  <c r="J11" i="1"/>
  <c r="J12" i="1"/>
  <c r="J13" i="1"/>
  <c r="J14" i="1"/>
  <c r="J5" i="1"/>
  <c r="F5" i="1"/>
  <c r="F8" i="1"/>
  <c r="R6" i="1"/>
  <c r="R7" i="1"/>
  <c r="R8" i="1"/>
  <c r="R9" i="1"/>
  <c r="R10" i="1"/>
  <c r="R11" i="1"/>
  <c r="R12" i="1"/>
  <c r="R13" i="1"/>
  <c r="R14" i="1"/>
  <c r="Q6" i="1"/>
  <c r="Q7" i="1"/>
  <c r="Q8" i="1"/>
  <c r="Q9" i="1"/>
  <c r="Q10" i="1"/>
  <c r="Q11" i="1"/>
  <c r="Q12" i="1"/>
  <c r="Q13" i="1"/>
  <c r="Q14" i="1"/>
  <c r="Q5" i="1"/>
  <c r="R5" i="1"/>
  <c r="J36" i="1" l="1"/>
  <c r="K36" i="1" s="1"/>
  <c r="L6" i="1" s="1"/>
  <c r="J22" i="1"/>
  <c r="K22" i="1" s="1"/>
  <c r="M7" i="1" s="1"/>
  <c r="J37" i="1" l="1"/>
  <c r="K37" i="1" s="1"/>
  <c r="J23" i="1"/>
  <c r="K23" i="1" s="1"/>
  <c r="M8" i="1" s="1"/>
  <c r="J39" i="1" l="1"/>
  <c r="K39" i="1" s="1"/>
  <c r="L9" i="1" s="1"/>
  <c r="J38" i="1"/>
  <c r="K38" i="1" s="1"/>
  <c r="L8" i="1" s="1"/>
  <c r="J40" i="1" l="1"/>
  <c r="K40" i="1" s="1"/>
  <c r="L10" i="1" s="1"/>
  <c r="J25" i="1"/>
  <c r="K25" i="1" s="1"/>
  <c r="M10" i="1" s="1"/>
  <c r="J24" i="1"/>
  <c r="K24" i="1" s="1"/>
  <c r="M9" i="1" s="1"/>
  <c r="J41" i="1" l="1"/>
  <c r="K41" i="1" s="1"/>
  <c r="L11" i="1" s="1"/>
  <c r="J42" i="1" l="1"/>
  <c r="K42" i="1" s="1"/>
  <c r="L12" i="1" s="1"/>
  <c r="J26" i="1"/>
  <c r="K26" i="1" s="1"/>
  <c r="M11" i="1" s="1"/>
  <c r="J27" i="1"/>
  <c r="K27" i="1" s="1"/>
  <c r="M12" i="1" s="1"/>
  <c r="J44" i="1" l="1"/>
  <c r="K44" i="1" s="1"/>
  <c r="L14" i="1" s="1"/>
  <c r="J43" i="1"/>
  <c r="K43" i="1" s="1"/>
  <c r="L13" i="1" s="1"/>
  <c r="J29" i="1"/>
  <c r="K29" i="1" s="1"/>
  <c r="M14" i="1" s="1"/>
  <c r="J28" i="1"/>
  <c r="K28" i="1" s="1"/>
  <c r="M13" i="1" s="1"/>
</calcChain>
</file>

<file path=xl/sharedStrings.xml><?xml version="1.0" encoding="utf-8"?>
<sst xmlns="http://schemas.openxmlformats.org/spreadsheetml/2006/main" count="37" uniqueCount="23">
  <si>
    <t>f_driving</t>
  </si>
  <si>
    <t>U_power [V]</t>
  </si>
  <si>
    <t>I_power [A]</t>
  </si>
  <si>
    <t>U_civka</t>
  </si>
  <si>
    <t>U_kond</t>
  </si>
  <si>
    <t>VIDEO</t>
  </si>
  <si>
    <t>max [cm]</t>
  </si>
  <si>
    <t>Četnost</t>
  </si>
  <si>
    <t>Interval</t>
  </si>
  <si>
    <t>SIMULACE</t>
  </si>
  <si>
    <t>Start</t>
  </si>
  <si>
    <t>End</t>
  </si>
  <si>
    <t>Count</t>
  </si>
  <si>
    <t>Max [cm]</t>
  </si>
  <si>
    <t>Skok [cm]</t>
  </si>
  <si>
    <t>% of max</t>
  </si>
  <si>
    <t>Četnost %</t>
  </si>
  <si>
    <t>Interval higher</t>
  </si>
  <si>
    <t>Interval lower</t>
  </si>
  <si>
    <t>Odch</t>
  </si>
  <si>
    <t>Odchylky</t>
  </si>
  <si>
    <t>Lower</t>
  </si>
  <si>
    <t>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</si>
</sst>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List1!$M$5:$M$14</c:f>
                <c:numCache>
                  <c:formatCode>General</c:formatCode>
                  <c:ptCount val="10"/>
                  <c:pt idx="0">
                    <c:v>0.15920398009950248</c:v>
                  </c:pt>
                  <c:pt idx="1">
                    <c:v>9.9502487562189046E-2</c:v>
                  </c:pt>
                  <c:pt idx="2">
                    <c:v>2.9850746268656692E-2</c:v>
                  </c:pt>
                  <c:pt idx="3">
                    <c:v>6.4676616915422883E-2</c:v>
                  </c:pt>
                  <c:pt idx="4">
                    <c:v>1.9900497512437804E-2</c:v>
                  </c:pt>
                  <c:pt idx="5">
                    <c:v>4.9751243781094544E-3</c:v>
                  </c:pt>
                  <c:pt idx="6">
                    <c:v>4.9751243781094526E-3</c:v>
                  </c:pt>
                  <c:pt idx="7">
                    <c:v>0</c:v>
                  </c:pt>
                  <c:pt idx="8">
                    <c:v>4.9751243781094526E-3</c:v>
                  </c:pt>
                  <c:pt idx="9">
                    <c:v>0</c:v>
                  </c:pt>
                </c:numCache>
              </c:numRef>
            </c:plus>
            <c:minus>
              <c:numRef>
                <c:f>List1!$L$5:$L$14</c:f>
                <c:numCache>
                  <c:formatCode>General</c:formatCode>
                  <c:ptCount val="10"/>
                  <c:pt idx="0">
                    <c:v>0.16417910447761197</c:v>
                  </c:pt>
                  <c:pt idx="1">
                    <c:v>0.12437810945273631</c:v>
                  </c:pt>
                  <c:pt idx="2">
                    <c:v>7.4626865671641798E-2</c:v>
                  </c:pt>
                  <c:pt idx="3">
                    <c:v>3.9800995024875621E-2</c:v>
                  </c:pt>
                  <c:pt idx="4">
                    <c:v>4.9751243781094578E-3</c:v>
                  </c:pt>
                  <c:pt idx="5">
                    <c:v>9.9502487562189053E-3</c:v>
                  </c:pt>
                  <c:pt idx="6">
                    <c:v>4.9751243781094526E-3</c:v>
                  </c:pt>
                  <c:pt idx="7">
                    <c:v>4.9751243781094526E-3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List1!$K$5:$K$14</c:f>
              <c:numCache>
                <c:formatCode>General</c:formatCode>
                <c:ptCount val="10"/>
                <c:pt idx="0">
                  <c:v>0.34825870646766172</c:v>
                </c:pt>
                <c:pt idx="1">
                  <c:v>0.28358208955223879</c:v>
                </c:pt>
                <c:pt idx="2">
                  <c:v>0.17412935323383086</c:v>
                </c:pt>
                <c:pt idx="3">
                  <c:v>6.965174129353234E-2</c:v>
                </c:pt>
                <c:pt idx="4">
                  <c:v>6.965174129353234E-2</c:v>
                </c:pt>
                <c:pt idx="5">
                  <c:v>2.9850746268656716E-2</c:v>
                </c:pt>
                <c:pt idx="6">
                  <c:v>9.9502487562189053E-3</c:v>
                </c:pt>
                <c:pt idx="7">
                  <c:v>9.9502487562189053E-3</c:v>
                </c:pt>
                <c:pt idx="8">
                  <c:v>0</c:v>
                </c:pt>
                <c:pt idx="9">
                  <c:v>4.9751243781094526E-3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3-4E23-8233-C8593126153D}"/>
            </c:ext>
          </c:extLst>
        </c:ser>
        <c:ser>
          <c:idx val="1"/>
          <c:order val="1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List1!$R$5:$R$14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List1!$T$5:$T$14</c:f>
              <c:numCache>
                <c:formatCode>General</c:formatCode>
                <c:ptCount val="10"/>
                <c:pt idx="0">
                  <c:v>0.27889999999999998</c:v>
                </c:pt>
                <c:pt idx="1">
                  <c:v>0.2515</c:v>
                </c:pt>
                <c:pt idx="2">
                  <c:v>0.1762</c:v>
                </c:pt>
                <c:pt idx="3">
                  <c:v>0.123</c:v>
                </c:pt>
                <c:pt idx="4">
                  <c:v>8.1699999999999995E-2</c:v>
                </c:pt>
                <c:pt idx="5">
                  <c:v>4.8000000000000001E-2</c:v>
                </c:pt>
                <c:pt idx="6">
                  <c:v>2.5999999999999999E-2</c:v>
                </c:pt>
                <c:pt idx="7">
                  <c:v>9.7000000000000003E-3</c:v>
                </c:pt>
                <c:pt idx="8">
                  <c:v>4.1000000000000003E-3</c:v>
                </c:pt>
                <c:pt idx="9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3-4E23-8233-C8593126153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99181615"/>
        <c:axId val="785053615"/>
      </c:scatterChart>
      <c:valAx>
        <c:axId val="89918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Height of jump</a:t>
                </a:r>
                <a:r>
                  <a:rPr lang="cs-CZ" baseline="0"/>
                  <a:t> [cm]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053615"/>
        <c:crosses val="autoZero"/>
        <c:crossBetween val="midCat"/>
      </c:valAx>
      <c:valAx>
        <c:axId val="7850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Fraction of jumps</a:t>
                </a:r>
                <a:endParaRPr lang="cs-CZ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9918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55215</xdr:colOff>
      <xdr:row>2</xdr:row>
      <xdr:rowOff>141355</xdr:rowOff>
    </xdr:from>
    <xdr:to>
      <xdr:col>32</xdr:col>
      <xdr:colOff>342347</xdr:colOff>
      <xdr:row>23</xdr:row>
      <xdr:rowOff>44173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397B71E-0F02-DB05-EA95-BC6C8FB38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05"/>
  <sheetViews>
    <sheetView tabSelected="1" topLeftCell="H1" zoomScale="75" workbookViewId="0">
      <selection activeCell="L8" sqref="L8"/>
    </sheetView>
  </sheetViews>
  <sheetFormatPr defaultRowHeight="14.4" x14ac:dyDescent="0.3"/>
  <cols>
    <col min="2" max="2" width="12.5546875" customWidth="1"/>
    <col min="6" max="6" width="8.77734375" customWidth="1"/>
    <col min="8" max="9" width="12" bestFit="1" customWidth="1"/>
    <col min="11" max="11" width="10.44140625" customWidth="1"/>
    <col min="12" max="12" width="10.21875" customWidth="1"/>
    <col min="15" max="15" width="11.21875" bestFit="1" customWidth="1"/>
    <col min="20" max="20" width="12" customWidth="1"/>
  </cols>
  <sheetData>
    <row r="2" spans="2:20" x14ac:dyDescent="0.3">
      <c r="B2" t="s">
        <v>1</v>
      </c>
      <c r="C2">
        <v>20</v>
      </c>
      <c r="E2" t="s">
        <v>5</v>
      </c>
      <c r="O2" t="s">
        <v>9</v>
      </c>
    </row>
    <row r="3" spans="2:20" x14ac:dyDescent="0.3">
      <c r="B3" t="s">
        <v>2</v>
      </c>
      <c r="C3">
        <v>0.28000000000000003</v>
      </c>
      <c r="H3" s="2" t="s">
        <v>8</v>
      </c>
      <c r="I3" s="2"/>
      <c r="L3" s="2" t="s">
        <v>20</v>
      </c>
      <c r="M3" s="2"/>
      <c r="Q3" s="2" t="s">
        <v>8</v>
      </c>
      <c r="R3" s="2"/>
    </row>
    <row r="4" spans="2:20" x14ac:dyDescent="0.3">
      <c r="B4" t="s">
        <v>0</v>
      </c>
      <c r="C4">
        <v>7622</v>
      </c>
      <c r="E4" t="s">
        <v>14</v>
      </c>
      <c r="F4" t="s">
        <v>13</v>
      </c>
      <c r="H4" t="s">
        <v>10</v>
      </c>
      <c r="I4" t="s">
        <v>11</v>
      </c>
      <c r="J4" t="s">
        <v>7</v>
      </c>
      <c r="K4" t="s">
        <v>16</v>
      </c>
      <c r="L4" t="s">
        <v>21</v>
      </c>
      <c r="M4" t="s">
        <v>22</v>
      </c>
      <c r="O4" t="s">
        <v>6</v>
      </c>
      <c r="P4" t="s">
        <v>15</v>
      </c>
      <c r="Q4" t="s">
        <v>10</v>
      </c>
      <c r="R4" t="s">
        <v>11</v>
      </c>
      <c r="S4" t="s">
        <v>7</v>
      </c>
      <c r="T4" t="s">
        <v>16</v>
      </c>
    </row>
    <row r="5" spans="2:20" x14ac:dyDescent="0.3">
      <c r="B5" t="s">
        <v>3</v>
      </c>
      <c r="C5">
        <v>380</v>
      </c>
      <c r="E5">
        <v>8</v>
      </c>
      <c r="F5">
        <f>MAX(E5:E205)</f>
        <v>19</v>
      </c>
      <c r="H5" s="7">
        <v>0</v>
      </c>
      <c r="I5" s="6">
        <v>2</v>
      </c>
      <c r="J5">
        <f>COUNTIFS($E$5:$E$205, "&gt;"&amp;H5, $E$5:$E$205, "&lt;="&amp;I5)</f>
        <v>70</v>
      </c>
      <c r="K5">
        <f>J5/$F$8</f>
        <v>0.34825870646766172</v>
      </c>
      <c r="L5">
        <f>K5-K35</f>
        <v>0.16417910447761197</v>
      </c>
      <c r="M5">
        <f>K20-K5</f>
        <v>0.15920398009950248</v>
      </c>
      <c r="O5">
        <v>20</v>
      </c>
      <c r="P5" s="3">
        <v>0</v>
      </c>
      <c r="Q5">
        <f>$O$5*P5</f>
        <v>0</v>
      </c>
      <c r="R5">
        <f>$O$5 * P6</f>
        <v>2</v>
      </c>
      <c r="S5">
        <v>2789</v>
      </c>
      <c r="T5">
        <f>S5/$O$8</f>
        <v>0.27889999999999998</v>
      </c>
    </row>
    <row r="6" spans="2:20" x14ac:dyDescent="0.3">
      <c r="B6" t="s">
        <v>4</v>
      </c>
      <c r="C6">
        <v>360</v>
      </c>
      <c r="E6">
        <v>10.5</v>
      </c>
      <c r="H6" s="7">
        <v>2</v>
      </c>
      <c r="I6" s="6">
        <v>4</v>
      </c>
      <c r="J6">
        <f t="shared" ref="J6:J14" si="0">COUNTIFS($E$5:$E$205, "&gt;"&amp;H6, $E$5:$E$205, "&lt;="&amp;I6)</f>
        <v>57</v>
      </c>
      <c r="K6">
        <f t="shared" ref="K6:K14" si="1">J6/$F$8</f>
        <v>0.28358208955223879</v>
      </c>
      <c r="L6">
        <f t="shared" ref="L6:L14" si="2">K6-K36</f>
        <v>0.12437810945273631</v>
      </c>
      <c r="M6">
        <f t="shared" ref="M6:M14" si="3">K21-K6</f>
        <v>9.9502487562189046E-2</v>
      </c>
      <c r="P6" s="3">
        <v>0.1</v>
      </c>
      <c r="Q6">
        <f>$O$5*P6</f>
        <v>2</v>
      </c>
      <c r="R6">
        <f>$O$5 * P7</f>
        <v>4</v>
      </c>
      <c r="S6">
        <v>2515</v>
      </c>
      <c r="T6">
        <f t="shared" ref="T6:T14" si="4">S6/$O$8</f>
        <v>0.2515</v>
      </c>
    </row>
    <row r="7" spans="2:20" x14ac:dyDescent="0.3">
      <c r="E7">
        <v>5</v>
      </c>
      <c r="F7" t="s">
        <v>12</v>
      </c>
      <c r="H7" s="7">
        <v>4</v>
      </c>
      <c r="I7" s="6">
        <v>6</v>
      </c>
      <c r="J7">
        <f t="shared" si="0"/>
        <v>35</v>
      </c>
      <c r="K7">
        <f t="shared" si="1"/>
        <v>0.17412935323383086</v>
      </c>
      <c r="L7">
        <f>K7-K37</f>
        <v>7.4626865671641798E-2</v>
      </c>
      <c r="M7">
        <f t="shared" si="3"/>
        <v>2.9850746268656692E-2</v>
      </c>
      <c r="O7" t="s">
        <v>12</v>
      </c>
      <c r="P7" s="3">
        <v>0.2</v>
      </c>
      <c r="Q7">
        <f>$O$5*P7</f>
        <v>4</v>
      </c>
      <c r="R7">
        <f>$O$5 * P8</f>
        <v>6</v>
      </c>
      <c r="S7">
        <v>1762</v>
      </c>
      <c r="T7">
        <f t="shared" si="4"/>
        <v>0.1762</v>
      </c>
    </row>
    <row r="8" spans="2:20" x14ac:dyDescent="0.3">
      <c r="E8">
        <v>5</v>
      </c>
      <c r="F8">
        <f>COUNTIFS(E5:E205, "&gt;0")</f>
        <v>201</v>
      </c>
      <c r="H8" s="7">
        <v>6</v>
      </c>
      <c r="I8" s="6">
        <v>8</v>
      </c>
      <c r="J8">
        <f t="shared" si="0"/>
        <v>14</v>
      </c>
      <c r="K8">
        <f t="shared" si="1"/>
        <v>6.965174129353234E-2</v>
      </c>
      <c r="L8">
        <f t="shared" si="2"/>
        <v>3.9800995024875621E-2</v>
      </c>
      <c r="M8">
        <f t="shared" si="3"/>
        <v>6.4676616915422883E-2</v>
      </c>
      <c r="O8">
        <v>10000</v>
      </c>
      <c r="P8" s="3">
        <v>0.3</v>
      </c>
      <c r="Q8">
        <f>$O$5*P8</f>
        <v>6</v>
      </c>
      <c r="R8">
        <f>$O$5 * P9</f>
        <v>8</v>
      </c>
      <c r="S8">
        <v>1230</v>
      </c>
      <c r="T8">
        <f t="shared" si="4"/>
        <v>0.123</v>
      </c>
    </row>
    <row r="9" spans="2:20" x14ac:dyDescent="0.3">
      <c r="E9">
        <v>6</v>
      </c>
      <c r="H9" s="7">
        <v>8</v>
      </c>
      <c r="I9" s="6">
        <v>10</v>
      </c>
      <c r="J9">
        <f t="shared" si="0"/>
        <v>14</v>
      </c>
      <c r="K9">
        <f t="shared" si="1"/>
        <v>6.965174129353234E-2</v>
      </c>
      <c r="L9">
        <f t="shared" si="2"/>
        <v>4.9751243781094578E-3</v>
      </c>
      <c r="M9">
        <f t="shared" si="3"/>
        <v>1.9900497512437804E-2</v>
      </c>
      <c r="P9" s="3">
        <v>0.4</v>
      </c>
      <c r="Q9">
        <f>$O$5*P9</f>
        <v>8</v>
      </c>
      <c r="R9">
        <f>$O$5 * P10</f>
        <v>10</v>
      </c>
      <c r="S9">
        <v>817</v>
      </c>
      <c r="T9">
        <f t="shared" si="4"/>
        <v>8.1699999999999995E-2</v>
      </c>
    </row>
    <row r="10" spans="2:20" x14ac:dyDescent="0.3">
      <c r="B10" s="1"/>
      <c r="E10">
        <v>9</v>
      </c>
      <c r="F10" t="s">
        <v>19</v>
      </c>
      <c r="H10" s="7">
        <v>10</v>
      </c>
      <c r="I10" s="6">
        <v>12</v>
      </c>
      <c r="J10">
        <f t="shared" si="0"/>
        <v>6</v>
      </c>
      <c r="K10">
        <f t="shared" si="1"/>
        <v>2.9850746268656716E-2</v>
      </c>
      <c r="L10">
        <f t="shared" si="2"/>
        <v>9.9502487562189053E-3</v>
      </c>
      <c r="M10">
        <f t="shared" si="3"/>
        <v>4.9751243781094544E-3</v>
      </c>
      <c r="P10" s="3">
        <v>0.5</v>
      </c>
      <c r="Q10">
        <f>$O$5*P10</f>
        <v>10</v>
      </c>
      <c r="R10">
        <f>$O$5 * P11</f>
        <v>12</v>
      </c>
      <c r="S10">
        <v>480</v>
      </c>
      <c r="T10">
        <f t="shared" si="4"/>
        <v>4.8000000000000001E-2</v>
      </c>
    </row>
    <row r="11" spans="2:20" x14ac:dyDescent="0.3">
      <c r="E11">
        <v>9</v>
      </c>
      <c r="F11" s="4">
        <v>1</v>
      </c>
      <c r="H11" s="7">
        <v>12</v>
      </c>
      <c r="I11" s="6">
        <v>14</v>
      </c>
      <c r="J11">
        <f t="shared" si="0"/>
        <v>2</v>
      </c>
      <c r="K11">
        <f t="shared" si="1"/>
        <v>9.9502487562189053E-3</v>
      </c>
      <c r="L11">
        <f t="shared" si="2"/>
        <v>4.9751243781094526E-3</v>
      </c>
      <c r="M11">
        <f t="shared" si="3"/>
        <v>4.9751243781094526E-3</v>
      </c>
      <c r="P11" s="3">
        <v>0.6</v>
      </c>
      <c r="Q11">
        <f>$O$5*P11</f>
        <v>12</v>
      </c>
      <c r="R11">
        <f>$O$5 * P12</f>
        <v>14</v>
      </c>
      <c r="S11">
        <v>260</v>
      </c>
      <c r="T11">
        <f t="shared" si="4"/>
        <v>2.5999999999999999E-2</v>
      </c>
    </row>
    <row r="12" spans="2:20" x14ac:dyDescent="0.3">
      <c r="E12">
        <v>12</v>
      </c>
      <c r="H12" s="7">
        <v>14</v>
      </c>
      <c r="I12" s="6">
        <v>16</v>
      </c>
      <c r="J12">
        <f t="shared" si="0"/>
        <v>2</v>
      </c>
      <c r="K12">
        <f t="shared" si="1"/>
        <v>9.9502487562189053E-3</v>
      </c>
      <c r="L12">
        <f t="shared" si="2"/>
        <v>4.9751243781094526E-3</v>
      </c>
      <c r="M12">
        <f t="shared" si="3"/>
        <v>0</v>
      </c>
      <c r="P12" s="3">
        <v>0.7</v>
      </c>
      <c r="Q12">
        <f>$O$5*P12</f>
        <v>14</v>
      </c>
      <c r="R12">
        <f>$O$5 * P13</f>
        <v>16</v>
      </c>
      <c r="S12">
        <v>97</v>
      </c>
      <c r="T12">
        <f t="shared" si="4"/>
        <v>9.7000000000000003E-3</v>
      </c>
    </row>
    <row r="13" spans="2:20" x14ac:dyDescent="0.3">
      <c r="E13">
        <v>9</v>
      </c>
      <c r="G13" s="1"/>
      <c r="H13" s="7">
        <v>16</v>
      </c>
      <c r="I13" s="6">
        <v>18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4.9751243781094526E-3</v>
      </c>
      <c r="P13" s="3">
        <v>0.8</v>
      </c>
      <c r="Q13">
        <f>$O$5*P13</f>
        <v>16</v>
      </c>
      <c r="R13">
        <f>$O$5 * P14</f>
        <v>18</v>
      </c>
      <c r="S13">
        <v>41</v>
      </c>
      <c r="T13">
        <f t="shared" si="4"/>
        <v>4.1000000000000003E-3</v>
      </c>
    </row>
    <row r="14" spans="2:20" x14ac:dyDescent="0.3">
      <c r="E14">
        <v>12</v>
      </c>
      <c r="H14" s="7">
        <v>18</v>
      </c>
      <c r="I14" s="6">
        <v>20</v>
      </c>
      <c r="J14">
        <f t="shared" si="0"/>
        <v>1</v>
      </c>
      <c r="K14">
        <f t="shared" si="1"/>
        <v>4.9751243781094526E-3</v>
      </c>
      <c r="L14">
        <f t="shared" si="2"/>
        <v>0</v>
      </c>
      <c r="M14">
        <f t="shared" si="3"/>
        <v>0</v>
      </c>
      <c r="P14" s="3">
        <v>0.9</v>
      </c>
      <c r="Q14">
        <f>$O$5*P14</f>
        <v>18</v>
      </c>
      <c r="R14">
        <f>$O$5 * P15</f>
        <v>20</v>
      </c>
      <c r="S14">
        <v>9</v>
      </c>
      <c r="T14">
        <f t="shared" si="4"/>
        <v>8.9999999999999998E-4</v>
      </c>
    </row>
    <row r="15" spans="2:20" x14ac:dyDescent="0.3">
      <c r="E15">
        <v>15</v>
      </c>
      <c r="P15" s="3">
        <v>1</v>
      </c>
    </row>
    <row r="16" spans="2:20" x14ac:dyDescent="0.3">
      <c r="E16">
        <v>7</v>
      </c>
      <c r="P16" s="3"/>
    </row>
    <row r="17" spans="5:16" x14ac:dyDescent="0.3">
      <c r="E17">
        <v>2</v>
      </c>
      <c r="P17" s="3"/>
    </row>
    <row r="18" spans="5:16" x14ac:dyDescent="0.3">
      <c r="E18">
        <v>4</v>
      </c>
      <c r="H18" s="2" t="s">
        <v>17</v>
      </c>
      <c r="I18" s="2"/>
      <c r="P18" s="3"/>
    </row>
    <row r="19" spans="5:16" x14ac:dyDescent="0.3">
      <c r="E19">
        <v>1</v>
      </c>
      <c r="H19" t="s">
        <v>10</v>
      </c>
      <c r="I19" t="s">
        <v>11</v>
      </c>
      <c r="J19" t="s">
        <v>7</v>
      </c>
      <c r="K19" t="s">
        <v>16</v>
      </c>
      <c r="P19" s="3"/>
    </row>
    <row r="20" spans="5:16" x14ac:dyDescent="0.3">
      <c r="E20">
        <v>4</v>
      </c>
      <c r="H20" s="5">
        <f>0</f>
        <v>0</v>
      </c>
      <c r="I20" s="5">
        <f>H20+2+$F$11</f>
        <v>3</v>
      </c>
      <c r="J20">
        <f>COUNTIFS($E$5:$E$205, "&gt;"&amp;H20-$F$11, $E$5:$E$205, "&lt;="&amp;I20)</f>
        <v>102</v>
      </c>
      <c r="K20">
        <f>J20/$F$8</f>
        <v>0.5074626865671642</v>
      </c>
      <c r="P20" s="3"/>
    </row>
    <row r="21" spans="5:16" x14ac:dyDescent="0.3">
      <c r="E21">
        <v>7</v>
      </c>
      <c r="H21" s="5">
        <f>H20+2</f>
        <v>2</v>
      </c>
      <c r="I21" s="5">
        <f t="shared" ref="I21:I29" si="5">H21+2+$F$11</f>
        <v>5</v>
      </c>
      <c r="J21">
        <f t="shared" ref="J21:J29" si="6">COUNTIFS($E$5:$E$205, "&gt;"&amp;H21, $E$5:$E$205, "&lt;="&amp;I21)</f>
        <v>77</v>
      </c>
      <c r="K21">
        <f t="shared" ref="K21:K29" si="7">J21/$F$8</f>
        <v>0.38308457711442784</v>
      </c>
      <c r="P21" s="3"/>
    </row>
    <row r="22" spans="5:16" x14ac:dyDescent="0.3">
      <c r="E22">
        <v>4</v>
      </c>
      <c r="H22" s="5">
        <f t="shared" ref="H22:H29" si="8">H21+2</f>
        <v>4</v>
      </c>
      <c r="I22" s="5">
        <f t="shared" si="5"/>
        <v>7</v>
      </c>
      <c r="J22">
        <f t="shared" si="6"/>
        <v>41</v>
      </c>
      <c r="K22">
        <f t="shared" si="7"/>
        <v>0.20398009950248755</v>
      </c>
      <c r="P22" s="3"/>
    </row>
    <row r="23" spans="5:16" x14ac:dyDescent="0.3">
      <c r="E23">
        <v>6</v>
      </c>
      <c r="H23" s="5">
        <f t="shared" si="8"/>
        <v>6</v>
      </c>
      <c r="I23" s="5">
        <f t="shared" si="5"/>
        <v>9</v>
      </c>
      <c r="J23">
        <f t="shared" si="6"/>
        <v>27</v>
      </c>
      <c r="K23">
        <f t="shared" si="7"/>
        <v>0.13432835820895522</v>
      </c>
      <c r="P23" s="3"/>
    </row>
    <row r="24" spans="5:16" x14ac:dyDescent="0.3">
      <c r="E24">
        <v>9</v>
      </c>
      <c r="H24" s="5">
        <f t="shared" si="8"/>
        <v>8</v>
      </c>
      <c r="I24" s="5">
        <f t="shared" si="5"/>
        <v>11</v>
      </c>
      <c r="J24">
        <f t="shared" si="6"/>
        <v>18</v>
      </c>
      <c r="K24">
        <f t="shared" si="7"/>
        <v>8.9552238805970144E-2</v>
      </c>
      <c r="P24" s="3"/>
    </row>
    <row r="25" spans="5:16" x14ac:dyDescent="0.3">
      <c r="E25">
        <v>1</v>
      </c>
      <c r="H25" s="5">
        <f t="shared" si="8"/>
        <v>10</v>
      </c>
      <c r="I25" s="5">
        <f t="shared" si="5"/>
        <v>13</v>
      </c>
      <c r="J25">
        <f t="shared" si="6"/>
        <v>7</v>
      </c>
      <c r="K25">
        <f t="shared" si="7"/>
        <v>3.482587064676617E-2</v>
      </c>
      <c r="P25" s="3"/>
    </row>
    <row r="26" spans="5:16" x14ac:dyDescent="0.3">
      <c r="E26">
        <v>3</v>
      </c>
      <c r="H26" s="5">
        <f t="shared" si="8"/>
        <v>12</v>
      </c>
      <c r="I26" s="5">
        <f t="shared" si="5"/>
        <v>15</v>
      </c>
      <c r="J26">
        <f t="shared" si="6"/>
        <v>3</v>
      </c>
      <c r="K26">
        <f t="shared" si="7"/>
        <v>1.4925373134328358E-2</v>
      </c>
    </row>
    <row r="27" spans="5:16" x14ac:dyDescent="0.3">
      <c r="E27">
        <v>1</v>
      </c>
      <c r="H27" s="5">
        <f t="shared" si="8"/>
        <v>14</v>
      </c>
      <c r="I27" s="5">
        <f t="shared" si="5"/>
        <v>17</v>
      </c>
      <c r="J27">
        <f t="shared" si="6"/>
        <v>2</v>
      </c>
      <c r="K27">
        <f t="shared" si="7"/>
        <v>9.9502487562189053E-3</v>
      </c>
    </row>
    <row r="28" spans="5:16" x14ac:dyDescent="0.3">
      <c r="E28">
        <v>4</v>
      </c>
      <c r="H28" s="5">
        <f t="shared" si="8"/>
        <v>16</v>
      </c>
      <c r="I28" s="5">
        <f t="shared" si="5"/>
        <v>19</v>
      </c>
      <c r="J28">
        <f t="shared" si="6"/>
        <v>1</v>
      </c>
      <c r="K28">
        <f t="shared" si="7"/>
        <v>4.9751243781094526E-3</v>
      </c>
    </row>
    <row r="29" spans="5:16" x14ac:dyDescent="0.3">
      <c r="E29">
        <v>6</v>
      </c>
      <c r="H29" s="5">
        <f t="shared" si="8"/>
        <v>18</v>
      </c>
      <c r="I29" s="5">
        <f t="shared" si="5"/>
        <v>21</v>
      </c>
      <c r="J29">
        <f t="shared" si="6"/>
        <v>1</v>
      </c>
      <c r="K29">
        <f t="shared" si="7"/>
        <v>4.9751243781094526E-3</v>
      </c>
    </row>
    <row r="30" spans="5:16" x14ac:dyDescent="0.3">
      <c r="E30">
        <v>13</v>
      </c>
    </row>
    <row r="31" spans="5:16" x14ac:dyDescent="0.3">
      <c r="E31">
        <v>6</v>
      </c>
    </row>
    <row r="32" spans="5:16" x14ac:dyDescent="0.3">
      <c r="E32">
        <v>9</v>
      </c>
    </row>
    <row r="33" spans="5:11" x14ac:dyDescent="0.3">
      <c r="E33">
        <v>5</v>
      </c>
      <c r="H33" s="2" t="s">
        <v>18</v>
      </c>
      <c r="I33" s="2"/>
    </row>
    <row r="34" spans="5:11" x14ac:dyDescent="0.3">
      <c r="E34">
        <v>4</v>
      </c>
      <c r="H34" t="s">
        <v>10</v>
      </c>
      <c r="I34" t="s">
        <v>11</v>
      </c>
      <c r="J34" t="s">
        <v>7</v>
      </c>
      <c r="K34" t="s">
        <v>16</v>
      </c>
    </row>
    <row r="35" spans="5:11" x14ac:dyDescent="0.3">
      <c r="E35">
        <v>6</v>
      </c>
      <c r="H35" s="5">
        <f>0</f>
        <v>0</v>
      </c>
      <c r="I35" s="5">
        <f>H35+2-$F$11</f>
        <v>1</v>
      </c>
      <c r="J35">
        <f>COUNTIFS($E$5:$E$205, "&gt;"&amp;H35, $E$5:$E$205, "&lt;="&amp;I35)</f>
        <v>37</v>
      </c>
      <c r="K35">
        <f>J35/$F$8</f>
        <v>0.18407960199004975</v>
      </c>
    </row>
    <row r="36" spans="5:11" x14ac:dyDescent="0.3">
      <c r="E36">
        <v>2</v>
      </c>
      <c r="H36" s="5">
        <f>H35+2</f>
        <v>2</v>
      </c>
      <c r="I36" s="5">
        <f t="shared" ref="I36:I44" si="9">H36+2-$F$11</f>
        <v>3</v>
      </c>
      <c r="J36">
        <f t="shared" ref="J36:J44" si="10">COUNTIFS($E$5:$E$205, "&gt;"&amp;H36, $E$5:$E$205, "&lt;="&amp;I36)</f>
        <v>32</v>
      </c>
      <c r="K36">
        <f t="shared" ref="K36:K44" si="11">J36/$F$8</f>
        <v>0.15920398009950248</v>
      </c>
    </row>
    <row r="37" spans="5:11" x14ac:dyDescent="0.3">
      <c r="E37">
        <v>3</v>
      </c>
      <c r="H37" s="5">
        <f t="shared" ref="H37:H44" si="12">H36+2</f>
        <v>4</v>
      </c>
      <c r="I37" s="5">
        <f t="shared" si="9"/>
        <v>5</v>
      </c>
      <c r="J37">
        <f t="shared" si="10"/>
        <v>20</v>
      </c>
      <c r="K37">
        <f t="shared" si="11"/>
        <v>9.950248756218906E-2</v>
      </c>
    </row>
    <row r="38" spans="5:11" x14ac:dyDescent="0.3">
      <c r="E38">
        <v>3</v>
      </c>
      <c r="H38" s="5">
        <f t="shared" si="12"/>
        <v>6</v>
      </c>
      <c r="I38" s="5">
        <f t="shared" si="9"/>
        <v>7</v>
      </c>
      <c r="J38">
        <f t="shared" si="10"/>
        <v>6</v>
      </c>
      <c r="K38">
        <f t="shared" si="11"/>
        <v>2.9850746268656716E-2</v>
      </c>
    </row>
    <row r="39" spans="5:11" x14ac:dyDescent="0.3">
      <c r="E39">
        <v>3</v>
      </c>
      <c r="H39" s="5">
        <f t="shared" si="12"/>
        <v>8</v>
      </c>
      <c r="I39" s="5">
        <f t="shared" si="9"/>
        <v>9</v>
      </c>
      <c r="J39">
        <f t="shared" si="10"/>
        <v>13</v>
      </c>
      <c r="K39">
        <f t="shared" si="11"/>
        <v>6.4676616915422883E-2</v>
      </c>
    </row>
    <row r="40" spans="5:11" x14ac:dyDescent="0.3">
      <c r="E40">
        <v>2</v>
      </c>
      <c r="H40" s="5">
        <f t="shared" si="12"/>
        <v>10</v>
      </c>
      <c r="I40" s="5">
        <f t="shared" si="9"/>
        <v>11</v>
      </c>
      <c r="J40">
        <f t="shared" si="10"/>
        <v>4</v>
      </c>
      <c r="K40">
        <f t="shared" si="11"/>
        <v>1.9900497512437811E-2</v>
      </c>
    </row>
    <row r="41" spans="5:11" x14ac:dyDescent="0.3">
      <c r="E41">
        <v>6</v>
      </c>
      <c r="H41" s="5">
        <f t="shared" si="12"/>
        <v>12</v>
      </c>
      <c r="I41" s="5">
        <f t="shared" si="9"/>
        <v>13</v>
      </c>
      <c r="J41">
        <f t="shared" si="10"/>
        <v>1</v>
      </c>
      <c r="K41">
        <f t="shared" si="11"/>
        <v>4.9751243781094526E-3</v>
      </c>
    </row>
    <row r="42" spans="5:11" x14ac:dyDescent="0.3">
      <c r="E42">
        <v>9</v>
      </c>
      <c r="H42" s="5">
        <f t="shared" si="12"/>
        <v>14</v>
      </c>
      <c r="I42" s="5">
        <f t="shared" si="9"/>
        <v>15</v>
      </c>
      <c r="J42">
        <f t="shared" si="10"/>
        <v>1</v>
      </c>
      <c r="K42">
        <f t="shared" si="11"/>
        <v>4.9751243781094526E-3</v>
      </c>
    </row>
    <row r="43" spans="5:11" x14ac:dyDescent="0.3">
      <c r="E43">
        <v>14</v>
      </c>
      <c r="H43" s="5">
        <f t="shared" si="12"/>
        <v>16</v>
      </c>
      <c r="I43" s="5">
        <f t="shared" si="9"/>
        <v>17</v>
      </c>
      <c r="J43">
        <f t="shared" si="10"/>
        <v>0</v>
      </c>
      <c r="K43">
        <f t="shared" si="11"/>
        <v>0</v>
      </c>
    </row>
    <row r="44" spans="5:11" x14ac:dyDescent="0.3">
      <c r="E44">
        <v>19</v>
      </c>
      <c r="H44" s="5">
        <f t="shared" si="12"/>
        <v>18</v>
      </c>
      <c r="I44" s="5">
        <f t="shared" si="9"/>
        <v>19</v>
      </c>
      <c r="J44">
        <f t="shared" si="10"/>
        <v>1</v>
      </c>
      <c r="K44">
        <f t="shared" si="11"/>
        <v>4.9751243781094526E-3</v>
      </c>
    </row>
    <row r="45" spans="5:11" x14ac:dyDescent="0.3">
      <c r="E45">
        <v>16</v>
      </c>
    </row>
    <row r="46" spans="5:11" x14ac:dyDescent="0.3">
      <c r="E46">
        <v>9</v>
      </c>
    </row>
    <row r="47" spans="5:11" x14ac:dyDescent="0.3">
      <c r="E47">
        <v>8</v>
      </c>
    </row>
    <row r="48" spans="5:11" x14ac:dyDescent="0.3">
      <c r="E48">
        <v>9</v>
      </c>
    </row>
    <row r="49" spans="5:5" x14ac:dyDescent="0.3">
      <c r="E49">
        <v>1</v>
      </c>
    </row>
    <row r="50" spans="5:5" x14ac:dyDescent="0.3">
      <c r="E50">
        <v>5</v>
      </c>
    </row>
    <row r="51" spans="5:5" x14ac:dyDescent="0.3">
      <c r="E51">
        <v>8</v>
      </c>
    </row>
    <row r="52" spans="5:5" x14ac:dyDescent="0.3">
      <c r="E52">
        <v>5</v>
      </c>
    </row>
    <row r="53" spans="5:5" x14ac:dyDescent="0.3">
      <c r="E53">
        <v>0.5</v>
      </c>
    </row>
    <row r="54" spans="5:5" x14ac:dyDescent="0.3">
      <c r="E54">
        <v>0.5</v>
      </c>
    </row>
    <row r="55" spans="5:5" x14ac:dyDescent="0.3">
      <c r="E55">
        <v>1</v>
      </c>
    </row>
    <row r="56" spans="5:5" x14ac:dyDescent="0.3">
      <c r="E56">
        <v>3</v>
      </c>
    </row>
    <row r="57" spans="5:5" x14ac:dyDescent="0.3">
      <c r="E57">
        <v>3</v>
      </c>
    </row>
    <row r="58" spans="5:5" x14ac:dyDescent="0.3">
      <c r="E58">
        <v>4</v>
      </c>
    </row>
    <row r="59" spans="5:5" x14ac:dyDescent="0.3">
      <c r="E59">
        <v>2</v>
      </c>
    </row>
    <row r="60" spans="5:5" x14ac:dyDescent="0.3">
      <c r="E60">
        <v>1</v>
      </c>
    </row>
    <row r="61" spans="5:5" x14ac:dyDescent="0.3">
      <c r="E61">
        <v>1</v>
      </c>
    </row>
    <row r="62" spans="5:5" x14ac:dyDescent="0.3">
      <c r="E62">
        <v>1</v>
      </c>
    </row>
    <row r="63" spans="5:5" x14ac:dyDescent="0.3">
      <c r="E63">
        <v>3</v>
      </c>
    </row>
    <row r="64" spans="5:5" x14ac:dyDescent="0.3">
      <c r="E64">
        <v>4</v>
      </c>
    </row>
    <row r="65" spans="5:5" x14ac:dyDescent="0.3">
      <c r="E65">
        <v>1</v>
      </c>
    </row>
    <row r="66" spans="5:5" x14ac:dyDescent="0.3">
      <c r="E66">
        <v>3</v>
      </c>
    </row>
    <row r="67" spans="5:5" x14ac:dyDescent="0.3">
      <c r="E67">
        <v>3</v>
      </c>
    </row>
    <row r="68" spans="5:5" x14ac:dyDescent="0.3">
      <c r="E68">
        <v>5</v>
      </c>
    </row>
    <row r="69" spans="5:5" x14ac:dyDescent="0.3">
      <c r="E69">
        <v>9</v>
      </c>
    </row>
    <row r="70" spans="5:5" x14ac:dyDescent="0.3">
      <c r="E70">
        <v>1</v>
      </c>
    </row>
    <row r="71" spans="5:5" x14ac:dyDescent="0.3">
      <c r="E71">
        <v>4</v>
      </c>
    </row>
    <row r="72" spans="5:5" x14ac:dyDescent="0.3">
      <c r="E72">
        <v>4</v>
      </c>
    </row>
    <row r="73" spans="5:5" x14ac:dyDescent="0.3">
      <c r="E73">
        <v>2</v>
      </c>
    </row>
    <row r="74" spans="5:5" x14ac:dyDescent="0.3">
      <c r="E74">
        <v>3</v>
      </c>
    </row>
    <row r="75" spans="5:5" x14ac:dyDescent="0.3">
      <c r="E75">
        <v>2</v>
      </c>
    </row>
    <row r="76" spans="5:5" x14ac:dyDescent="0.3">
      <c r="E76">
        <v>5</v>
      </c>
    </row>
    <row r="77" spans="5:5" x14ac:dyDescent="0.3">
      <c r="E77">
        <v>1</v>
      </c>
    </row>
    <row r="78" spans="5:5" x14ac:dyDescent="0.3">
      <c r="E78">
        <v>1</v>
      </c>
    </row>
    <row r="79" spans="5:5" x14ac:dyDescent="0.3">
      <c r="E79">
        <v>3</v>
      </c>
    </row>
    <row r="80" spans="5:5" x14ac:dyDescent="0.3">
      <c r="E80">
        <v>3</v>
      </c>
    </row>
    <row r="81" spans="5:5" x14ac:dyDescent="0.3">
      <c r="E81">
        <v>5</v>
      </c>
    </row>
    <row r="82" spans="5:5" x14ac:dyDescent="0.3">
      <c r="E82">
        <v>6</v>
      </c>
    </row>
    <row r="83" spans="5:5" x14ac:dyDescent="0.3">
      <c r="E83">
        <v>1</v>
      </c>
    </row>
    <row r="84" spans="5:5" x14ac:dyDescent="0.3">
      <c r="E84">
        <v>1</v>
      </c>
    </row>
    <row r="85" spans="5:5" x14ac:dyDescent="0.3">
      <c r="E85">
        <v>4</v>
      </c>
    </row>
    <row r="86" spans="5:5" x14ac:dyDescent="0.3">
      <c r="E86">
        <v>8</v>
      </c>
    </row>
    <row r="87" spans="5:5" x14ac:dyDescent="0.3">
      <c r="E87">
        <v>6</v>
      </c>
    </row>
    <row r="88" spans="5:5" x14ac:dyDescent="0.3">
      <c r="E88">
        <v>10.5</v>
      </c>
    </row>
    <row r="89" spans="5:5" x14ac:dyDescent="0.3">
      <c r="E89">
        <v>2</v>
      </c>
    </row>
    <row r="90" spans="5:5" x14ac:dyDescent="0.3">
      <c r="E90">
        <v>1</v>
      </c>
    </row>
    <row r="91" spans="5:5" x14ac:dyDescent="0.3">
      <c r="E91">
        <v>3</v>
      </c>
    </row>
    <row r="92" spans="5:5" x14ac:dyDescent="0.3">
      <c r="E92">
        <v>4</v>
      </c>
    </row>
    <row r="93" spans="5:5" x14ac:dyDescent="0.3">
      <c r="E93">
        <v>5</v>
      </c>
    </row>
    <row r="94" spans="5:5" x14ac:dyDescent="0.3">
      <c r="E94">
        <v>8</v>
      </c>
    </row>
    <row r="95" spans="5:5" x14ac:dyDescent="0.3">
      <c r="E95">
        <v>7</v>
      </c>
    </row>
    <row r="96" spans="5:5" x14ac:dyDescent="0.3">
      <c r="E96">
        <v>11</v>
      </c>
    </row>
    <row r="97" spans="5:5" x14ac:dyDescent="0.3">
      <c r="E97">
        <v>9</v>
      </c>
    </row>
    <row r="98" spans="5:5" x14ac:dyDescent="0.3">
      <c r="E98">
        <v>9</v>
      </c>
    </row>
    <row r="99" spans="5:5" x14ac:dyDescent="0.3">
      <c r="E99">
        <v>9</v>
      </c>
    </row>
    <row r="100" spans="5:5" x14ac:dyDescent="0.3">
      <c r="E100">
        <v>9</v>
      </c>
    </row>
    <row r="101" spans="5:5" x14ac:dyDescent="0.3">
      <c r="E101">
        <v>1</v>
      </c>
    </row>
    <row r="102" spans="5:5" x14ac:dyDescent="0.3">
      <c r="E102">
        <v>2</v>
      </c>
    </row>
    <row r="103" spans="5:5" x14ac:dyDescent="0.3">
      <c r="E103">
        <v>4</v>
      </c>
    </row>
    <row r="104" spans="5:5" x14ac:dyDescent="0.3">
      <c r="E104">
        <v>1</v>
      </c>
    </row>
    <row r="105" spans="5:5" x14ac:dyDescent="0.3">
      <c r="E105">
        <v>3</v>
      </c>
    </row>
    <row r="106" spans="5:5" x14ac:dyDescent="0.3">
      <c r="E106">
        <v>6</v>
      </c>
    </row>
    <row r="107" spans="5:5" x14ac:dyDescent="0.3">
      <c r="E107">
        <v>6</v>
      </c>
    </row>
    <row r="108" spans="5:5" x14ac:dyDescent="0.3">
      <c r="E108">
        <v>4</v>
      </c>
    </row>
    <row r="109" spans="5:5" x14ac:dyDescent="0.3">
      <c r="E109">
        <v>1</v>
      </c>
    </row>
    <row r="110" spans="5:5" x14ac:dyDescent="0.3">
      <c r="E110">
        <v>3</v>
      </c>
    </row>
    <row r="111" spans="5:5" x14ac:dyDescent="0.3">
      <c r="E111">
        <v>6</v>
      </c>
    </row>
    <row r="112" spans="5:5" x14ac:dyDescent="0.3">
      <c r="E112">
        <v>1</v>
      </c>
    </row>
    <row r="113" spans="5:5" x14ac:dyDescent="0.3">
      <c r="E113">
        <v>2</v>
      </c>
    </row>
    <row r="114" spans="5:5" x14ac:dyDescent="0.3">
      <c r="E114">
        <v>5</v>
      </c>
    </row>
    <row r="115" spans="5:5" x14ac:dyDescent="0.3">
      <c r="E115">
        <v>3</v>
      </c>
    </row>
    <row r="116" spans="5:5" x14ac:dyDescent="0.3">
      <c r="E116">
        <v>6</v>
      </c>
    </row>
    <row r="117" spans="5:5" x14ac:dyDescent="0.3">
      <c r="E117">
        <v>3</v>
      </c>
    </row>
    <row r="118" spans="5:5" x14ac:dyDescent="0.3">
      <c r="E118">
        <v>1</v>
      </c>
    </row>
    <row r="119" spans="5:5" x14ac:dyDescent="0.3">
      <c r="E119">
        <v>3</v>
      </c>
    </row>
    <row r="120" spans="5:5" x14ac:dyDescent="0.3">
      <c r="E120">
        <v>5</v>
      </c>
    </row>
    <row r="121" spans="5:5" x14ac:dyDescent="0.3">
      <c r="E121">
        <v>3</v>
      </c>
    </row>
    <row r="122" spans="5:5" x14ac:dyDescent="0.3">
      <c r="E122">
        <v>6</v>
      </c>
    </row>
    <row r="123" spans="5:5" x14ac:dyDescent="0.3">
      <c r="E123">
        <v>10</v>
      </c>
    </row>
    <row r="124" spans="5:5" x14ac:dyDescent="0.3">
      <c r="E124">
        <v>1</v>
      </c>
    </row>
    <row r="125" spans="5:5" x14ac:dyDescent="0.3">
      <c r="E125">
        <v>3</v>
      </c>
    </row>
    <row r="126" spans="5:5" x14ac:dyDescent="0.3">
      <c r="E126">
        <v>2</v>
      </c>
    </row>
    <row r="127" spans="5:5" x14ac:dyDescent="0.3">
      <c r="E127">
        <v>5</v>
      </c>
    </row>
    <row r="128" spans="5:5" x14ac:dyDescent="0.3">
      <c r="E128">
        <v>4</v>
      </c>
    </row>
    <row r="129" spans="5:5" x14ac:dyDescent="0.3">
      <c r="E129">
        <v>2</v>
      </c>
    </row>
    <row r="130" spans="5:5" x14ac:dyDescent="0.3">
      <c r="E130">
        <v>5</v>
      </c>
    </row>
    <row r="131" spans="5:5" x14ac:dyDescent="0.3">
      <c r="E131">
        <v>1</v>
      </c>
    </row>
    <row r="132" spans="5:5" x14ac:dyDescent="0.3">
      <c r="E132">
        <v>2</v>
      </c>
    </row>
    <row r="133" spans="5:5" x14ac:dyDescent="0.3">
      <c r="E133">
        <v>2</v>
      </c>
    </row>
    <row r="134" spans="5:5" x14ac:dyDescent="0.3">
      <c r="E134">
        <v>5</v>
      </c>
    </row>
    <row r="135" spans="5:5" x14ac:dyDescent="0.3">
      <c r="E135">
        <v>8</v>
      </c>
    </row>
    <row r="136" spans="5:5" x14ac:dyDescent="0.3">
      <c r="E136">
        <v>7</v>
      </c>
    </row>
    <row r="137" spans="5:5" x14ac:dyDescent="0.3">
      <c r="E137">
        <v>11</v>
      </c>
    </row>
    <row r="138" spans="5:5" x14ac:dyDescent="0.3">
      <c r="E138">
        <v>4</v>
      </c>
    </row>
    <row r="139" spans="5:5" x14ac:dyDescent="0.3">
      <c r="E139">
        <v>2</v>
      </c>
    </row>
    <row r="140" spans="5:5" x14ac:dyDescent="0.3">
      <c r="E140">
        <v>3</v>
      </c>
    </row>
    <row r="141" spans="5:5" x14ac:dyDescent="0.3">
      <c r="E141">
        <v>2</v>
      </c>
    </row>
    <row r="142" spans="5:5" x14ac:dyDescent="0.3">
      <c r="E142">
        <v>4</v>
      </c>
    </row>
    <row r="143" spans="5:5" x14ac:dyDescent="0.3">
      <c r="E143">
        <v>3</v>
      </c>
    </row>
    <row r="144" spans="5:5" x14ac:dyDescent="0.3">
      <c r="E144">
        <v>3</v>
      </c>
    </row>
    <row r="145" spans="5:5" x14ac:dyDescent="0.3">
      <c r="E145">
        <v>1</v>
      </c>
    </row>
    <row r="146" spans="5:5" x14ac:dyDescent="0.3">
      <c r="E146">
        <v>4</v>
      </c>
    </row>
    <row r="147" spans="5:5" x14ac:dyDescent="0.3">
      <c r="E147">
        <v>8</v>
      </c>
    </row>
    <row r="148" spans="5:5" x14ac:dyDescent="0.3">
      <c r="E148">
        <v>4</v>
      </c>
    </row>
    <row r="149" spans="5:5" x14ac:dyDescent="0.3">
      <c r="E149">
        <v>6</v>
      </c>
    </row>
    <row r="150" spans="5:5" x14ac:dyDescent="0.3">
      <c r="E150">
        <v>4</v>
      </c>
    </row>
    <row r="151" spans="5:5" x14ac:dyDescent="0.3">
      <c r="E151">
        <v>2</v>
      </c>
    </row>
    <row r="152" spans="5:5" x14ac:dyDescent="0.3">
      <c r="E152">
        <v>5</v>
      </c>
    </row>
    <row r="153" spans="5:5" x14ac:dyDescent="0.3">
      <c r="E153">
        <v>8</v>
      </c>
    </row>
    <row r="154" spans="5:5" x14ac:dyDescent="0.3">
      <c r="E154">
        <v>2</v>
      </c>
    </row>
    <row r="155" spans="5:5" x14ac:dyDescent="0.3">
      <c r="E155">
        <v>2</v>
      </c>
    </row>
    <row r="156" spans="5:5" x14ac:dyDescent="0.3">
      <c r="E156">
        <v>4</v>
      </c>
    </row>
    <row r="157" spans="5:5" x14ac:dyDescent="0.3">
      <c r="E157">
        <v>5</v>
      </c>
    </row>
    <row r="158" spans="5:5" x14ac:dyDescent="0.3">
      <c r="E158">
        <v>1</v>
      </c>
    </row>
    <row r="159" spans="5:5" x14ac:dyDescent="0.3">
      <c r="E159">
        <v>1</v>
      </c>
    </row>
    <row r="160" spans="5:5" x14ac:dyDescent="0.3">
      <c r="E160">
        <v>2</v>
      </c>
    </row>
    <row r="161" spans="5:5" x14ac:dyDescent="0.3">
      <c r="E161">
        <v>5</v>
      </c>
    </row>
    <row r="162" spans="5:5" x14ac:dyDescent="0.3">
      <c r="E162">
        <v>2</v>
      </c>
    </row>
    <row r="163" spans="5:5" x14ac:dyDescent="0.3">
      <c r="E163">
        <v>4</v>
      </c>
    </row>
    <row r="164" spans="5:5" x14ac:dyDescent="0.3">
      <c r="E164">
        <v>7</v>
      </c>
    </row>
    <row r="165" spans="5:5" x14ac:dyDescent="0.3">
      <c r="E165">
        <v>3</v>
      </c>
    </row>
    <row r="166" spans="5:5" x14ac:dyDescent="0.3">
      <c r="E166">
        <v>1</v>
      </c>
    </row>
    <row r="167" spans="5:5" x14ac:dyDescent="0.3">
      <c r="E167">
        <v>1</v>
      </c>
    </row>
    <row r="168" spans="5:5" x14ac:dyDescent="0.3">
      <c r="E168">
        <v>2</v>
      </c>
    </row>
    <row r="169" spans="5:5" x14ac:dyDescent="0.3">
      <c r="E169">
        <v>1</v>
      </c>
    </row>
    <row r="170" spans="5:5" x14ac:dyDescent="0.3">
      <c r="E170">
        <v>2</v>
      </c>
    </row>
    <row r="171" spans="5:5" x14ac:dyDescent="0.3">
      <c r="E171">
        <v>2</v>
      </c>
    </row>
    <row r="172" spans="5:5" x14ac:dyDescent="0.3">
      <c r="E172">
        <v>2</v>
      </c>
    </row>
    <row r="173" spans="5:5" x14ac:dyDescent="0.3">
      <c r="E173">
        <v>1</v>
      </c>
    </row>
    <row r="174" spans="5:5" x14ac:dyDescent="0.3">
      <c r="E174">
        <v>1</v>
      </c>
    </row>
    <row r="175" spans="5:5" x14ac:dyDescent="0.3">
      <c r="E175">
        <v>2</v>
      </c>
    </row>
    <row r="176" spans="5:5" x14ac:dyDescent="0.3">
      <c r="E176">
        <v>3</v>
      </c>
    </row>
    <row r="177" spans="5:5" x14ac:dyDescent="0.3">
      <c r="E177">
        <v>2</v>
      </c>
    </row>
    <row r="178" spans="5:5" x14ac:dyDescent="0.3">
      <c r="E178">
        <v>2</v>
      </c>
    </row>
    <row r="179" spans="5:5" x14ac:dyDescent="0.3">
      <c r="E179">
        <v>2</v>
      </c>
    </row>
    <row r="180" spans="5:5" x14ac:dyDescent="0.3">
      <c r="E180">
        <v>3</v>
      </c>
    </row>
    <row r="181" spans="5:5" x14ac:dyDescent="0.3">
      <c r="E181">
        <v>2</v>
      </c>
    </row>
    <row r="182" spans="5:5" x14ac:dyDescent="0.3">
      <c r="E182">
        <v>3</v>
      </c>
    </row>
    <row r="183" spans="5:5" x14ac:dyDescent="0.3">
      <c r="E183">
        <v>2</v>
      </c>
    </row>
    <row r="184" spans="5:5" x14ac:dyDescent="0.3">
      <c r="E184">
        <v>4</v>
      </c>
    </row>
    <row r="185" spans="5:5" x14ac:dyDescent="0.3">
      <c r="E185">
        <v>1</v>
      </c>
    </row>
    <row r="186" spans="5:5" x14ac:dyDescent="0.3">
      <c r="E186">
        <v>3</v>
      </c>
    </row>
    <row r="187" spans="5:5" x14ac:dyDescent="0.3">
      <c r="E187">
        <v>5</v>
      </c>
    </row>
    <row r="188" spans="5:5" x14ac:dyDescent="0.3">
      <c r="E188">
        <v>1</v>
      </c>
    </row>
    <row r="189" spans="5:5" x14ac:dyDescent="0.3">
      <c r="E189">
        <v>1</v>
      </c>
    </row>
    <row r="190" spans="5:5" x14ac:dyDescent="0.3">
      <c r="E190">
        <v>1</v>
      </c>
    </row>
    <row r="191" spans="5:5" x14ac:dyDescent="0.3">
      <c r="E191">
        <v>2</v>
      </c>
    </row>
    <row r="192" spans="5:5" x14ac:dyDescent="0.3">
      <c r="E192">
        <v>2</v>
      </c>
    </row>
    <row r="193" spans="5:5" x14ac:dyDescent="0.3">
      <c r="E193">
        <v>3</v>
      </c>
    </row>
    <row r="194" spans="5:5" x14ac:dyDescent="0.3">
      <c r="E194">
        <v>5</v>
      </c>
    </row>
    <row r="195" spans="5:5" x14ac:dyDescent="0.3">
      <c r="E195">
        <v>5</v>
      </c>
    </row>
    <row r="196" spans="5:5" x14ac:dyDescent="0.3">
      <c r="E196">
        <v>6</v>
      </c>
    </row>
    <row r="197" spans="5:5" x14ac:dyDescent="0.3">
      <c r="E197">
        <v>1</v>
      </c>
    </row>
    <row r="198" spans="5:5" x14ac:dyDescent="0.3">
      <c r="E198">
        <v>4</v>
      </c>
    </row>
    <row r="199" spans="5:5" x14ac:dyDescent="0.3">
      <c r="E199">
        <v>4</v>
      </c>
    </row>
    <row r="200" spans="5:5" x14ac:dyDescent="0.3">
      <c r="E200">
        <v>3</v>
      </c>
    </row>
    <row r="201" spans="5:5" x14ac:dyDescent="0.3">
      <c r="E201">
        <v>2</v>
      </c>
    </row>
    <row r="202" spans="5:5" x14ac:dyDescent="0.3">
      <c r="E202">
        <v>4</v>
      </c>
    </row>
    <row r="203" spans="5:5" x14ac:dyDescent="0.3">
      <c r="E203">
        <v>7</v>
      </c>
    </row>
    <row r="204" spans="5:5" x14ac:dyDescent="0.3">
      <c r="E204">
        <v>3</v>
      </c>
    </row>
    <row r="205" spans="5:5" x14ac:dyDescent="0.3">
      <c r="E205">
        <v>3</v>
      </c>
    </row>
  </sheetData>
  <mergeCells count="5">
    <mergeCell ref="H3:I3"/>
    <mergeCell ref="Q3:R3"/>
    <mergeCell ref="H18:I18"/>
    <mergeCell ref="H33:I33"/>
    <mergeCell ref="L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Sedláček</dc:creator>
  <cp:lastModifiedBy>Ondřej Sedláček</cp:lastModifiedBy>
  <dcterms:created xsi:type="dcterms:W3CDTF">2015-06-05T18:19:34Z</dcterms:created>
  <dcterms:modified xsi:type="dcterms:W3CDTF">2023-04-14T21:52:37Z</dcterms:modified>
</cp:coreProperties>
</file>