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TMF\12 - depth measurement\"/>
    </mc:Choice>
  </mc:AlternateContent>
  <xr:revisionPtr revIDLastSave="0" documentId="13_ncr:1_{9EC750D2-285C-410B-BA06-767B5AA00B3E}" xr6:coauthVersionLast="47" xr6:coauthVersionMax="47" xr10:uidLastSave="{00000000-0000-0000-0000-000000000000}"/>
  <bookViews>
    <workbookView xWindow="-108" yWindow="-108" windowWidth="23256" windowHeight="12456" xr2:uid="{3FE99CBA-ED53-4F0D-88FB-EBC7AEC8F7E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0" i="1" l="1"/>
  <c r="L57" i="1"/>
  <c r="L52" i="1"/>
  <c r="L45" i="1"/>
  <c r="L49" i="1"/>
  <c r="M69" i="1"/>
  <c r="M64" i="1"/>
  <c r="M60" i="1"/>
  <c r="M57" i="1"/>
  <c r="M52" i="1"/>
  <c r="M49" i="1"/>
  <c r="M45" i="1"/>
  <c r="M42" i="1"/>
  <c r="M40" i="1"/>
  <c r="M38" i="1"/>
  <c r="M36" i="1"/>
  <c r="M34" i="1"/>
  <c r="M32" i="1"/>
  <c r="L69" i="1"/>
  <c r="L64" i="1"/>
  <c r="L32" i="1"/>
  <c r="L34" i="1"/>
  <c r="L36" i="1"/>
  <c r="L38" i="1"/>
  <c r="L42" i="1"/>
  <c r="L40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32" i="1"/>
  <c r="C35" i="1"/>
  <c r="M19" i="1"/>
  <c r="M14" i="1"/>
  <c r="M12" i="1"/>
  <c r="M9" i="1"/>
  <c r="M7" i="1"/>
  <c r="M4" i="1"/>
  <c r="L19" i="1"/>
  <c r="L14" i="1"/>
  <c r="L12" i="1"/>
  <c r="L9" i="1"/>
  <c r="L7" i="1"/>
  <c r="L4" i="1"/>
  <c r="K23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4" i="1"/>
  <c r="C7" i="1"/>
</calcChain>
</file>

<file path=xl/sharedStrings.xml><?xml version="1.0" encoding="utf-8"?>
<sst xmlns="http://schemas.openxmlformats.org/spreadsheetml/2006/main" count="33" uniqueCount="19">
  <si>
    <t>Část</t>
  </si>
  <si>
    <t>Hmotnost (g)</t>
  </si>
  <si>
    <t>Petka</t>
  </si>
  <si>
    <t>Rýže</t>
  </si>
  <si>
    <t>Celkem</t>
  </si>
  <si>
    <t>Výška rýže (mm)</t>
  </si>
  <si>
    <t>Typ rýže</t>
  </si>
  <si>
    <t>Definice</t>
  </si>
  <si>
    <t>Hmotnost tyče (g)</t>
  </si>
  <si>
    <t>Měření 1</t>
  </si>
  <si>
    <t>Long rice, parboiled, white (Billa)</t>
  </si>
  <si>
    <t>Max F (g)</t>
  </si>
  <si>
    <t>Hloubka (mm)</t>
  </si>
  <si>
    <t>F over (g)</t>
  </si>
  <si>
    <t>Avg (g)</t>
  </si>
  <si>
    <t>STDEV</t>
  </si>
  <si>
    <t>Měření 2</t>
  </si>
  <si>
    <t>Průměr tyče (mm)</t>
  </si>
  <si>
    <t>Long rice, parboiled, white (Billa) + brown (Lagris) (50/50)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</si>
</sst>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ální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Měření</a:t>
            </a:r>
            <a:r>
              <a:rPr lang="cs-CZ" baseline="0"/>
              <a:t>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List1!$K$3</c:f>
              <c:strCache>
                <c:ptCount val="1"/>
                <c:pt idx="0">
                  <c:v>F over (g)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4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List1!$I$4:$I$23</c:f>
              <c:numCache>
                <c:formatCode>General</c:formatCode>
                <c:ptCount val="20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60</c:v>
                </c:pt>
                <c:pt idx="4">
                  <c:v>60</c:v>
                </c:pt>
                <c:pt idx="5">
                  <c:v>80</c:v>
                </c:pt>
                <c:pt idx="6">
                  <c:v>80</c:v>
                </c:pt>
                <c:pt idx="7">
                  <c:v>80</c:v>
                </c:pt>
                <c:pt idx="8">
                  <c:v>90</c:v>
                </c:pt>
                <c:pt idx="9">
                  <c:v>90</c:v>
                </c:pt>
                <c:pt idx="10">
                  <c:v>120</c:v>
                </c:pt>
                <c:pt idx="11">
                  <c:v>120</c:v>
                </c:pt>
                <c:pt idx="12">
                  <c:v>120</c:v>
                </c:pt>
                <c:pt idx="13">
                  <c:v>120</c:v>
                </c:pt>
                <c:pt idx="14">
                  <c:v>120</c:v>
                </c:pt>
                <c:pt idx="15">
                  <c:v>160</c:v>
                </c:pt>
                <c:pt idx="16">
                  <c:v>160</c:v>
                </c:pt>
                <c:pt idx="17">
                  <c:v>160</c:v>
                </c:pt>
                <c:pt idx="18">
                  <c:v>160</c:v>
                </c:pt>
                <c:pt idx="19">
                  <c:v>160</c:v>
                </c:pt>
              </c:numCache>
            </c:numRef>
          </c:xVal>
          <c:yVal>
            <c:numRef>
              <c:f>List1!$K$4:$K$23</c:f>
              <c:numCache>
                <c:formatCode>General</c:formatCode>
                <c:ptCount val="20"/>
                <c:pt idx="0">
                  <c:v>51.670000000000016</c:v>
                </c:pt>
                <c:pt idx="1">
                  <c:v>43.839999999999975</c:v>
                </c:pt>
                <c:pt idx="2">
                  <c:v>33.819999999999993</c:v>
                </c:pt>
                <c:pt idx="3">
                  <c:v>92.339999999999975</c:v>
                </c:pt>
                <c:pt idx="4">
                  <c:v>50.180000000000007</c:v>
                </c:pt>
                <c:pt idx="5">
                  <c:v>124.75</c:v>
                </c:pt>
                <c:pt idx="6">
                  <c:v>96.63</c:v>
                </c:pt>
                <c:pt idx="7">
                  <c:v>110.02999999999997</c:v>
                </c:pt>
                <c:pt idx="8">
                  <c:v>185.22000000000003</c:v>
                </c:pt>
                <c:pt idx="9">
                  <c:v>89.269999999999982</c:v>
                </c:pt>
                <c:pt idx="10">
                  <c:v>260.27</c:v>
                </c:pt>
                <c:pt idx="11">
                  <c:v>167.67999999999995</c:v>
                </c:pt>
                <c:pt idx="12">
                  <c:v>583.72</c:v>
                </c:pt>
                <c:pt idx="13">
                  <c:v>185.89999999999998</c:v>
                </c:pt>
                <c:pt idx="14">
                  <c:v>148.63</c:v>
                </c:pt>
                <c:pt idx="15">
                  <c:v>402.72</c:v>
                </c:pt>
                <c:pt idx="16">
                  <c:v>255.86</c:v>
                </c:pt>
                <c:pt idx="17">
                  <c:v>433.65999999999997</c:v>
                </c:pt>
                <c:pt idx="18">
                  <c:v>279.72000000000003</c:v>
                </c:pt>
                <c:pt idx="19">
                  <c:v>288.05999999999995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4D-4080-851A-CDA6B101DFA2}"/>
            </c:ext>
          </c:extLst>
        </c:ser>
        <c:ser>
          <c:idx val="1"/>
          <c:order val="1"/>
          <c:tx>
            <c:strRef>
              <c:f>List1!$L$3</c:f>
              <c:strCache>
                <c:ptCount val="1"/>
                <c:pt idx="0">
                  <c:v>Avg (g)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0.10136648861928035"/>
                  <c:y val="0.2109089811738106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List1!$M$4:$M$23</c:f>
                <c:numCache>
                  <c:formatCode>General</c:formatCode>
                  <c:ptCount val="20"/>
                  <c:pt idx="0">
                    <c:v>8.9473627399363025</c:v>
                  </c:pt>
                  <c:pt idx="3">
                    <c:v>29.81162189482481</c:v>
                  </c:pt>
                  <c:pt idx="5">
                    <c:v>14.065162636812961</c:v>
                  </c:pt>
                  <c:pt idx="8">
                    <c:v>67.846895654849277</c:v>
                  </c:pt>
                  <c:pt idx="10">
                    <c:v>180.82096988457948</c:v>
                  </c:pt>
                  <c:pt idx="15">
                    <c:v>80.307682571469968</c:v>
                  </c:pt>
                </c:numCache>
              </c:numRef>
            </c:plus>
            <c:minus>
              <c:numRef>
                <c:f>List1!$M$4:$M$23</c:f>
                <c:numCache>
                  <c:formatCode>General</c:formatCode>
                  <c:ptCount val="20"/>
                  <c:pt idx="0">
                    <c:v>8.9473627399363025</c:v>
                  </c:pt>
                  <c:pt idx="3">
                    <c:v>29.81162189482481</c:v>
                  </c:pt>
                  <c:pt idx="5">
                    <c:v>14.065162636812961</c:v>
                  </c:pt>
                  <c:pt idx="8">
                    <c:v>67.846895654849277</c:v>
                  </c:pt>
                  <c:pt idx="10">
                    <c:v>180.82096988457948</c:v>
                  </c:pt>
                  <c:pt idx="15">
                    <c:v>80.307682571469968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2">
                    <a:alpha val="99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noFill/>
                <a:round/>
              </a:ln>
              <a:effectLst/>
            </c:spPr>
          </c:errBars>
          <c:xVal>
            <c:numRef>
              <c:f>List1!$I$4:$I$23</c:f>
              <c:numCache>
                <c:formatCode>General</c:formatCode>
                <c:ptCount val="20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60</c:v>
                </c:pt>
                <c:pt idx="4">
                  <c:v>60</c:v>
                </c:pt>
                <c:pt idx="5">
                  <c:v>80</c:v>
                </c:pt>
                <c:pt idx="6">
                  <c:v>80</c:v>
                </c:pt>
                <c:pt idx="7">
                  <c:v>80</c:v>
                </c:pt>
                <c:pt idx="8">
                  <c:v>90</c:v>
                </c:pt>
                <c:pt idx="9">
                  <c:v>90</c:v>
                </c:pt>
                <c:pt idx="10">
                  <c:v>120</c:v>
                </c:pt>
                <c:pt idx="11">
                  <c:v>120</c:v>
                </c:pt>
                <c:pt idx="12">
                  <c:v>120</c:v>
                </c:pt>
                <c:pt idx="13">
                  <c:v>120</c:v>
                </c:pt>
                <c:pt idx="14">
                  <c:v>120</c:v>
                </c:pt>
                <c:pt idx="15">
                  <c:v>160</c:v>
                </c:pt>
                <c:pt idx="16">
                  <c:v>160</c:v>
                </c:pt>
                <c:pt idx="17">
                  <c:v>160</c:v>
                </c:pt>
                <c:pt idx="18">
                  <c:v>160</c:v>
                </c:pt>
                <c:pt idx="19">
                  <c:v>160</c:v>
                </c:pt>
              </c:numCache>
            </c:numRef>
          </c:xVal>
          <c:yVal>
            <c:numRef>
              <c:f>List1!$L$4:$L$23</c:f>
              <c:numCache>
                <c:formatCode>General</c:formatCode>
                <c:ptCount val="20"/>
                <c:pt idx="0">
                  <c:v>43.109999999999992</c:v>
                </c:pt>
                <c:pt idx="3">
                  <c:v>71.259999999999991</c:v>
                </c:pt>
                <c:pt idx="5">
                  <c:v>110.46999999999998</c:v>
                </c:pt>
                <c:pt idx="8">
                  <c:v>137.245</c:v>
                </c:pt>
                <c:pt idx="10">
                  <c:v>269.23999999999995</c:v>
                </c:pt>
                <c:pt idx="15">
                  <c:v>332.00400000000002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4D-4080-851A-CDA6B101DF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351024"/>
        <c:axId val="113348944"/>
      </c:scatterChart>
      <c:valAx>
        <c:axId val="113351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Hloubka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3348944"/>
        <c:crosses val="autoZero"/>
        <c:crossBetween val="midCat"/>
      </c:valAx>
      <c:valAx>
        <c:axId val="11334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F</a:t>
                </a:r>
                <a:r>
                  <a:rPr lang="cs-CZ" baseline="0"/>
                  <a:t> (g)</a:t>
                </a:r>
                <a:endParaRPr lang="cs-CZ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3351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Měření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List1!$K$31</c:f>
              <c:strCache>
                <c:ptCount val="1"/>
                <c:pt idx="0">
                  <c:v>F over (g)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4"/>
            <c:spPr>
              <a:noFill/>
              <a:ln w="9525">
                <a:solidFill>
                  <a:srgbClr val="4472C4"/>
                </a:solidFill>
              </a:ln>
              <a:effectLst/>
            </c:spPr>
          </c:marker>
          <c:xVal>
            <c:numRef>
              <c:f>List1!$I$32:$I$74</c:f>
              <c:numCache>
                <c:formatCode>General</c:formatCode>
                <c:ptCount val="43"/>
                <c:pt idx="0">
                  <c:v>40</c:v>
                </c:pt>
                <c:pt idx="1">
                  <c:v>40</c:v>
                </c:pt>
                <c:pt idx="2">
                  <c:v>50</c:v>
                </c:pt>
                <c:pt idx="3">
                  <c:v>50</c:v>
                </c:pt>
                <c:pt idx="4">
                  <c:v>70</c:v>
                </c:pt>
                <c:pt idx="5">
                  <c:v>70</c:v>
                </c:pt>
                <c:pt idx="6">
                  <c:v>80</c:v>
                </c:pt>
                <c:pt idx="7">
                  <c:v>80</c:v>
                </c:pt>
                <c:pt idx="8">
                  <c:v>90</c:v>
                </c:pt>
                <c:pt idx="9">
                  <c:v>90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110</c:v>
                </c:pt>
                <c:pt idx="14">
                  <c:v>110</c:v>
                </c:pt>
                <c:pt idx="15">
                  <c:v>110</c:v>
                </c:pt>
                <c:pt idx="16">
                  <c:v>110</c:v>
                </c:pt>
                <c:pt idx="17">
                  <c:v>120</c:v>
                </c:pt>
                <c:pt idx="18">
                  <c:v>120</c:v>
                </c:pt>
                <c:pt idx="19">
                  <c:v>120</c:v>
                </c:pt>
                <c:pt idx="20">
                  <c:v>130</c:v>
                </c:pt>
                <c:pt idx="21">
                  <c:v>130</c:v>
                </c:pt>
                <c:pt idx="22">
                  <c:v>130</c:v>
                </c:pt>
                <c:pt idx="23">
                  <c:v>130</c:v>
                </c:pt>
                <c:pt idx="24">
                  <c:v>130</c:v>
                </c:pt>
                <c:pt idx="25">
                  <c:v>170</c:v>
                </c:pt>
                <c:pt idx="26">
                  <c:v>170</c:v>
                </c:pt>
                <c:pt idx="27">
                  <c:v>170</c:v>
                </c:pt>
                <c:pt idx="28">
                  <c:v>180</c:v>
                </c:pt>
                <c:pt idx="29">
                  <c:v>180</c:v>
                </c:pt>
                <c:pt idx="30">
                  <c:v>180</c:v>
                </c:pt>
                <c:pt idx="31">
                  <c:v>180</c:v>
                </c:pt>
                <c:pt idx="32">
                  <c:v>190</c:v>
                </c:pt>
                <c:pt idx="33">
                  <c:v>190</c:v>
                </c:pt>
                <c:pt idx="34">
                  <c:v>190</c:v>
                </c:pt>
                <c:pt idx="35">
                  <c:v>190</c:v>
                </c:pt>
                <c:pt idx="36">
                  <c:v>190</c:v>
                </c:pt>
                <c:pt idx="37">
                  <c:v>220</c:v>
                </c:pt>
                <c:pt idx="38">
                  <c:v>220</c:v>
                </c:pt>
                <c:pt idx="39">
                  <c:v>220</c:v>
                </c:pt>
                <c:pt idx="40">
                  <c:v>220</c:v>
                </c:pt>
                <c:pt idx="41">
                  <c:v>220</c:v>
                </c:pt>
                <c:pt idx="42">
                  <c:v>220</c:v>
                </c:pt>
              </c:numCache>
            </c:numRef>
          </c:xVal>
          <c:yVal>
            <c:numRef>
              <c:f>List1!$K$32:$K$74</c:f>
              <c:numCache>
                <c:formatCode>General</c:formatCode>
                <c:ptCount val="43"/>
                <c:pt idx="0">
                  <c:v>17.970000000000027</c:v>
                </c:pt>
                <c:pt idx="1">
                  <c:v>27.829999999999984</c:v>
                </c:pt>
                <c:pt idx="2">
                  <c:v>54.410000000000025</c:v>
                </c:pt>
                <c:pt idx="3">
                  <c:v>56.95999999999998</c:v>
                </c:pt>
                <c:pt idx="4">
                  <c:v>46.930000000000007</c:v>
                </c:pt>
                <c:pt idx="5">
                  <c:v>57.75</c:v>
                </c:pt>
                <c:pt idx="6">
                  <c:v>175.97000000000003</c:v>
                </c:pt>
                <c:pt idx="7">
                  <c:v>168.84000000000003</c:v>
                </c:pt>
                <c:pt idx="8">
                  <c:v>124.33000000000004</c:v>
                </c:pt>
                <c:pt idx="9">
                  <c:v>213.37</c:v>
                </c:pt>
                <c:pt idx="10">
                  <c:v>70.199999999999989</c:v>
                </c:pt>
                <c:pt idx="11">
                  <c:v>151.02999999999997</c:v>
                </c:pt>
                <c:pt idx="12">
                  <c:v>108.65999999999997</c:v>
                </c:pt>
                <c:pt idx="13">
                  <c:v>186.42999999999995</c:v>
                </c:pt>
                <c:pt idx="14">
                  <c:v>258.95000000000005</c:v>
                </c:pt>
                <c:pt idx="15">
                  <c:v>280.95000000000005</c:v>
                </c:pt>
                <c:pt idx="16">
                  <c:v>250</c:v>
                </c:pt>
                <c:pt idx="17">
                  <c:v>196.71000000000004</c:v>
                </c:pt>
                <c:pt idx="18">
                  <c:v>221.26999999999998</c:v>
                </c:pt>
                <c:pt idx="19">
                  <c:v>203.01</c:v>
                </c:pt>
                <c:pt idx="20">
                  <c:v>239.88</c:v>
                </c:pt>
                <c:pt idx="21">
                  <c:v>276.32000000000005</c:v>
                </c:pt>
                <c:pt idx="22">
                  <c:v>256.49</c:v>
                </c:pt>
                <c:pt idx="23">
                  <c:v>276.46000000000004</c:v>
                </c:pt>
                <c:pt idx="24">
                  <c:v>411.54999999999995</c:v>
                </c:pt>
                <c:pt idx="25">
                  <c:v>771.06</c:v>
                </c:pt>
                <c:pt idx="26">
                  <c:v>285.46000000000004</c:v>
                </c:pt>
                <c:pt idx="27">
                  <c:v>551.22</c:v>
                </c:pt>
                <c:pt idx="28">
                  <c:v>584.13</c:v>
                </c:pt>
                <c:pt idx="29">
                  <c:v>836.8900000000001</c:v>
                </c:pt>
                <c:pt idx="30">
                  <c:v>1107.43</c:v>
                </c:pt>
                <c:pt idx="31">
                  <c:v>825.22</c:v>
                </c:pt>
                <c:pt idx="32">
                  <c:v>629.45000000000005</c:v>
                </c:pt>
                <c:pt idx="33">
                  <c:v>923.45</c:v>
                </c:pt>
                <c:pt idx="34">
                  <c:v>524.55999999999995</c:v>
                </c:pt>
                <c:pt idx="35">
                  <c:v>1600.46</c:v>
                </c:pt>
                <c:pt idx="36">
                  <c:v>1689.8600000000001</c:v>
                </c:pt>
                <c:pt idx="37">
                  <c:v>881.02</c:v>
                </c:pt>
                <c:pt idx="38">
                  <c:v>576.34</c:v>
                </c:pt>
                <c:pt idx="39">
                  <c:v>534.55999999999995</c:v>
                </c:pt>
                <c:pt idx="40">
                  <c:v>638.24</c:v>
                </c:pt>
                <c:pt idx="41">
                  <c:v>585.11</c:v>
                </c:pt>
                <c:pt idx="42">
                  <c:v>530.52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30-4EB1-A071-EE8A79370A66}"/>
            </c:ext>
          </c:extLst>
        </c:ser>
        <c:ser>
          <c:idx val="1"/>
          <c:order val="1"/>
          <c:tx>
            <c:strRef>
              <c:f>List1!$L$31</c:f>
              <c:strCache>
                <c:ptCount val="1"/>
                <c:pt idx="0">
                  <c:v>Avg (g)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0.10381106691389089"/>
                  <c:y val="-5.002995712958537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noFill/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List1!$M$32:$M$74</c:f>
                <c:numCache>
                  <c:formatCode>General</c:formatCode>
                  <c:ptCount val="43"/>
                  <c:pt idx="0">
                    <c:v>6.9720728624993225</c:v>
                  </c:pt>
                  <c:pt idx="2">
                    <c:v>1.803122292025664</c:v>
                  </c:pt>
                  <c:pt idx="4">
                    <c:v>7.6508953724384154</c:v>
                  </c:pt>
                  <c:pt idx="6">
                    <c:v>5.0416713498600805</c:v>
                  </c:pt>
                  <c:pt idx="8">
                    <c:v>62.960787796850127</c:v>
                  </c:pt>
                  <c:pt idx="10">
                    <c:v>40.430758505540467</c:v>
                  </c:pt>
                  <c:pt idx="13">
                    <c:v>40.575372970148663</c:v>
                  </c:pt>
                  <c:pt idx="17">
                    <c:v>12.7561174866545</c:v>
                  </c:pt>
                  <c:pt idx="20">
                    <c:v>68.477939878474629</c:v>
                  </c:pt>
                  <c:pt idx="25">
                    <c:v>243.16159345861618</c:v>
                  </c:pt>
                  <c:pt idx="28">
                    <c:v>213.85849299244626</c:v>
                  </c:pt>
                  <c:pt idx="32">
                    <c:v>542.82064351864847</c:v>
                  </c:pt>
                  <c:pt idx="37">
                    <c:v>131.74479548227578</c:v>
                  </c:pt>
                </c:numCache>
              </c:numRef>
            </c:plus>
            <c:minus>
              <c:numRef>
                <c:f>List1!$M$32:$M$74</c:f>
                <c:numCache>
                  <c:formatCode>General</c:formatCode>
                  <c:ptCount val="43"/>
                  <c:pt idx="0">
                    <c:v>6.9720728624993225</c:v>
                  </c:pt>
                  <c:pt idx="2">
                    <c:v>1.803122292025664</c:v>
                  </c:pt>
                  <c:pt idx="4">
                    <c:v>7.6508953724384154</c:v>
                  </c:pt>
                  <c:pt idx="6">
                    <c:v>5.0416713498600805</c:v>
                  </c:pt>
                  <c:pt idx="8">
                    <c:v>62.960787796850127</c:v>
                  </c:pt>
                  <c:pt idx="10">
                    <c:v>40.430758505540467</c:v>
                  </c:pt>
                  <c:pt idx="13">
                    <c:v>40.575372970148663</c:v>
                  </c:pt>
                  <c:pt idx="17">
                    <c:v>12.7561174866545</c:v>
                  </c:pt>
                  <c:pt idx="20">
                    <c:v>68.477939878474629</c:v>
                  </c:pt>
                  <c:pt idx="25">
                    <c:v>243.16159345861618</c:v>
                  </c:pt>
                  <c:pt idx="28">
                    <c:v>213.85849299244626</c:v>
                  </c:pt>
                  <c:pt idx="32">
                    <c:v>542.82064351864847</c:v>
                  </c:pt>
                  <c:pt idx="37">
                    <c:v>131.74479548227578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errBars>
          <c:xVal>
            <c:numRef>
              <c:f>List1!$I$32:$I$74</c:f>
              <c:numCache>
                <c:formatCode>General</c:formatCode>
                <c:ptCount val="43"/>
                <c:pt idx="0">
                  <c:v>40</c:v>
                </c:pt>
                <c:pt idx="1">
                  <c:v>40</c:v>
                </c:pt>
                <c:pt idx="2">
                  <c:v>50</c:v>
                </c:pt>
                <c:pt idx="3">
                  <c:v>50</c:v>
                </c:pt>
                <c:pt idx="4">
                  <c:v>70</c:v>
                </c:pt>
                <c:pt idx="5">
                  <c:v>70</c:v>
                </c:pt>
                <c:pt idx="6">
                  <c:v>80</c:v>
                </c:pt>
                <c:pt idx="7">
                  <c:v>80</c:v>
                </c:pt>
                <c:pt idx="8">
                  <c:v>90</c:v>
                </c:pt>
                <c:pt idx="9">
                  <c:v>90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110</c:v>
                </c:pt>
                <c:pt idx="14">
                  <c:v>110</c:v>
                </c:pt>
                <c:pt idx="15">
                  <c:v>110</c:v>
                </c:pt>
                <c:pt idx="16">
                  <c:v>110</c:v>
                </c:pt>
                <c:pt idx="17">
                  <c:v>120</c:v>
                </c:pt>
                <c:pt idx="18">
                  <c:v>120</c:v>
                </c:pt>
                <c:pt idx="19">
                  <c:v>120</c:v>
                </c:pt>
                <c:pt idx="20">
                  <c:v>130</c:v>
                </c:pt>
                <c:pt idx="21">
                  <c:v>130</c:v>
                </c:pt>
                <c:pt idx="22">
                  <c:v>130</c:v>
                </c:pt>
                <c:pt idx="23">
                  <c:v>130</c:v>
                </c:pt>
                <c:pt idx="24">
                  <c:v>130</c:v>
                </c:pt>
                <c:pt idx="25">
                  <c:v>170</c:v>
                </c:pt>
                <c:pt idx="26">
                  <c:v>170</c:v>
                </c:pt>
                <c:pt idx="27">
                  <c:v>170</c:v>
                </c:pt>
                <c:pt idx="28">
                  <c:v>180</c:v>
                </c:pt>
                <c:pt idx="29">
                  <c:v>180</c:v>
                </c:pt>
                <c:pt idx="30">
                  <c:v>180</c:v>
                </c:pt>
                <c:pt idx="31">
                  <c:v>180</c:v>
                </c:pt>
                <c:pt idx="32">
                  <c:v>190</c:v>
                </c:pt>
                <c:pt idx="33">
                  <c:v>190</c:v>
                </c:pt>
                <c:pt idx="34">
                  <c:v>190</c:v>
                </c:pt>
                <c:pt idx="35">
                  <c:v>190</c:v>
                </c:pt>
                <c:pt idx="36">
                  <c:v>190</c:v>
                </c:pt>
                <c:pt idx="37">
                  <c:v>220</c:v>
                </c:pt>
                <c:pt idx="38">
                  <c:v>220</c:v>
                </c:pt>
                <c:pt idx="39">
                  <c:v>220</c:v>
                </c:pt>
                <c:pt idx="40">
                  <c:v>220</c:v>
                </c:pt>
                <c:pt idx="41">
                  <c:v>220</c:v>
                </c:pt>
                <c:pt idx="42">
                  <c:v>220</c:v>
                </c:pt>
              </c:numCache>
            </c:numRef>
          </c:xVal>
          <c:yVal>
            <c:numRef>
              <c:f>List1!$L$32:$L$74</c:f>
              <c:numCache>
                <c:formatCode>General</c:formatCode>
                <c:ptCount val="43"/>
                <c:pt idx="0">
                  <c:v>22.900000000000006</c:v>
                </c:pt>
                <c:pt idx="2">
                  <c:v>55.685000000000002</c:v>
                </c:pt>
                <c:pt idx="4">
                  <c:v>52.34</c:v>
                </c:pt>
                <c:pt idx="6">
                  <c:v>172.40500000000003</c:v>
                </c:pt>
                <c:pt idx="8">
                  <c:v>168.85000000000002</c:v>
                </c:pt>
                <c:pt idx="10">
                  <c:v>109.96333333333331</c:v>
                </c:pt>
                <c:pt idx="13">
                  <c:v>244.08250000000001</c:v>
                </c:pt>
                <c:pt idx="17">
                  <c:v>206.99666666666667</c:v>
                </c:pt>
                <c:pt idx="20">
                  <c:v>292.14</c:v>
                </c:pt>
                <c:pt idx="25">
                  <c:v>535.9133333333333</c:v>
                </c:pt>
                <c:pt idx="28">
                  <c:v>838.41750000000002</c:v>
                </c:pt>
                <c:pt idx="32">
                  <c:v>1073.556</c:v>
                </c:pt>
                <c:pt idx="37">
                  <c:v>624.29833333333329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F30-4EB1-A071-EE8A79370A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3602336"/>
        <c:axId val="1873607744"/>
      </c:scatterChart>
      <c:valAx>
        <c:axId val="1873602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Hloubka</a:t>
                </a:r>
                <a:r>
                  <a:rPr lang="cs-CZ" baseline="0"/>
                  <a:t> (mm)</a:t>
                </a:r>
                <a:endParaRPr lang="cs-CZ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873607744"/>
        <c:crosses val="autoZero"/>
        <c:crossBetween val="midCat"/>
      </c:valAx>
      <c:valAx>
        <c:axId val="187360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</a:t>
                </a:r>
                <a:r>
                  <a:rPr lang="cs-CZ"/>
                  <a:t> (g)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873602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419100</xdr:colOff>
      <xdr:row>1</xdr:row>
      <xdr:rowOff>182880</xdr:rowOff>
    </xdr:from>
    <xdr:to>
      <xdr:col>22</xdr:col>
      <xdr:colOff>426720</xdr:colOff>
      <xdr:row>22</xdr:row>
      <xdr:rowOff>160020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AD5CFE25-2C95-5BCB-9B93-24C761DD43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193622</xdr:colOff>
      <xdr:row>30</xdr:row>
      <xdr:rowOff>77449</xdr:rowOff>
    </xdr:from>
    <xdr:to>
      <xdr:col>22</xdr:col>
      <xdr:colOff>299803</xdr:colOff>
      <xdr:row>49</xdr:row>
      <xdr:rowOff>99934</xdr:rowOff>
    </xdr:to>
    <xdr:graphicFrame macro="">
      <xdr:nvGraphicFramePr>
        <xdr:cNvPr id="4" name="Graf 3">
          <a:extLst>
            <a:ext uri="{FF2B5EF4-FFF2-40B4-BE49-F238E27FC236}">
              <a16:creationId xmlns:a16="http://schemas.microsoft.com/office/drawing/2014/main" id="{216A7F72-9538-D560-0FC8-337B35D67E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42CE0-11B3-4E68-8F22-E4437A0AB2A1}">
  <dimension ref="B2:M74"/>
  <sheetViews>
    <sheetView tabSelected="1" topLeftCell="J1" zoomScale="107" zoomScaleNormal="138" workbookViewId="0">
      <selection activeCell="X42" sqref="X42"/>
    </sheetView>
  </sheetViews>
  <sheetFormatPr defaultRowHeight="14.4" x14ac:dyDescent="0.3"/>
  <cols>
    <col min="3" max="3" width="12.6640625" customWidth="1"/>
    <col min="5" max="5" width="17.21875" customWidth="1"/>
    <col min="6" max="6" width="48.5546875" customWidth="1"/>
    <col min="9" max="9" width="14.21875" customWidth="1"/>
  </cols>
  <sheetData>
    <row r="2" spans="2:13" ht="15" thickBot="1" x14ac:dyDescent="0.35">
      <c r="B2" s="2" t="s">
        <v>7</v>
      </c>
      <c r="C2" s="2"/>
      <c r="D2" s="2"/>
      <c r="E2" s="2"/>
      <c r="F2" s="2"/>
    </row>
    <row r="3" spans="2:13" ht="15" thickBot="1" x14ac:dyDescent="0.35">
      <c r="B3" s="3" t="s">
        <v>9</v>
      </c>
      <c r="C3" s="4"/>
      <c r="D3" s="4"/>
      <c r="E3" s="4"/>
      <c r="F3" s="5"/>
      <c r="I3" t="s">
        <v>12</v>
      </c>
      <c r="J3" t="s">
        <v>11</v>
      </c>
      <c r="K3" t="s">
        <v>13</v>
      </c>
      <c r="L3" t="s">
        <v>14</v>
      </c>
      <c r="M3" t="s">
        <v>15</v>
      </c>
    </row>
    <row r="4" spans="2:13" x14ac:dyDescent="0.3">
      <c r="B4" t="s">
        <v>0</v>
      </c>
      <c r="C4" t="s">
        <v>1</v>
      </c>
      <c r="E4" t="s">
        <v>5</v>
      </c>
      <c r="F4">
        <v>152</v>
      </c>
      <c r="I4">
        <v>50</v>
      </c>
      <c r="J4">
        <v>456.17</v>
      </c>
      <c r="K4">
        <f>J4-$F$6</f>
        <v>51.670000000000016</v>
      </c>
      <c r="L4">
        <f>AVERAGEA(K4:K6)</f>
        <v>43.109999999999992</v>
      </c>
      <c r="M4">
        <f>STDEVA(K4:K6)</f>
        <v>8.9473627399363025</v>
      </c>
    </row>
    <row r="5" spans="2:13" x14ac:dyDescent="0.3">
      <c r="B5" t="s">
        <v>2</v>
      </c>
      <c r="C5">
        <v>32</v>
      </c>
      <c r="E5" t="s">
        <v>6</v>
      </c>
      <c r="F5" t="s">
        <v>10</v>
      </c>
      <c r="I5">
        <v>50</v>
      </c>
      <c r="J5">
        <v>448.34</v>
      </c>
      <c r="K5">
        <f t="shared" ref="K5:K23" si="0">J5-$F$6</f>
        <v>43.839999999999975</v>
      </c>
    </row>
    <row r="6" spans="2:13" x14ac:dyDescent="0.3">
      <c r="B6" t="s">
        <v>3</v>
      </c>
      <c r="C6">
        <v>989</v>
      </c>
      <c r="E6" t="s">
        <v>8</v>
      </c>
      <c r="F6">
        <v>404.5</v>
      </c>
      <c r="I6">
        <v>50</v>
      </c>
      <c r="J6">
        <v>438.32</v>
      </c>
      <c r="K6">
        <f t="shared" si="0"/>
        <v>33.819999999999993</v>
      </c>
    </row>
    <row r="7" spans="2:13" x14ac:dyDescent="0.3">
      <c r="B7" s="1" t="s">
        <v>4</v>
      </c>
      <c r="C7">
        <f>SUM(C5:C6)</f>
        <v>1021</v>
      </c>
      <c r="E7" t="s">
        <v>17</v>
      </c>
      <c r="F7">
        <v>28.4</v>
      </c>
      <c r="I7">
        <v>60</v>
      </c>
      <c r="J7">
        <v>496.84</v>
      </c>
      <c r="K7">
        <f t="shared" si="0"/>
        <v>92.339999999999975</v>
      </c>
      <c r="L7">
        <f>AVERAGEA(K7:K8)</f>
        <v>71.259999999999991</v>
      </c>
      <c r="M7">
        <f>STDEVA(K7:K8)</f>
        <v>29.81162189482481</v>
      </c>
    </row>
    <row r="8" spans="2:13" x14ac:dyDescent="0.3">
      <c r="I8">
        <v>60</v>
      </c>
      <c r="J8">
        <v>454.68</v>
      </c>
      <c r="K8">
        <f t="shared" si="0"/>
        <v>50.180000000000007</v>
      </c>
    </row>
    <row r="9" spans="2:13" x14ac:dyDescent="0.3">
      <c r="I9">
        <v>80</v>
      </c>
      <c r="J9">
        <v>529.25</v>
      </c>
      <c r="K9">
        <f t="shared" si="0"/>
        <v>124.75</v>
      </c>
      <c r="L9">
        <f>AVERAGEA(K9:K11)</f>
        <v>110.46999999999998</v>
      </c>
      <c r="M9">
        <f>STDEVA(K9:K11)</f>
        <v>14.065162636812961</v>
      </c>
    </row>
    <row r="10" spans="2:13" x14ac:dyDescent="0.3">
      <c r="I10">
        <v>80</v>
      </c>
      <c r="J10">
        <v>501.13</v>
      </c>
      <c r="K10">
        <f t="shared" si="0"/>
        <v>96.63</v>
      </c>
    </row>
    <row r="11" spans="2:13" x14ac:dyDescent="0.3">
      <c r="I11">
        <v>80</v>
      </c>
      <c r="J11">
        <v>514.53</v>
      </c>
      <c r="K11">
        <f t="shared" si="0"/>
        <v>110.02999999999997</v>
      </c>
    </row>
    <row r="12" spans="2:13" x14ac:dyDescent="0.3">
      <c r="I12">
        <v>90</v>
      </c>
      <c r="J12">
        <v>589.72</v>
      </c>
      <c r="K12">
        <f t="shared" si="0"/>
        <v>185.22000000000003</v>
      </c>
      <c r="L12">
        <f>AVERAGEA(K12:K13)</f>
        <v>137.245</v>
      </c>
      <c r="M12">
        <f>STDEVA(K12:K13)</f>
        <v>67.846895654849277</v>
      </c>
    </row>
    <row r="13" spans="2:13" x14ac:dyDescent="0.3">
      <c r="I13">
        <v>90</v>
      </c>
      <c r="J13">
        <v>493.77</v>
      </c>
      <c r="K13">
        <f t="shared" si="0"/>
        <v>89.269999999999982</v>
      </c>
    </row>
    <row r="14" spans="2:13" x14ac:dyDescent="0.3">
      <c r="I14">
        <v>120</v>
      </c>
      <c r="J14">
        <v>664.77</v>
      </c>
      <c r="K14">
        <f t="shared" si="0"/>
        <v>260.27</v>
      </c>
      <c r="L14">
        <f>AVERAGEA(K14:K18)</f>
        <v>269.23999999999995</v>
      </c>
      <c r="M14">
        <f>STDEVA(K14:K18)</f>
        <v>180.82096988457948</v>
      </c>
    </row>
    <row r="15" spans="2:13" x14ac:dyDescent="0.3">
      <c r="I15">
        <v>120</v>
      </c>
      <c r="J15">
        <v>572.17999999999995</v>
      </c>
      <c r="K15">
        <f t="shared" si="0"/>
        <v>167.67999999999995</v>
      </c>
    </row>
    <row r="16" spans="2:13" x14ac:dyDescent="0.3">
      <c r="I16">
        <v>120</v>
      </c>
      <c r="J16">
        <v>988.22</v>
      </c>
      <c r="K16">
        <f t="shared" si="0"/>
        <v>583.72</v>
      </c>
    </row>
    <row r="17" spans="2:13" x14ac:dyDescent="0.3">
      <c r="I17">
        <v>120</v>
      </c>
      <c r="J17">
        <v>590.4</v>
      </c>
      <c r="K17">
        <f t="shared" si="0"/>
        <v>185.89999999999998</v>
      </c>
    </row>
    <row r="18" spans="2:13" x14ac:dyDescent="0.3">
      <c r="I18">
        <v>120</v>
      </c>
      <c r="J18">
        <v>553.13</v>
      </c>
      <c r="K18">
        <f t="shared" si="0"/>
        <v>148.63</v>
      </c>
    </row>
    <row r="19" spans="2:13" x14ac:dyDescent="0.3">
      <c r="I19">
        <v>160</v>
      </c>
      <c r="J19">
        <v>807.22</v>
      </c>
      <c r="K19">
        <f t="shared" si="0"/>
        <v>402.72</v>
      </c>
      <c r="L19">
        <f>AVERAGEA(K19:K23)</f>
        <v>332.00400000000002</v>
      </c>
      <c r="M19">
        <f>STDEVA(K19:K23)</f>
        <v>80.307682571469968</v>
      </c>
    </row>
    <row r="20" spans="2:13" x14ac:dyDescent="0.3">
      <c r="I20">
        <v>160</v>
      </c>
      <c r="J20">
        <v>660.36</v>
      </c>
      <c r="K20">
        <f t="shared" si="0"/>
        <v>255.86</v>
      </c>
    </row>
    <row r="21" spans="2:13" x14ac:dyDescent="0.3">
      <c r="I21">
        <v>160</v>
      </c>
      <c r="J21">
        <v>838.16</v>
      </c>
      <c r="K21">
        <f t="shared" si="0"/>
        <v>433.65999999999997</v>
      </c>
    </row>
    <row r="22" spans="2:13" x14ac:dyDescent="0.3">
      <c r="I22">
        <v>160</v>
      </c>
      <c r="J22">
        <v>684.22</v>
      </c>
      <c r="K22">
        <f t="shared" si="0"/>
        <v>279.72000000000003</v>
      </c>
    </row>
    <row r="23" spans="2:13" x14ac:dyDescent="0.3">
      <c r="I23">
        <v>160</v>
      </c>
      <c r="J23">
        <v>692.56</v>
      </c>
      <c r="K23">
        <f t="shared" si="0"/>
        <v>288.05999999999995</v>
      </c>
    </row>
    <row r="30" spans="2:13" ht="15" thickBot="1" x14ac:dyDescent="0.35"/>
    <row r="31" spans="2:13" ht="15" thickBot="1" x14ac:dyDescent="0.35">
      <c r="B31" s="3" t="s">
        <v>16</v>
      </c>
      <c r="C31" s="4"/>
      <c r="D31" s="4"/>
      <c r="E31" s="4"/>
      <c r="F31" s="5"/>
      <c r="I31" t="s">
        <v>12</v>
      </c>
      <c r="J31" t="s">
        <v>11</v>
      </c>
      <c r="K31" t="s">
        <v>13</v>
      </c>
      <c r="L31" t="s">
        <v>14</v>
      </c>
      <c r="M31" t="s">
        <v>15</v>
      </c>
    </row>
    <row r="32" spans="2:13" x14ac:dyDescent="0.3">
      <c r="B32" t="s">
        <v>0</v>
      </c>
      <c r="C32" t="s">
        <v>1</v>
      </c>
      <c r="E32" t="s">
        <v>5</v>
      </c>
      <c r="F32">
        <v>221.9</v>
      </c>
      <c r="I32">
        <v>40</v>
      </c>
      <c r="J32">
        <v>422.47</v>
      </c>
      <c r="K32">
        <f>J32-$F$34</f>
        <v>17.970000000000027</v>
      </c>
      <c r="L32">
        <f>AVERAGEA(K32:K33)</f>
        <v>22.900000000000006</v>
      </c>
      <c r="M32">
        <f>STDEVA(K32:K33)</f>
        <v>6.9720728624993225</v>
      </c>
    </row>
    <row r="33" spans="2:13" x14ac:dyDescent="0.3">
      <c r="B33" t="s">
        <v>2</v>
      </c>
      <c r="C33">
        <v>32</v>
      </c>
      <c r="E33" t="s">
        <v>6</v>
      </c>
      <c r="F33" t="s">
        <v>18</v>
      </c>
      <c r="I33">
        <v>40</v>
      </c>
      <c r="J33">
        <v>432.33</v>
      </c>
      <c r="K33">
        <f t="shared" ref="K33:K74" si="1">J33-$F$34</f>
        <v>27.829999999999984</v>
      </c>
    </row>
    <row r="34" spans="2:13" x14ac:dyDescent="0.3">
      <c r="B34" t="s">
        <v>3</v>
      </c>
      <c r="C34">
        <v>1437</v>
      </c>
      <c r="E34" t="s">
        <v>8</v>
      </c>
      <c r="F34">
        <v>404.5</v>
      </c>
      <c r="I34">
        <v>50</v>
      </c>
      <c r="J34">
        <v>458.91</v>
      </c>
      <c r="K34">
        <f t="shared" si="1"/>
        <v>54.410000000000025</v>
      </c>
      <c r="L34">
        <f>AVERAGEA(K34:K35)</f>
        <v>55.685000000000002</v>
      </c>
      <c r="M34">
        <f>STDEVA(K34:K35)</f>
        <v>1.803122292025664</v>
      </c>
    </row>
    <row r="35" spans="2:13" x14ac:dyDescent="0.3">
      <c r="B35" s="1" t="s">
        <v>4</v>
      </c>
      <c r="C35">
        <f>SUM(C33:C34)</f>
        <v>1469</v>
      </c>
      <c r="E35" t="s">
        <v>17</v>
      </c>
      <c r="F35">
        <v>28.4</v>
      </c>
      <c r="I35">
        <v>50</v>
      </c>
      <c r="J35">
        <v>461.46</v>
      </c>
      <c r="K35">
        <f t="shared" si="1"/>
        <v>56.95999999999998</v>
      </c>
    </row>
    <row r="36" spans="2:13" x14ac:dyDescent="0.3">
      <c r="I36">
        <v>70</v>
      </c>
      <c r="J36">
        <v>451.43</v>
      </c>
      <c r="K36">
        <f t="shared" si="1"/>
        <v>46.930000000000007</v>
      </c>
      <c r="L36">
        <f>AVERAGEA(K36:K37)</f>
        <v>52.34</v>
      </c>
      <c r="M36">
        <f>STDEVA(K36:K37)</f>
        <v>7.6508953724384154</v>
      </c>
    </row>
    <row r="37" spans="2:13" x14ac:dyDescent="0.3">
      <c r="I37">
        <v>70</v>
      </c>
      <c r="J37">
        <v>462.25</v>
      </c>
      <c r="K37">
        <f t="shared" si="1"/>
        <v>57.75</v>
      </c>
    </row>
    <row r="38" spans="2:13" x14ac:dyDescent="0.3">
      <c r="I38">
        <v>80</v>
      </c>
      <c r="J38">
        <v>580.47</v>
      </c>
      <c r="K38">
        <f t="shared" si="1"/>
        <v>175.97000000000003</v>
      </c>
      <c r="L38">
        <f>AVERAGEA(K38:K39)</f>
        <v>172.40500000000003</v>
      </c>
      <c r="M38">
        <f>STDEVA(K38:K39)</f>
        <v>5.0416713498600805</v>
      </c>
    </row>
    <row r="39" spans="2:13" x14ac:dyDescent="0.3">
      <c r="I39">
        <v>80</v>
      </c>
      <c r="J39">
        <v>573.34</v>
      </c>
      <c r="K39">
        <f t="shared" si="1"/>
        <v>168.84000000000003</v>
      </c>
    </row>
    <row r="40" spans="2:13" x14ac:dyDescent="0.3">
      <c r="I40">
        <v>90</v>
      </c>
      <c r="J40">
        <v>528.83000000000004</v>
      </c>
      <c r="K40">
        <f t="shared" si="1"/>
        <v>124.33000000000004</v>
      </c>
      <c r="L40">
        <f>AVERAGEA(K40:K41)</f>
        <v>168.85000000000002</v>
      </c>
      <c r="M40">
        <f>STDEVA(K40:K41)</f>
        <v>62.960787796850127</v>
      </c>
    </row>
    <row r="41" spans="2:13" x14ac:dyDescent="0.3">
      <c r="I41">
        <v>90</v>
      </c>
      <c r="J41">
        <v>617.87</v>
      </c>
      <c r="K41">
        <f t="shared" si="1"/>
        <v>213.37</v>
      </c>
    </row>
    <row r="42" spans="2:13" x14ac:dyDescent="0.3">
      <c r="I42">
        <v>100</v>
      </c>
      <c r="J42">
        <v>474.7</v>
      </c>
      <c r="K42">
        <f t="shared" si="1"/>
        <v>70.199999999999989</v>
      </c>
      <c r="L42">
        <f>AVERAGEA(K42:K44)</f>
        <v>109.96333333333331</v>
      </c>
      <c r="M42">
        <f>STDEVA(K42:K44)</f>
        <v>40.430758505540467</v>
      </c>
    </row>
    <row r="43" spans="2:13" x14ac:dyDescent="0.3">
      <c r="I43">
        <v>100</v>
      </c>
      <c r="J43">
        <v>555.53</v>
      </c>
      <c r="K43">
        <f t="shared" si="1"/>
        <v>151.02999999999997</v>
      </c>
    </row>
    <row r="44" spans="2:13" x14ac:dyDescent="0.3">
      <c r="I44">
        <v>100</v>
      </c>
      <c r="J44">
        <v>513.16</v>
      </c>
      <c r="K44">
        <f t="shared" si="1"/>
        <v>108.65999999999997</v>
      </c>
    </row>
    <row r="45" spans="2:13" x14ac:dyDescent="0.3">
      <c r="I45">
        <v>110</v>
      </c>
      <c r="J45">
        <v>590.92999999999995</v>
      </c>
      <c r="K45">
        <f t="shared" si="1"/>
        <v>186.42999999999995</v>
      </c>
      <c r="L45">
        <f>AVERAGEA(K45:K48)</f>
        <v>244.08250000000001</v>
      </c>
      <c r="M45">
        <f>STDEVA(K45:K48)</f>
        <v>40.575372970148663</v>
      </c>
    </row>
    <row r="46" spans="2:13" x14ac:dyDescent="0.3">
      <c r="I46">
        <v>110</v>
      </c>
      <c r="J46">
        <v>663.45</v>
      </c>
      <c r="K46">
        <f t="shared" si="1"/>
        <v>258.95000000000005</v>
      </c>
    </row>
    <row r="47" spans="2:13" x14ac:dyDescent="0.3">
      <c r="I47">
        <v>110</v>
      </c>
      <c r="J47">
        <v>685.45</v>
      </c>
      <c r="K47">
        <f t="shared" si="1"/>
        <v>280.95000000000005</v>
      </c>
    </row>
    <row r="48" spans="2:13" x14ac:dyDescent="0.3">
      <c r="I48">
        <v>110</v>
      </c>
      <c r="J48">
        <v>654.5</v>
      </c>
      <c r="K48">
        <f t="shared" si="1"/>
        <v>250</v>
      </c>
    </row>
    <row r="49" spans="9:13" x14ac:dyDescent="0.3">
      <c r="I49">
        <v>120</v>
      </c>
      <c r="J49">
        <v>601.21</v>
      </c>
      <c r="K49">
        <f t="shared" si="1"/>
        <v>196.71000000000004</v>
      </c>
      <c r="L49">
        <f>AVERAGEA(K49:K51)</f>
        <v>206.99666666666667</v>
      </c>
      <c r="M49">
        <f>STDEVA(K49:K51)</f>
        <v>12.7561174866545</v>
      </c>
    </row>
    <row r="50" spans="9:13" x14ac:dyDescent="0.3">
      <c r="I50">
        <v>120</v>
      </c>
      <c r="J50">
        <v>625.77</v>
      </c>
      <c r="K50">
        <f t="shared" si="1"/>
        <v>221.26999999999998</v>
      </c>
    </row>
    <row r="51" spans="9:13" x14ac:dyDescent="0.3">
      <c r="I51">
        <v>120</v>
      </c>
      <c r="J51">
        <v>607.51</v>
      </c>
      <c r="K51">
        <f t="shared" si="1"/>
        <v>203.01</v>
      </c>
    </row>
    <row r="52" spans="9:13" x14ac:dyDescent="0.3">
      <c r="I52">
        <v>130</v>
      </c>
      <c r="J52">
        <v>644.38</v>
      </c>
      <c r="K52">
        <f t="shared" si="1"/>
        <v>239.88</v>
      </c>
      <c r="L52">
        <f>AVERAGEA(K52:K56)</f>
        <v>292.14</v>
      </c>
      <c r="M52">
        <f>STDEVA(K52:K56)</f>
        <v>68.477939878474629</v>
      </c>
    </row>
    <row r="53" spans="9:13" x14ac:dyDescent="0.3">
      <c r="I53">
        <v>130</v>
      </c>
      <c r="J53">
        <v>680.82</v>
      </c>
      <c r="K53">
        <f t="shared" si="1"/>
        <v>276.32000000000005</v>
      </c>
    </row>
    <row r="54" spans="9:13" x14ac:dyDescent="0.3">
      <c r="I54">
        <v>130</v>
      </c>
      <c r="J54">
        <v>660.99</v>
      </c>
      <c r="K54">
        <f t="shared" si="1"/>
        <v>256.49</v>
      </c>
    </row>
    <row r="55" spans="9:13" x14ac:dyDescent="0.3">
      <c r="I55">
        <v>130</v>
      </c>
      <c r="J55">
        <v>680.96</v>
      </c>
      <c r="K55">
        <f t="shared" si="1"/>
        <v>276.46000000000004</v>
      </c>
    </row>
    <row r="56" spans="9:13" x14ac:dyDescent="0.3">
      <c r="I56">
        <v>130</v>
      </c>
      <c r="J56">
        <v>816.05</v>
      </c>
      <c r="K56">
        <f t="shared" si="1"/>
        <v>411.54999999999995</v>
      </c>
    </row>
    <row r="57" spans="9:13" x14ac:dyDescent="0.3">
      <c r="I57">
        <v>170</v>
      </c>
      <c r="J57">
        <v>1175.56</v>
      </c>
      <c r="K57">
        <f t="shared" si="1"/>
        <v>771.06</v>
      </c>
      <c r="L57">
        <f>AVERAGEA(K57:K59)</f>
        <v>535.9133333333333</v>
      </c>
      <c r="M57">
        <f>STDEVA(K57:K59)</f>
        <v>243.16159345861618</v>
      </c>
    </row>
    <row r="58" spans="9:13" x14ac:dyDescent="0.3">
      <c r="I58">
        <v>170</v>
      </c>
      <c r="J58">
        <v>689.96</v>
      </c>
      <c r="K58">
        <f t="shared" si="1"/>
        <v>285.46000000000004</v>
      </c>
    </row>
    <row r="59" spans="9:13" x14ac:dyDescent="0.3">
      <c r="I59">
        <v>170</v>
      </c>
      <c r="J59">
        <v>955.72</v>
      </c>
      <c r="K59">
        <f t="shared" si="1"/>
        <v>551.22</v>
      </c>
    </row>
    <row r="60" spans="9:13" x14ac:dyDescent="0.3">
      <c r="I60">
        <v>180</v>
      </c>
      <c r="J60">
        <v>988.63</v>
      </c>
      <c r="K60">
        <f t="shared" si="1"/>
        <v>584.13</v>
      </c>
      <c r="L60">
        <f>AVERAGEA(K60:K63)</f>
        <v>838.41750000000002</v>
      </c>
      <c r="M60">
        <f>STDEVA(K60:K63)</f>
        <v>213.85849299244626</v>
      </c>
    </row>
    <row r="61" spans="9:13" x14ac:dyDescent="0.3">
      <c r="I61">
        <v>180</v>
      </c>
      <c r="J61">
        <v>1241.3900000000001</v>
      </c>
      <c r="K61">
        <f t="shared" si="1"/>
        <v>836.8900000000001</v>
      </c>
    </row>
    <row r="62" spans="9:13" x14ac:dyDescent="0.3">
      <c r="I62">
        <v>180</v>
      </c>
      <c r="J62">
        <v>1511.93</v>
      </c>
      <c r="K62">
        <f t="shared" si="1"/>
        <v>1107.43</v>
      </c>
    </row>
    <row r="63" spans="9:13" x14ac:dyDescent="0.3">
      <c r="I63">
        <v>180</v>
      </c>
      <c r="J63">
        <v>1229.72</v>
      </c>
      <c r="K63">
        <f t="shared" si="1"/>
        <v>825.22</v>
      </c>
    </row>
    <row r="64" spans="9:13" x14ac:dyDescent="0.3">
      <c r="I64">
        <v>190</v>
      </c>
      <c r="J64">
        <v>1033.95</v>
      </c>
      <c r="K64">
        <f t="shared" si="1"/>
        <v>629.45000000000005</v>
      </c>
      <c r="L64">
        <f>AVERAGEA(K64:K68)</f>
        <v>1073.556</v>
      </c>
      <c r="M64">
        <f>STDEVA(K64:K68)</f>
        <v>542.82064351864847</v>
      </c>
    </row>
    <row r="65" spans="9:13" x14ac:dyDescent="0.3">
      <c r="I65">
        <v>190</v>
      </c>
      <c r="J65">
        <v>1327.95</v>
      </c>
      <c r="K65">
        <f t="shared" si="1"/>
        <v>923.45</v>
      </c>
    </row>
    <row r="66" spans="9:13" x14ac:dyDescent="0.3">
      <c r="I66">
        <v>190</v>
      </c>
      <c r="J66">
        <v>929.06</v>
      </c>
      <c r="K66">
        <f t="shared" si="1"/>
        <v>524.55999999999995</v>
      </c>
    </row>
    <row r="67" spans="9:13" x14ac:dyDescent="0.3">
      <c r="I67">
        <v>190</v>
      </c>
      <c r="J67">
        <v>2004.96</v>
      </c>
      <c r="K67">
        <f t="shared" si="1"/>
        <v>1600.46</v>
      </c>
    </row>
    <row r="68" spans="9:13" x14ac:dyDescent="0.3">
      <c r="I68">
        <v>190</v>
      </c>
      <c r="J68">
        <v>2094.36</v>
      </c>
      <c r="K68">
        <f t="shared" si="1"/>
        <v>1689.8600000000001</v>
      </c>
    </row>
    <row r="69" spans="9:13" x14ac:dyDescent="0.3">
      <c r="I69">
        <v>220</v>
      </c>
      <c r="J69">
        <v>1285.52</v>
      </c>
      <c r="K69">
        <f t="shared" si="1"/>
        <v>881.02</v>
      </c>
      <c r="L69">
        <f>AVERAGEA(K69:K74)</f>
        <v>624.29833333333329</v>
      </c>
      <c r="M69">
        <f>STDEVA(K69:K74)</f>
        <v>131.74479548227578</v>
      </c>
    </row>
    <row r="70" spans="9:13" x14ac:dyDescent="0.3">
      <c r="I70">
        <v>220</v>
      </c>
      <c r="J70">
        <v>980.84</v>
      </c>
      <c r="K70">
        <f t="shared" si="1"/>
        <v>576.34</v>
      </c>
    </row>
    <row r="71" spans="9:13" x14ac:dyDescent="0.3">
      <c r="I71">
        <v>220</v>
      </c>
      <c r="J71">
        <v>939.06</v>
      </c>
      <c r="K71">
        <f t="shared" si="1"/>
        <v>534.55999999999995</v>
      </c>
    </row>
    <row r="72" spans="9:13" x14ac:dyDescent="0.3">
      <c r="I72">
        <v>220</v>
      </c>
      <c r="J72">
        <v>1042.74</v>
      </c>
      <c r="K72">
        <f t="shared" si="1"/>
        <v>638.24</v>
      </c>
    </row>
    <row r="73" spans="9:13" x14ac:dyDescent="0.3">
      <c r="I73">
        <v>220</v>
      </c>
      <c r="J73">
        <v>989.61</v>
      </c>
      <c r="K73">
        <f t="shared" si="1"/>
        <v>585.11</v>
      </c>
    </row>
    <row r="74" spans="9:13" x14ac:dyDescent="0.3">
      <c r="I74">
        <v>220</v>
      </c>
      <c r="J74">
        <v>935.02</v>
      </c>
      <c r="K74">
        <f t="shared" si="1"/>
        <v>530.52</v>
      </c>
    </row>
  </sheetData>
  <mergeCells count="3">
    <mergeCell ref="B2:F2"/>
    <mergeCell ref="B3:F3"/>
    <mergeCell ref="B31:F31"/>
  </mergeCells>
  <conditionalFormatting sqref="K32:K74">
    <cfRule type="cellIs" dxfId="1" priority="2" operator="greaterThan">
      <formula>$C$35</formula>
    </cfRule>
  </conditionalFormatting>
  <conditionalFormatting sqref="K4:K23">
    <cfRule type="cellIs" dxfId="0" priority="1" operator="greaterThan">
      <formula>$C$7</formula>
    </cfRule>
  </conditionalFormatting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Sedláček</dc:creator>
  <cp:lastModifiedBy>Ondřej Sedláček</cp:lastModifiedBy>
  <dcterms:created xsi:type="dcterms:W3CDTF">2022-10-28T12:18:47Z</dcterms:created>
  <dcterms:modified xsi:type="dcterms:W3CDTF">2022-11-01T06:17:02Z</dcterms:modified>
</cp:coreProperties>
</file>