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Elektronik/ AVR/ AVR_Programme/Voltmeter_7-Digi_A8/"/>
    </mc:Choice>
  </mc:AlternateContent>
  <xr:revisionPtr revIDLastSave="0" documentId="8_{66415E37-B61C-494B-BF62-63AFD946508A}" xr6:coauthVersionLast="47" xr6:coauthVersionMax="47" xr10:uidLastSave="{00000000-0000-0000-0000-000000000000}"/>
  <bookViews>
    <workbookView xWindow="3200" yWindow="1120" windowWidth="25440" windowHeight="14920" xr2:uid="{D990AD78-48E4-4E4F-A486-302DC4B46B43}"/>
  </bookViews>
  <sheets>
    <sheet name="Diode Voltme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2" l="1"/>
  <c r="G25" i="2"/>
  <c r="G26" i="2"/>
  <c r="G27" i="2"/>
  <c r="G28" i="2"/>
  <c r="G29" i="2"/>
  <c r="G30" i="2"/>
  <c r="G31" i="2"/>
  <c r="G23" i="2"/>
  <c r="F112" i="2"/>
  <c r="A16" i="2"/>
  <c r="C16" i="2" s="1"/>
  <c r="D16" i="2" s="1"/>
  <c r="E15" i="2"/>
  <c r="H30" i="2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I29" i="2"/>
  <c r="J29" i="2" s="1"/>
  <c r="C15" i="2"/>
  <c r="H15" i="2" s="1"/>
  <c r="I15" i="2" s="1"/>
  <c r="J15" i="2" s="1"/>
  <c r="D4" i="2"/>
  <c r="D5" i="2"/>
  <c r="D6" i="2"/>
  <c r="D7" i="2"/>
  <c r="D8" i="2"/>
  <c r="D9" i="2"/>
  <c r="D3" i="2"/>
  <c r="A17" i="2" l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E16" i="2"/>
  <c r="D15" i="2"/>
  <c r="B66" i="2" s="1"/>
  <c r="B67" i="2" s="1"/>
  <c r="H16" i="2"/>
  <c r="I16" i="2" s="1"/>
  <c r="J16" i="2" s="1"/>
  <c r="I30" i="2"/>
  <c r="J30" i="2" s="1"/>
  <c r="I37" i="2"/>
  <c r="J37" i="2" s="1"/>
  <c r="I33" i="2"/>
  <c r="J33" i="2" s="1"/>
  <c r="I36" i="2"/>
  <c r="J36" i="2" s="1"/>
  <c r="I32" i="2"/>
  <c r="J32" i="2" s="1"/>
  <c r="I34" i="2"/>
  <c r="J34" i="2" s="1"/>
  <c r="I35" i="2"/>
  <c r="J35" i="2" s="1"/>
  <c r="I31" i="2"/>
  <c r="J31" i="2" s="1"/>
  <c r="C17" i="2" l="1"/>
  <c r="A52" i="2"/>
  <c r="C51" i="2"/>
  <c r="D51" i="2" s="1"/>
  <c r="E51" i="2"/>
  <c r="E112" i="2"/>
  <c r="D112" i="2"/>
  <c r="E17" i="2"/>
  <c r="D17" i="2"/>
  <c r="B68" i="2" s="1"/>
  <c r="H17" i="2"/>
  <c r="I17" i="2" s="1"/>
  <c r="J17" i="2" s="1"/>
  <c r="I38" i="2"/>
  <c r="J38" i="2" s="1"/>
  <c r="A53" i="2" l="1"/>
  <c r="E52" i="2"/>
  <c r="C52" i="2"/>
  <c r="D52" i="2" s="1"/>
  <c r="E18" i="2"/>
  <c r="C18" i="2"/>
  <c r="I39" i="2"/>
  <c r="J39" i="2" s="1"/>
  <c r="A54" i="2" l="1"/>
  <c r="C53" i="2"/>
  <c r="D53" i="2" s="1"/>
  <c r="E53" i="2"/>
  <c r="D18" i="2"/>
  <c r="B69" i="2" s="1"/>
  <c r="H18" i="2"/>
  <c r="I18" i="2" s="1"/>
  <c r="J18" i="2" s="1"/>
  <c r="E19" i="2"/>
  <c r="C19" i="2"/>
  <c r="I40" i="2"/>
  <c r="J40" i="2" s="1"/>
  <c r="A55" i="2" l="1"/>
  <c r="E54" i="2"/>
  <c r="C54" i="2"/>
  <c r="D54" i="2" s="1"/>
  <c r="E20" i="2"/>
  <c r="C20" i="2"/>
  <c r="H19" i="2"/>
  <c r="I19" i="2" s="1"/>
  <c r="J19" i="2" s="1"/>
  <c r="D19" i="2"/>
  <c r="B70" i="2" s="1"/>
  <c r="I41" i="2"/>
  <c r="J41" i="2" s="1"/>
  <c r="C55" i="2" l="1"/>
  <c r="D55" i="2" s="1"/>
  <c r="E55" i="2"/>
  <c r="D20" i="2"/>
  <c r="B71" i="2" s="1"/>
  <c r="H20" i="2"/>
  <c r="I20" i="2" s="1"/>
  <c r="J20" i="2" s="1"/>
  <c r="E21" i="2"/>
  <c r="C21" i="2"/>
  <c r="I42" i="2"/>
  <c r="J42" i="2" s="1"/>
  <c r="D21" i="2" l="1"/>
  <c r="B72" i="2" s="1"/>
  <c r="H21" i="2"/>
  <c r="I21" i="2" s="1"/>
  <c r="J21" i="2" s="1"/>
  <c r="E22" i="2"/>
  <c r="C22" i="2"/>
  <c r="I43" i="2"/>
  <c r="J43" i="2" s="1"/>
  <c r="E23" i="2" l="1"/>
  <c r="C23" i="2"/>
  <c r="D22" i="2"/>
  <c r="B73" i="2" s="1"/>
  <c r="H22" i="2"/>
  <c r="I22" i="2" s="1"/>
  <c r="J22" i="2" s="1"/>
  <c r="I44" i="2"/>
  <c r="J44" i="2" s="1"/>
  <c r="H23" i="2" l="1"/>
  <c r="I23" i="2" s="1"/>
  <c r="J23" i="2" s="1"/>
  <c r="D23" i="2"/>
  <c r="B74" i="2" s="1"/>
  <c r="E24" i="2"/>
  <c r="C24" i="2"/>
  <c r="D24" i="2" s="1"/>
  <c r="I45" i="2"/>
  <c r="J45" i="2" s="1"/>
  <c r="B75" i="2" l="1"/>
  <c r="E25" i="2"/>
  <c r="C25" i="2"/>
  <c r="D25" i="2" s="1"/>
  <c r="I46" i="2"/>
  <c r="J46" i="2" s="1"/>
  <c r="B76" i="2" l="1"/>
  <c r="E26" i="2"/>
  <c r="C26" i="2"/>
  <c r="D26" i="2" s="1"/>
  <c r="I47" i="2"/>
  <c r="J47" i="2" s="1"/>
  <c r="B77" i="2" l="1"/>
  <c r="E27" i="2"/>
  <c r="C27" i="2"/>
  <c r="D27" i="2" s="1"/>
  <c r="I48" i="2"/>
  <c r="J48" i="2" s="1"/>
  <c r="B78" i="2" l="1"/>
  <c r="E28" i="2"/>
  <c r="C28" i="2"/>
  <c r="D28" i="2" s="1"/>
  <c r="I49" i="2"/>
  <c r="J49" i="2" s="1"/>
  <c r="B79" i="2" l="1"/>
  <c r="E29" i="2"/>
  <c r="C29" i="2"/>
  <c r="D29" i="2" s="1"/>
  <c r="I50" i="2"/>
  <c r="J50" i="2" s="1"/>
  <c r="B80" i="2" l="1"/>
  <c r="E30" i="2"/>
  <c r="C30" i="2"/>
  <c r="D30" i="2" s="1"/>
  <c r="B81" i="2" s="1"/>
  <c r="I51" i="2"/>
  <c r="J51" i="2" s="1"/>
  <c r="E31" i="2" l="1"/>
  <c r="C31" i="2"/>
  <c r="D31" i="2" s="1"/>
  <c r="B82" i="2" s="1"/>
  <c r="I52" i="2"/>
  <c r="J52" i="2" s="1"/>
  <c r="E32" i="2" l="1"/>
  <c r="C32" i="2"/>
  <c r="D32" i="2" s="1"/>
  <c r="B83" i="2" s="1"/>
  <c r="I53" i="2"/>
  <c r="J53" i="2" s="1"/>
  <c r="E33" i="2" l="1"/>
  <c r="C33" i="2"/>
  <c r="D33" i="2" s="1"/>
  <c r="B84" i="2" s="1"/>
  <c r="I54" i="2"/>
  <c r="J54" i="2" s="1"/>
  <c r="E34" i="2" l="1"/>
  <c r="C34" i="2"/>
  <c r="D34" i="2" s="1"/>
  <c r="B85" i="2" s="1"/>
  <c r="I55" i="2"/>
  <c r="J55" i="2" s="1"/>
  <c r="E35" i="2" l="1"/>
  <c r="C35" i="2"/>
  <c r="D35" i="2" s="1"/>
  <c r="B86" i="2" s="1"/>
  <c r="I56" i="2"/>
  <c r="J56" i="2" s="1"/>
  <c r="E36" i="2" l="1"/>
  <c r="C36" i="2"/>
  <c r="D36" i="2" s="1"/>
  <c r="B87" i="2" s="1"/>
  <c r="I57" i="2"/>
  <c r="J57" i="2" s="1"/>
  <c r="E37" i="2" l="1"/>
  <c r="C37" i="2"/>
  <c r="D37" i="2" s="1"/>
  <c r="B88" i="2" s="1"/>
  <c r="I58" i="2"/>
  <c r="J58" i="2" s="1"/>
  <c r="E38" i="2" l="1"/>
  <c r="C38" i="2"/>
  <c r="D38" i="2" s="1"/>
  <c r="B89" i="2" s="1"/>
  <c r="I59" i="2"/>
  <c r="J59" i="2" s="1"/>
  <c r="E39" i="2" l="1"/>
  <c r="C39" i="2"/>
  <c r="D39" i="2" s="1"/>
  <c r="B90" i="2" s="1"/>
  <c r="I60" i="2"/>
  <c r="J60" i="2" s="1"/>
  <c r="E40" i="2" l="1"/>
  <c r="C40" i="2"/>
  <c r="D40" i="2" s="1"/>
  <c r="B91" i="2" s="1"/>
  <c r="I61" i="2"/>
  <c r="J61" i="2" s="1"/>
  <c r="E41" i="2" l="1"/>
  <c r="C41" i="2"/>
  <c r="D41" i="2" s="1"/>
  <c r="B92" i="2" s="1"/>
  <c r="I62" i="2"/>
  <c r="J62" i="2" s="1"/>
  <c r="E42" i="2" l="1"/>
  <c r="C42" i="2"/>
  <c r="D42" i="2" s="1"/>
  <c r="B93" i="2" s="1"/>
  <c r="I63" i="2"/>
  <c r="J63" i="2" s="1"/>
  <c r="E43" i="2" l="1"/>
  <c r="C43" i="2"/>
  <c r="D43" i="2" s="1"/>
  <c r="B94" i="2" s="1"/>
  <c r="E44" i="2" l="1"/>
  <c r="C44" i="2"/>
  <c r="D44" i="2" s="1"/>
  <c r="B95" i="2" s="1"/>
  <c r="E45" i="2" l="1"/>
  <c r="C45" i="2"/>
  <c r="D45" i="2" s="1"/>
  <c r="B96" i="2" s="1"/>
  <c r="E46" i="2" l="1"/>
  <c r="C46" i="2"/>
  <c r="D46" i="2" s="1"/>
  <c r="B97" i="2" s="1"/>
  <c r="E47" i="2" l="1"/>
  <c r="C47" i="2"/>
  <c r="D47" i="2" s="1"/>
  <c r="B98" i="2" s="1"/>
  <c r="E48" i="2" l="1"/>
  <c r="C48" i="2"/>
  <c r="D48" i="2" s="1"/>
  <c r="B99" i="2" s="1"/>
  <c r="E49" i="2" l="1"/>
  <c r="C49" i="2"/>
  <c r="D49" i="2" s="1"/>
  <c r="B100" i="2" s="1"/>
  <c r="C50" i="2" l="1"/>
  <c r="E50" i="2"/>
  <c r="D50" i="2" l="1"/>
  <c r="B101" i="2" s="1"/>
  <c r="B102" i="2" s="1"/>
  <c r="B103" i="2" s="1"/>
  <c r="B104" i="2" s="1"/>
  <c r="B105" i="2" s="1"/>
  <c r="B106" i="2" s="1"/>
  <c r="B113" i="2" s="1"/>
</calcChain>
</file>

<file path=xl/sharedStrings.xml><?xml version="1.0" encoding="utf-8"?>
<sst xmlns="http://schemas.openxmlformats.org/spreadsheetml/2006/main" count="22" uniqueCount="14">
  <si>
    <t>max</t>
  </si>
  <si>
    <t>adc</t>
  </si>
  <si>
    <t>temp</t>
  </si>
  <si>
    <t>delta</t>
  </si>
  <si>
    <t>y = 3.0036x - 356.48</t>
  </si>
  <si>
    <t>t</t>
  </si>
  <si>
    <t>y = 0.89x + 106.7</t>
  </si>
  <si>
    <t>Umkehrung</t>
  </si>
  <si>
    <t>t = (adc-106.7)/.89</t>
  </si>
  <si>
    <t>Tabelle</t>
  </si>
  <si>
    <t>Tabellenwerte</t>
  </si>
  <si>
    <t>min</t>
  </si>
  <si>
    <t>index</t>
  </si>
  <si>
    <t>Thermometer mit Diode an ADC von Atmega mit internem PulUp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</si>
</sst>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'Diode Voltmeter'!$A$3:$A$9</c:f>
              <c:numCache>
                <c:formatCode>General</c:formatCode>
                <c:ptCount val="7"/>
                <c:pt idx="0">
                  <c:v>127</c:v>
                </c:pt>
                <c:pt idx="1">
                  <c:v>131</c:v>
                </c:pt>
                <c:pt idx="2">
                  <c:v>132</c:v>
                </c:pt>
                <c:pt idx="3">
                  <c:v>134</c:v>
                </c:pt>
                <c:pt idx="4">
                  <c:v>139</c:v>
                </c:pt>
                <c:pt idx="5">
                  <c:v>141</c:v>
                </c:pt>
                <c:pt idx="6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7-1E42-86ED-9773734DBB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'Diode Voltmeter'!$B$3:$B$9</c:f>
              <c:numCache>
                <c:formatCode>General</c:formatCode>
                <c:ptCount val="7"/>
                <c:pt idx="0">
                  <c:v>22</c:v>
                </c:pt>
                <c:pt idx="1">
                  <c:v>32</c:v>
                </c:pt>
                <c:pt idx="2">
                  <c:v>40</c:v>
                </c:pt>
                <c:pt idx="3">
                  <c:v>55</c:v>
                </c:pt>
                <c:pt idx="4">
                  <c:v>60</c:v>
                </c:pt>
                <c:pt idx="5">
                  <c:v>72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7-1E42-86ED-9773734DB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915952"/>
        <c:axId val="743808432"/>
      </c:lineChart>
      <c:catAx>
        <c:axId val="69291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3808432"/>
        <c:crosses val="autoZero"/>
        <c:auto val="1"/>
        <c:lblAlgn val="ctr"/>
        <c:lblOffset val="100"/>
        <c:noMultiLvlLbl val="0"/>
      </c:catAx>
      <c:valAx>
        <c:axId val="743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29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36482939632545E-2"/>
          <c:y val="7.407407407407407E-2"/>
          <c:w val="0.87753018372703417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'Diode Voltmeter'!$B$13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'Diode Voltmeter'!$A$16:$A$23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xVal>
          <c:yVal>
            <c:numRef>
              <c:f>'Diode Voltmeter'!$B$16:$B$23</c:f>
              <c:numCache>
                <c:formatCode>General</c:formatCode>
                <c:ptCount val="8"/>
                <c:pt idx="0">
                  <c:v>169</c:v>
                </c:pt>
                <c:pt idx="1">
                  <c:v>160</c:v>
                </c:pt>
                <c:pt idx="2">
                  <c:v>151</c:v>
                </c:pt>
                <c:pt idx="3">
                  <c:v>143</c:v>
                </c:pt>
                <c:pt idx="4">
                  <c:v>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97-AB43-AC4C-9938617F9C74}"/>
            </c:ext>
          </c:extLst>
        </c:ser>
        <c:ser>
          <c:idx val="1"/>
          <c:order val="1"/>
          <c:tx>
            <c:strRef>
              <c:f>'Diode Voltmeter'!$C$13</c:f>
              <c:strCache>
                <c:ptCount val="1"/>
                <c:pt idx="0">
                  <c:v>y = 0.89x + 106.7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'Diode Voltmeter'!$A$16:$A$23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xVal>
          <c:yVal>
            <c:numRef>
              <c:f>'Diode Voltmeter'!$C$16:$C$23</c:f>
              <c:numCache>
                <c:formatCode>0.00</c:formatCode>
                <c:ptCount val="8"/>
                <c:pt idx="0">
                  <c:v>108.48</c:v>
                </c:pt>
                <c:pt idx="1">
                  <c:v>110.26</c:v>
                </c:pt>
                <c:pt idx="2">
                  <c:v>112.04</c:v>
                </c:pt>
                <c:pt idx="3">
                  <c:v>113.82000000000001</c:v>
                </c:pt>
                <c:pt idx="4">
                  <c:v>115.60000000000001</c:v>
                </c:pt>
                <c:pt idx="5">
                  <c:v>117.38</c:v>
                </c:pt>
                <c:pt idx="6">
                  <c:v>119.16</c:v>
                </c:pt>
                <c:pt idx="7">
                  <c:v>120.94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97-AB43-AC4C-9938617F9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061104"/>
        <c:axId val="729478864"/>
      </c:scatterChart>
      <c:valAx>
        <c:axId val="73006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9478864"/>
        <c:crosses val="autoZero"/>
        <c:crossBetween val="midCat"/>
      </c:valAx>
      <c:valAx>
        <c:axId val="729478864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006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2</xdr:row>
      <xdr:rowOff>203200</xdr:rowOff>
    </xdr:from>
    <xdr:to>
      <xdr:col>16</xdr:col>
      <xdr:colOff>114300</xdr:colOff>
      <xdr:row>16</xdr:row>
      <xdr:rowOff>25400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739A8A6-9AEB-CC42-9A52-AE55944A0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654050</xdr:colOff>
      <xdr:row>17</xdr:row>
      <xdr:rowOff>12700</xdr:rowOff>
    </xdr:from>
    <xdr:to>
      <xdr:col>16</xdr:col>
      <xdr:colOff>273050</xdr:colOff>
      <xdr:row>30</xdr:row>
      <xdr:rowOff>114300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EFE1A55-A6F7-7F47-AB4A-976E404E1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B576-6ED6-574D-B53C-334D7A08DB84}">
  <dimension ref="A1:J113"/>
  <sheetViews>
    <sheetView tabSelected="1" workbookViewId="0"/>
  </sheetViews>
  <sheetFormatPr baseColWidth="10" defaultRowHeight="16" x14ac:dyDescent="0.2"/>
  <sheetData>
    <row r="1" spans="1:10" x14ac:dyDescent="0.2">
      <c r="A1" t="s">
        <v>13</v>
      </c>
    </row>
    <row r="2" spans="1:10" ht="19" x14ac:dyDescent="0.2">
      <c r="B2" t="s">
        <v>2</v>
      </c>
      <c r="D2" s="1" t="s">
        <v>4</v>
      </c>
      <c r="E2" s="1"/>
    </row>
    <row r="3" spans="1:10" ht="19" x14ac:dyDescent="0.2">
      <c r="A3">
        <v>127</v>
      </c>
      <c r="B3">
        <v>22</v>
      </c>
      <c r="D3">
        <f>3.0036*A3-356.48</f>
        <v>24.977199999999982</v>
      </c>
      <c r="F3" t="s">
        <v>1</v>
      </c>
      <c r="I3" s="1"/>
    </row>
    <row r="4" spans="1:10" x14ac:dyDescent="0.2">
      <c r="A4">
        <v>131</v>
      </c>
      <c r="B4">
        <v>32</v>
      </c>
      <c r="D4">
        <f t="shared" ref="D4:D9" si="0">3.0036*A4-356.48</f>
        <v>36.991600000000005</v>
      </c>
    </row>
    <row r="5" spans="1:10" x14ac:dyDescent="0.2">
      <c r="A5">
        <v>132</v>
      </c>
      <c r="B5">
        <v>40</v>
      </c>
      <c r="D5">
        <f t="shared" si="0"/>
        <v>39.995200000000011</v>
      </c>
    </row>
    <row r="6" spans="1:10" x14ac:dyDescent="0.2">
      <c r="A6">
        <v>134</v>
      </c>
      <c r="B6">
        <v>55</v>
      </c>
      <c r="D6">
        <f t="shared" si="0"/>
        <v>46.002399999999966</v>
      </c>
    </row>
    <row r="7" spans="1:10" x14ac:dyDescent="0.2">
      <c r="A7">
        <v>139</v>
      </c>
      <c r="B7">
        <v>60</v>
      </c>
      <c r="D7">
        <f t="shared" si="0"/>
        <v>61.020399999999995</v>
      </c>
    </row>
    <row r="8" spans="1:10" x14ac:dyDescent="0.2">
      <c r="A8">
        <v>141</v>
      </c>
      <c r="B8">
        <v>72</v>
      </c>
      <c r="D8">
        <f t="shared" si="0"/>
        <v>67.027600000000007</v>
      </c>
    </row>
    <row r="9" spans="1:10" ht="19" x14ac:dyDescent="0.2">
      <c r="A9">
        <v>147</v>
      </c>
      <c r="B9">
        <v>80</v>
      </c>
      <c r="D9">
        <f t="shared" si="0"/>
        <v>85.049199999999985</v>
      </c>
      <c r="F9" t="s">
        <v>2</v>
      </c>
      <c r="I9" s="1"/>
    </row>
    <row r="13" spans="1:10" ht="19" x14ac:dyDescent="0.2">
      <c r="A13">
        <v>2</v>
      </c>
      <c r="B13" t="s">
        <v>5</v>
      </c>
      <c r="C13" s="1" t="s">
        <v>6</v>
      </c>
      <c r="H13" t="s">
        <v>7</v>
      </c>
      <c r="I13" t="s">
        <v>8</v>
      </c>
    </row>
    <row r="14" spans="1:10" x14ac:dyDescent="0.2">
      <c r="D14" t="s">
        <v>1</v>
      </c>
      <c r="E14" t="s">
        <v>2</v>
      </c>
      <c r="F14" t="s">
        <v>12</v>
      </c>
      <c r="H14" t="s">
        <v>1</v>
      </c>
      <c r="J14" t="s">
        <v>2</v>
      </c>
    </row>
    <row r="15" spans="1:10" x14ac:dyDescent="0.2">
      <c r="A15">
        <v>0</v>
      </c>
      <c r="B15">
        <v>170</v>
      </c>
      <c r="C15" s="2">
        <f t="shared" ref="C15:C23" si="1">0.89*A15+106.7</f>
        <v>106.7</v>
      </c>
      <c r="D15" s="3">
        <f>INT(ROUND(C15,0))</f>
        <v>107</v>
      </c>
      <c r="E15" s="3">
        <f>A15</f>
        <v>0</v>
      </c>
      <c r="F15">
        <v>0</v>
      </c>
      <c r="H15" s="2">
        <f>C15</f>
        <v>106.7</v>
      </c>
      <c r="I15">
        <f>(H15-106.7)/0.89</f>
        <v>0</v>
      </c>
      <c r="J15">
        <f>INT(ROUND(I15,0))</f>
        <v>0</v>
      </c>
    </row>
    <row r="16" spans="1:10" x14ac:dyDescent="0.2">
      <c r="A16">
        <f>A15+$A$13</f>
        <v>2</v>
      </c>
      <c r="B16">
        <v>169</v>
      </c>
      <c r="C16" s="2">
        <f t="shared" si="1"/>
        <v>108.48</v>
      </c>
      <c r="D16" s="3">
        <f t="shared" ref="D16:D55" si="2">INT(ROUND(C16,0))</f>
        <v>108</v>
      </c>
      <c r="E16" s="3">
        <f t="shared" ref="E16:E50" si="3">A16</f>
        <v>2</v>
      </c>
      <c r="F16">
        <v>1</v>
      </c>
      <c r="H16" s="2">
        <f t="shared" ref="H16:H23" si="4">C16</f>
        <v>108.48</v>
      </c>
      <c r="I16">
        <f t="shared" ref="I16:I23" si="5">(H16-106.7)/0.89</f>
        <v>2.0000000000000013</v>
      </c>
      <c r="J16">
        <f t="shared" ref="J16:J23" si="6">INT(ROUND(I16,0))</f>
        <v>2</v>
      </c>
    </row>
    <row r="17" spans="1:10" x14ac:dyDescent="0.2">
      <c r="A17">
        <f>A16+$A$13</f>
        <v>4</v>
      </c>
      <c r="B17">
        <v>160</v>
      </c>
      <c r="C17" s="2">
        <f t="shared" si="1"/>
        <v>110.26</v>
      </c>
      <c r="D17" s="3">
        <f t="shared" si="2"/>
        <v>110</v>
      </c>
      <c r="E17" s="3">
        <f t="shared" si="3"/>
        <v>4</v>
      </c>
      <c r="F17">
        <v>2</v>
      </c>
      <c r="H17" s="2">
        <f t="shared" si="4"/>
        <v>110.26</v>
      </c>
      <c r="I17">
        <f t="shared" si="5"/>
        <v>4.0000000000000027</v>
      </c>
      <c r="J17">
        <f t="shared" si="6"/>
        <v>4</v>
      </c>
    </row>
    <row r="18" spans="1:10" x14ac:dyDescent="0.2">
      <c r="A18">
        <f>A17+$A$13</f>
        <v>6</v>
      </c>
      <c r="B18">
        <v>151</v>
      </c>
      <c r="C18" s="2">
        <f t="shared" si="1"/>
        <v>112.04</v>
      </c>
      <c r="D18" s="3">
        <f t="shared" si="2"/>
        <v>112</v>
      </c>
      <c r="E18" s="3">
        <f t="shared" si="3"/>
        <v>6</v>
      </c>
      <c r="F18">
        <v>3</v>
      </c>
      <c r="H18" s="2">
        <f t="shared" si="4"/>
        <v>112.04</v>
      </c>
      <c r="I18">
        <f t="shared" si="5"/>
        <v>6.0000000000000036</v>
      </c>
      <c r="J18">
        <f t="shared" si="6"/>
        <v>6</v>
      </c>
    </row>
    <row r="19" spans="1:10" x14ac:dyDescent="0.2">
      <c r="A19">
        <f>A18+$A$13</f>
        <v>8</v>
      </c>
      <c r="B19">
        <v>143</v>
      </c>
      <c r="C19" s="2">
        <f t="shared" si="1"/>
        <v>113.82000000000001</v>
      </c>
      <c r="D19" s="3">
        <f t="shared" si="2"/>
        <v>114</v>
      </c>
      <c r="E19" s="3">
        <f t="shared" si="3"/>
        <v>8</v>
      </c>
      <c r="F19">
        <v>4</v>
      </c>
      <c r="H19" s="2">
        <f t="shared" si="4"/>
        <v>113.82000000000001</v>
      </c>
      <c r="I19">
        <f t="shared" si="5"/>
        <v>8.0000000000000053</v>
      </c>
      <c r="J19">
        <f t="shared" si="6"/>
        <v>8</v>
      </c>
    </row>
    <row r="20" spans="1:10" x14ac:dyDescent="0.2">
      <c r="A20">
        <f>A19+$A$13</f>
        <v>10</v>
      </c>
      <c r="B20">
        <v>133</v>
      </c>
      <c r="C20" s="2">
        <f t="shared" si="1"/>
        <v>115.60000000000001</v>
      </c>
      <c r="D20" s="3">
        <f t="shared" si="2"/>
        <v>116</v>
      </c>
      <c r="E20" s="3">
        <f t="shared" si="3"/>
        <v>10</v>
      </c>
      <c r="F20">
        <v>5</v>
      </c>
      <c r="H20" s="2">
        <f t="shared" si="4"/>
        <v>115.60000000000001</v>
      </c>
      <c r="I20">
        <f t="shared" si="5"/>
        <v>10.000000000000007</v>
      </c>
      <c r="J20">
        <f t="shared" si="6"/>
        <v>10</v>
      </c>
    </row>
    <row r="21" spans="1:10" x14ac:dyDescent="0.2">
      <c r="A21">
        <f>A20+$A$13</f>
        <v>12</v>
      </c>
      <c r="C21" s="2">
        <f t="shared" si="1"/>
        <v>117.38</v>
      </c>
      <c r="D21" s="3">
        <f t="shared" si="2"/>
        <v>117</v>
      </c>
      <c r="E21" s="3">
        <f t="shared" si="3"/>
        <v>12</v>
      </c>
      <c r="F21">
        <v>6</v>
      </c>
      <c r="H21" s="2">
        <f t="shared" si="4"/>
        <v>117.38</v>
      </c>
      <c r="I21">
        <f t="shared" si="5"/>
        <v>11.999999999999991</v>
      </c>
      <c r="J21">
        <f t="shared" si="6"/>
        <v>12</v>
      </c>
    </row>
    <row r="22" spans="1:10" x14ac:dyDescent="0.2">
      <c r="A22">
        <f>A21+$A$13</f>
        <v>14</v>
      </c>
      <c r="C22" s="2">
        <f t="shared" si="1"/>
        <v>119.16</v>
      </c>
      <c r="D22" s="3">
        <f t="shared" si="2"/>
        <v>119</v>
      </c>
      <c r="E22" s="3">
        <f t="shared" si="3"/>
        <v>14</v>
      </c>
      <c r="F22">
        <v>7</v>
      </c>
      <c r="H22" s="2">
        <f t="shared" si="4"/>
        <v>119.16</v>
      </c>
      <c r="I22">
        <f t="shared" si="5"/>
        <v>13.999999999999993</v>
      </c>
      <c r="J22">
        <f t="shared" si="6"/>
        <v>14</v>
      </c>
    </row>
    <row r="23" spans="1:10" x14ac:dyDescent="0.2">
      <c r="A23">
        <f>A22+$A$13</f>
        <v>16</v>
      </c>
      <c r="C23" s="2">
        <f t="shared" si="1"/>
        <v>120.94</v>
      </c>
      <c r="D23" s="3">
        <f t="shared" si="2"/>
        <v>121</v>
      </c>
      <c r="E23" s="3">
        <f t="shared" si="3"/>
        <v>16</v>
      </c>
      <c r="F23">
        <v>8</v>
      </c>
      <c r="G23">
        <f>10+2*F23</f>
        <v>26</v>
      </c>
      <c r="H23" s="2">
        <f t="shared" si="4"/>
        <v>120.94</v>
      </c>
      <c r="I23">
        <f t="shared" si="5"/>
        <v>15.999999999999995</v>
      </c>
      <c r="J23">
        <f t="shared" si="6"/>
        <v>16</v>
      </c>
    </row>
    <row r="24" spans="1:10" x14ac:dyDescent="0.2">
      <c r="A24">
        <f>A23+$A$13</f>
        <v>18</v>
      </c>
      <c r="C24" s="2">
        <f t="shared" ref="C24:C50" si="7">0.89*A24+106.7</f>
        <v>122.72</v>
      </c>
      <c r="D24" s="3">
        <f t="shared" si="2"/>
        <v>123</v>
      </c>
      <c r="E24" s="3">
        <f t="shared" si="3"/>
        <v>18</v>
      </c>
      <c r="F24">
        <v>9</v>
      </c>
      <c r="G24">
        <f t="shared" ref="G24:G31" si="8">10+2*F24</f>
        <v>28</v>
      </c>
    </row>
    <row r="25" spans="1:10" x14ac:dyDescent="0.2">
      <c r="A25">
        <f>A24+$A$13</f>
        <v>20</v>
      </c>
      <c r="C25" s="2">
        <f t="shared" si="7"/>
        <v>124.5</v>
      </c>
      <c r="D25" s="3">
        <f t="shared" si="2"/>
        <v>125</v>
      </c>
      <c r="E25" s="3">
        <f t="shared" si="3"/>
        <v>20</v>
      </c>
      <c r="F25">
        <v>10</v>
      </c>
      <c r="G25">
        <f t="shared" si="8"/>
        <v>30</v>
      </c>
    </row>
    <row r="26" spans="1:10" x14ac:dyDescent="0.2">
      <c r="A26">
        <f>A25+$A$13</f>
        <v>22</v>
      </c>
      <c r="C26" s="2">
        <f t="shared" si="7"/>
        <v>126.28</v>
      </c>
      <c r="D26" s="3">
        <f t="shared" si="2"/>
        <v>126</v>
      </c>
      <c r="E26" s="3">
        <f t="shared" si="3"/>
        <v>22</v>
      </c>
      <c r="F26">
        <v>11</v>
      </c>
      <c r="G26">
        <f t="shared" si="8"/>
        <v>32</v>
      </c>
      <c r="H26" t="s">
        <v>9</v>
      </c>
    </row>
    <row r="27" spans="1:10" x14ac:dyDescent="0.2">
      <c r="A27">
        <f>A26+$A$13</f>
        <v>24</v>
      </c>
      <c r="C27" s="2">
        <f t="shared" si="7"/>
        <v>128.06</v>
      </c>
      <c r="D27" s="3">
        <f t="shared" si="2"/>
        <v>128</v>
      </c>
      <c r="E27" s="3">
        <f t="shared" si="3"/>
        <v>24</v>
      </c>
      <c r="F27">
        <v>12</v>
      </c>
      <c r="G27">
        <f t="shared" si="8"/>
        <v>34</v>
      </c>
    </row>
    <row r="28" spans="1:10" x14ac:dyDescent="0.2">
      <c r="A28">
        <f>A27+$A$13</f>
        <v>26</v>
      </c>
      <c r="C28" s="2">
        <f t="shared" si="7"/>
        <v>129.84</v>
      </c>
      <c r="D28" s="3">
        <f t="shared" si="2"/>
        <v>130</v>
      </c>
      <c r="E28" s="3">
        <f t="shared" si="3"/>
        <v>26</v>
      </c>
      <c r="F28">
        <v>13</v>
      </c>
      <c r="G28">
        <f t="shared" si="8"/>
        <v>36</v>
      </c>
      <c r="H28" t="s">
        <v>1</v>
      </c>
      <c r="I28" t="s">
        <v>2</v>
      </c>
    </row>
    <row r="29" spans="1:10" x14ac:dyDescent="0.2">
      <c r="A29">
        <f>A28+$A$13</f>
        <v>28</v>
      </c>
      <c r="C29" s="2">
        <f t="shared" si="7"/>
        <v>131.62</v>
      </c>
      <c r="D29" s="3">
        <f t="shared" si="2"/>
        <v>132</v>
      </c>
      <c r="E29" s="3">
        <f t="shared" si="3"/>
        <v>28</v>
      </c>
      <c r="F29">
        <v>14</v>
      </c>
      <c r="G29">
        <f t="shared" si="8"/>
        <v>38</v>
      </c>
      <c r="H29">
        <v>110</v>
      </c>
      <c r="I29">
        <f>(H29-106.7)/0.89</f>
        <v>3.7078651685393225</v>
      </c>
      <c r="J29">
        <f>INT(ROUND(I29,0))</f>
        <v>4</v>
      </c>
    </row>
    <row r="30" spans="1:10" x14ac:dyDescent="0.2">
      <c r="A30">
        <f>A29+$A$13</f>
        <v>30</v>
      </c>
      <c r="C30" s="2">
        <f t="shared" si="7"/>
        <v>133.4</v>
      </c>
      <c r="D30" s="3">
        <f t="shared" si="2"/>
        <v>133</v>
      </c>
      <c r="E30" s="3">
        <f t="shared" si="3"/>
        <v>30</v>
      </c>
      <c r="F30">
        <v>15</v>
      </c>
      <c r="G30">
        <f t="shared" si="8"/>
        <v>40</v>
      </c>
      <c r="H30">
        <f>H29+2</f>
        <v>112</v>
      </c>
      <c r="I30">
        <f t="shared" ref="I30:I63" si="9">(H30-106.7)/0.89</f>
        <v>5.9550561797752772</v>
      </c>
      <c r="J30">
        <f t="shared" ref="J30:J63" si="10">INT(ROUND(I30,0))</f>
        <v>6</v>
      </c>
    </row>
    <row r="31" spans="1:10" x14ac:dyDescent="0.2">
      <c r="A31">
        <f>A30+$A$13</f>
        <v>32</v>
      </c>
      <c r="C31" s="2">
        <f t="shared" si="7"/>
        <v>135.18</v>
      </c>
      <c r="D31" s="3">
        <f t="shared" si="2"/>
        <v>135</v>
      </c>
      <c r="E31" s="3">
        <f t="shared" si="3"/>
        <v>32</v>
      </c>
      <c r="F31">
        <v>16</v>
      </c>
      <c r="G31">
        <f t="shared" si="8"/>
        <v>42</v>
      </c>
      <c r="H31">
        <f t="shared" ref="H31:H63" si="11">H30+2</f>
        <v>114</v>
      </c>
      <c r="I31">
        <f t="shared" si="9"/>
        <v>8.2022471910112333</v>
      </c>
      <c r="J31">
        <f t="shared" si="10"/>
        <v>8</v>
      </c>
    </row>
    <row r="32" spans="1:10" x14ac:dyDescent="0.2">
      <c r="A32">
        <f>A31+$A$13</f>
        <v>34</v>
      </c>
      <c r="C32" s="2">
        <f t="shared" si="7"/>
        <v>136.96</v>
      </c>
      <c r="D32" s="3">
        <f t="shared" si="2"/>
        <v>137</v>
      </c>
      <c r="E32" s="3">
        <f t="shared" si="3"/>
        <v>34</v>
      </c>
      <c r="F32">
        <v>17</v>
      </c>
      <c r="H32">
        <f t="shared" si="11"/>
        <v>116</v>
      </c>
      <c r="I32">
        <f t="shared" si="9"/>
        <v>10.449438202247187</v>
      </c>
      <c r="J32">
        <f t="shared" si="10"/>
        <v>10</v>
      </c>
    </row>
    <row r="33" spans="1:10" x14ac:dyDescent="0.2">
      <c r="A33">
        <f>A32+$A$13</f>
        <v>36</v>
      </c>
      <c r="C33" s="2">
        <f t="shared" si="7"/>
        <v>138.74</v>
      </c>
      <c r="D33" s="3">
        <f t="shared" si="2"/>
        <v>139</v>
      </c>
      <c r="E33" s="3">
        <f t="shared" si="3"/>
        <v>36</v>
      </c>
      <c r="F33">
        <v>18</v>
      </c>
      <c r="H33">
        <f t="shared" si="11"/>
        <v>118</v>
      </c>
      <c r="I33">
        <f t="shared" si="9"/>
        <v>12.696629213483142</v>
      </c>
      <c r="J33">
        <f t="shared" si="10"/>
        <v>13</v>
      </c>
    </row>
    <row r="34" spans="1:10" x14ac:dyDescent="0.2">
      <c r="A34">
        <f>A33+$A$13</f>
        <v>38</v>
      </c>
      <c r="C34" s="2">
        <f t="shared" si="7"/>
        <v>140.52000000000001</v>
      </c>
      <c r="D34" s="3">
        <f t="shared" si="2"/>
        <v>141</v>
      </c>
      <c r="E34" s="3">
        <f t="shared" si="3"/>
        <v>38</v>
      </c>
      <c r="F34">
        <v>19</v>
      </c>
      <c r="H34">
        <f t="shared" si="11"/>
        <v>120</v>
      </c>
      <c r="I34">
        <f t="shared" si="9"/>
        <v>14.943820224719097</v>
      </c>
      <c r="J34">
        <f t="shared" si="10"/>
        <v>15</v>
      </c>
    </row>
    <row r="35" spans="1:10" x14ac:dyDescent="0.2">
      <c r="A35">
        <f>A34+$A$13</f>
        <v>40</v>
      </c>
      <c r="C35" s="2">
        <f t="shared" si="7"/>
        <v>142.30000000000001</v>
      </c>
      <c r="D35" s="3">
        <f t="shared" si="2"/>
        <v>142</v>
      </c>
      <c r="E35" s="3">
        <f t="shared" si="3"/>
        <v>40</v>
      </c>
      <c r="F35">
        <v>20</v>
      </c>
      <c r="H35">
        <f t="shared" si="11"/>
        <v>122</v>
      </c>
      <c r="I35">
        <f t="shared" si="9"/>
        <v>17.191011235955052</v>
      </c>
      <c r="J35">
        <f t="shared" si="10"/>
        <v>17</v>
      </c>
    </row>
    <row r="36" spans="1:10" x14ac:dyDescent="0.2">
      <c r="A36">
        <f>A35+$A$13</f>
        <v>42</v>
      </c>
      <c r="C36" s="2">
        <f t="shared" si="7"/>
        <v>144.08000000000001</v>
      </c>
      <c r="D36" s="3">
        <f t="shared" si="2"/>
        <v>144</v>
      </c>
      <c r="E36" s="3">
        <f t="shared" si="3"/>
        <v>42</v>
      </c>
      <c r="F36">
        <v>21</v>
      </c>
      <c r="H36">
        <f t="shared" si="11"/>
        <v>124</v>
      </c>
      <c r="I36">
        <f t="shared" si="9"/>
        <v>19.438202247191008</v>
      </c>
      <c r="J36">
        <f t="shared" si="10"/>
        <v>19</v>
      </c>
    </row>
    <row r="37" spans="1:10" x14ac:dyDescent="0.2">
      <c r="A37">
        <f>A36+$A$13</f>
        <v>44</v>
      </c>
      <c r="C37" s="2">
        <f t="shared" si="7"/>
        <v>145.86000000000001</v>
      </c>
      <c r="D37" s="3">
        <f t="shared" si="2"/>
        <v>146</v>
      </c>
      <c r="E37" s="3">
        <f t="shared" si="3"/>
        <v>44</v>
      </c>
      <c r="F37">
        <v>22</v>
      </c>
      <c r="H37">
        <f t="shared" si="11"/>
        <v>126</v>
      </c>
      <c r="I37">
        <f t="shared" si="9"/>
        <v>21.685393258426963</v>
      </c>
      <c r="J37">
        <f t="shared" si="10"/>
        <v>22</v>
      </c>
    </row>
    <row r="38" spans="1:10" x14ac:dyDescent="0.2">
      <c r="A38">
        <f>A37+$A$13</f>
        <v>46</v>
      </c>
      <c r="C38" s="2">
        <f t="shared" si="7"/>
        <v>147.63999999999999</v>
      </c>
      <c r="D38" s="3">
        <f t="shared" si="2"/>
        <v>148</v>
      </c>
      <c r="E38" s="3">
        <f t="shared" si="3"/>
        <v>46</v>
      </c>
      <c r="F38">
        <v>23</v>
      </c>
      <c r="H38">
        <f t="shared" si="11"/>
        <v>128</v>
      </c>
      <c r="I38">
        <f t="shared" si="9"/>
        <v>23.932584269662918</v>
      </c>
      <c r="J38">
        <f t="shared" si="10"/>
        <v>24</v>
      </c>
    </row>
    <row r="39" spans="1:10" x14ac:dyDescent="0.2">
      <c r="A39">
        <f>A38+$A$13</f>
        <v>48</v>
      </c>
      <c r="C39" s="2">
        <f t="shared" si="7"/>
        <v>149.42000000000002</v>
      </c>
      <c r="D39" s="3">
        <f t="shared" si="2"/>
        <v>149</v>
      </c>
      <c r="E39" s="3">
        <f t="shared" si="3"/>
        <v>48</v>
      </c>
      <c r="F39">
        <v>24</v>
      </c>
      <c r="H39">
        <f t="shared" si="11"/>
        <v>130</v>
      </c>
      <c r="I39">
        <f t="shared" si="9"/>
        <v>26.179775280898873</v>
      </c>
      <c r="J39">
        <f t="shared" si="10"/>
        <v>26</v>
      </c>
    </row>
    <row r="40" spans="1:10" x14ac:dyDescent="0.2">
      <c r="A40">
        <f>A39+$A$13</f>
        <v>50</v>
      </c>
      <c r="C40" s="2">
        <f t="shared" si="7"/>
        <v>151.19999999999999</v>
      </c>
      <c r="D40" s="3">
        <f t="shared" si="2"/>
        <v>151</v>
      </c>
      <c r="E40" s="3">
        <f t="shared" si="3"/>
        <v>50</v>
      </c>
      <c r="F40">
        <v>25</v>
      </c>
      <c r="H40">
        <f t="shared" si="11"/>
        <v>132</v>
      </c>
      <c r="I40">
        <f t="shared" si="9"/>
        <v>28.426966292134829</v>
      </c>
      <c r="J40">
        <f t="shared" si="10"/>
        <v>28</v>
      </c>
    </row>
    <row r="41" spans="1:10" x14ac:dyDescent="0.2">
      <c r="A41">
        <f>A40+$A$13</f>
        <v>52</v>
      </c>
      <c r="C41" s="2">
        <f t="shared" si="7"/>
        <v>152.98000000000002</v>
      </c>
      <c r="D41" s="3">
        <f t="shared" si="2"/>
        <v>153</v>
      </c>
      <c r="E41" s="3">
        <f t="shared" si="3"/>
        <v>52</v>
      </c>
      <c r="F41">
        <v>26</v>
      </c>
      <c r="H41">
        <f t="shared" si="11"/>
        <v>134</v>
      </c>
      <c r="I41">
        <f t="shared" si="9"/>
        <v>30.674157303370784</v>
      </c>
      <c r="J41">
        <f t="shared" si="10"/>
        <v>31</v>
      </c>
    </row>
    <row r="42" spans="1:10" x14ac:dyDescent="0.2">
      <c r="A42">
        <f>A41+$A$13</f>
        <v>54</v>
      </c>
      <c r="C42" s="2">
        <f t="shared" si="7"/>
        <v>154.76</v>
      </c>
      <c r="D42" s="3">
        <f t="shared" si="2"/>
        <v>155</v>
      </c>
      <c r="E42" s="3">
        <f t="shared" si="3"/>
        <v>54</v>
      </c>
      <c r="F42">
        <v>27</v>
      </c>
      <c r="H42">
        <f t="shared" si="11"/>
        <v>136</v>
      </c>
      <c r="I42">
        <f t="shared" si="9"/>
        <v>32.921348314606739</v>
      </c>
      <c r="J42">
        <f t="shared" si="10"/>
        <v>33</v>
      </c>
    </row>
    <row r="43" spans="1:10" x14ac:dyDescent="0.2">
      <c r="A43">
        <f>A42+$A$13</f>
        <v>56</v>
      </c>
      <c r="C43" s="2">
        <f t="shared" si="7"/>
        <v>156.54000000000002</v>
      </c>
      <c r="D43" s="3">
        <f t="shared" si="2"/>
        <v>157</v>
      </c>
      <c r="E43" s="3">
        <f t="shared" si="3"/>
        <v>56</v>
      </c>
      <c r="F43">
        <v>28</v>
      </c>
      <c r="H43">
        <f t="shared" si="11"/>
        <v>138</v>
      </c>
      <c r="I43">
        <f t="shared" si="9"/>
        <v>35.168539325842694</v>
      </c>
      <c r="J43">
        <f t="shared" si="10"/>
        <v>35</v>
      </c>
    </row>
    <row r="44" spans="1:10" x14ac:dyDescent="0.2">
      <c r="A44">
        <f>A43+$A$13</f>
        <v>58</v>
      </c>
      <c r="C44" s="2">
        <f t="shared" si="7"/>
        <v>158.32</v>
      </c>
      <c r="D44" s="3">
        <f t="shared" si="2"/>
        <v>158</v>
      </c>
      <c r="E44" s="3">
        <f t="shared" si="3"/>
        <v>58</v>
      </c>
      <c r="F44">
        <v>29</v>
      </c>
      <c r="H44">
        <f t="shared" si="11"/>
        <v>140</v>
      </c>
      <c r="I44">
        <f t="shared" si="9"/>
        <v>37.415730337078649</v>
      </c>
      <c r="J44">
        <f t="shared" si="10"/>
        <v>37</v>
      </c>
    </row>
    <row r="45" spans="1:10" x14ac:dyDescent="0.2">
      <c r="A45">
        <f>A44+$A$13</f>
        <v>60</v>
      </c>
      <c r="C45" s="2">
        <f t="shared" si="7"/>
        <v>160.1</v>
      </c>
      <c r="D45" s="3">
        <f t="shared" si="2"/>
        <v>160</v>
      </c>
      <c r="E45" s="3">
        <f t="shared" si="3"/>
        <v>60</v>
      </c>
      <c r="F45">
        <v>30</v>
      </c>
      <c r="H45">
        <f t="shared" si="11"/>
        <v>142</v>
      </c>
      <c r="I45">
        <f t="shared" si="9"/>
        <v>39.662921348314605</v>
      </c>
      <c r="J45">
        <f t="shared" si="10"/>
        <v>40</v>
      </c>
    </row>
    <row r="46" spans="1:10" x14ac:dyDescent="0.2">
      <c r="A46">
        <f>A45+$A$13</f>
        <v>62</v>
      </c>
      <c r="C46" s="2">
        <f t="shared" si="7"/>
        <v>161.88</v>
      </c>
      <c r="D46" s="3">
        <f t="shared" si="2"/>
        <v>162</v>
      </c>
      <c r="E46" s="3">
        <f t="shared" si="3"/>
        <v>62</v>
      </c>
      <c r="F46">
        <v>31</v>
      </c>
      <c r="H46">
        <f t="shared" si="11"/>
        <v>144</v>
      </c>
      <c r="I46">
        <f t="shared" si="9"/>
        <v>41.91011235955056</v>
      </c>
      <c r="J46">
        <f t="shared" si="10"/>
        <v>42</v>
      </c>
    </row>
    <row r="47" spans="1:10" x14ac:dyDescent="0.2">
      <c r="A47">
        <f>A46+$A$13</f>
        <v>64</v>
      </c>
      <c r="C47" s="2">
        <f t="shared" si="7"/>
        <v>163.66</v>
      </c>
      <c r="D47" s="3">
        <f t="shared" si="2"/>
        <v>164</v>
      </c>
      <c r="E47" s="3">
        <f t="shared" si="3"/>
        <v>64</v>
      </c>
      <c r="F47">
        <v>32</v>
      </c>
      <c r="H47">
        <f t="shared" si="11"/>
        <v>146</v>
      </c>
      <c r="I47">
        <f t="shared" si="9"/>
        <v>44.157303370786515</v>
      </c>
      <c r="J47">
        <f t="shared" si="10"/>
        <v>44</v>
      </c>
    </row>
    <row r="48" spans="1:10" x14ac:dyDescent="0.2">
      <c r="A48">
        <f>A47+$A$13</f>
        <v>66</v>
      </c>
      <c r="C48" s="2">
        <f t="shared" si="7"/>
        <v>165.44</v>
      </c>
      <c r="D48" s="3">
        <f t="shared" si="2"/>
        <v>165</v>
      </c>
      <c r="E48" s="3">
        <f t="shared" si="3"/>
        <v>66</v>
      </c>
      <c r="F48">
        <v>33</v>
      </c>
      <c r="H48">
        <f t="shared" si="11"/>
        <v>148</v>
      </c>
      <c r="I48">
        <f t="shared" si="9"/>
        <v>46.40449438202247</v>
      </c>
      <c r="J48">
        <f t="shared" si="10"/>
        <v>46</v>
      </c>
    </row>
    <row r="49" spans="1:10" x14ac:dyDescent="0.2">
      <c r="A49">
        <f>A48+$A$13</f>
        <v>68</v>
      </c>
      <c r="C49" s="2">
        <f t="shared" si="7"/>
        <v>167.22</v>
      </c>
      <c r="D49" s="3">
        <f t="shared" si="2"/>
        <v>167</v>
      </c>
      <c r="E49" s="3">
        <f t="shared" si="3"/>
        <v>68</v>
      </c>
      <c r="F49">
        <v>34</v>
      </c>
      <c r="H49">
        <f t="shared" si="11"/>
        <v>150</v>
      </c>
      <c r="I49">
        <f t="shared" si="9"/>
        <v>48.651685393258425</v>
      </c>
      <c r="J49">
        <f t="shared" si="10"/>
        <v>49</v>
      </c>
    </row>
    <row r="50" spans="1:10" x14ac:dyDescent="0.2">
      <c r="A50">
        <f>A49+$A$13</f>
        <v>70</v>
      </c>
      <c r="C50" s="2">
        <f t="shared" si="7"/>
        <v>169</v>
      </c>
      <c r="D50" s="3">
        <f t="shared" si="2"/>
        <v>169</v>
      </c>
      <c r="E50" s="3">
        <f t="shared" si="3"/>
        <v>70</v>
      </c>
      <c r="F50">
        <v>35</v>
      </c>
      <c r="H50">
        <f t="shared" si="11"/>
        <v>152</v>
      </c>
      <c r="I50">
        <f t="shared" si="9"/>
        <v>50.898876404494381</v>
      </c>
      <c r="J50">
        <f t="shared" si="10"/>
        <v>51</v>
      </c>
    </row>
    <row r="51" spans="1:10" x14ac:dyDescent="0.2">
      <c r="A51">
        <f>A50+$A$13</f>
        <v>72</v>
      </c>
      <c r="C51" s="2">
        <f t="shared" ref="C51:C55" si="12">0.89*A51+106.7</f>
        <v>170.78</v>
      </c>
      <c r="D51" s="3">
        <f t="shared" si="2"/>
        <v>171</v>
      </c>
      <c r="E51" s="3">
        <f t="shared" ref="E51:E55" si="13">A51</f>
        <v>72</v>
      </c>
      <c r="F51">
        <v>36</v>
      </c>
      <c r="H51">
        <f t="shared" si="11"/>
        <v>154</v>
      </c>
      <c r="I51">
        <f t="shared" si="9"/>
        <v>53.146067415730336</v>
      </c>
      <c r="J51">
        <f t="shared" si="10"/>
        <v>53</v>
      </c>
    </row>
    <row r="52" spans="1:10" x14ac:dyDescent="0.2">
      <c r="A52">
        <f>A51+$A$13</f>
        <v>74</v>
      </c>
      <c r="C52" s="2">
        <f t="shared" si="12"/>
        <v>172.56</v>
      </c>
      <c r="D52" s="3">
        <f t="shared" si="2"/>
        <v>173</v>
      </c>
      <c r="E52" s="3">
        <f t="shared" si="13"/>
        <v>74</v>
      </c>
      <c r="F52">
        <v>37</v>
      </c>
      <c r="H52">
        <f t="shared" si="11"/>
        <v>156</v>
      </c>
      <c r="I52">
        <f t="shared" si="9"/>
        <v>55.393258426966291</v>
      </c>
      <c r="J52">
        <f t="shared" si="10"/>
        <v>55</v>
      </c>
    </row>
    <row r="53" spans="1:10" x14ac:dyDescent="0.2">
      <c r="A53">
        <f>A52+$A$13</f>
        <v>76</v>
      </c>
      <c r="C53" s="2">
        <f t="shared" si="12"/>
        <v>174.34</v>
      </c>
      <c r="D53" s="3">
        <f t="shared" si="2"/>
        <v>174</v>
      </c>
      <c r="E53" s="3">
        <f t="shared" si="13"/>
        <v>76</v>
      </c>
      <c r="F53">
        <v>38</v>
      </c>
      <c r="H53">
        <f t="shared" si="11"/>
        <v>158</v>
      </c>
      <c r="I53">
        <f t="shared" si="9"/>
        <v>57.640449438202246</v>
      </c>
      <c r="J53">
        <f t="shared" si="10"/>
        <v>58</v>
      </c>
    </row>
    <row r="54" spans="1:10" x14ac:dyDescent="0.2">
      <c r="A54">
        <f>A53+$A$13</f>
        <v>78</v>
      </c>
      <c r="C54" s="2">
        <f t="shared" si="12"/>
        <v>176.12</v>
      </c>
      <c r="D54" s="3">
        <f t="shared" si="2"/>
        <v>176</v>
      </c>
      <c r="E54" s="3">
        <f t="shared" si="13"/>
        <v>78</v>
      </c>
      <c r="F54">
        <v>39</v>
      </c>
      <c r="H54">
        <f t="shared" si="11"/>
        <v>160</v>
      </c>
      <c r="I54">
        <f t="shared" si="9"/>
        <v>59.887640449438202</v>
      </c>
      <c r="J54">
        <f t="shared" si="10"/>
        <v>60</v>
      </c>
    </row>
    <row r="55" spans="1:10" x14ac:dyDescent="0.2">
      <c r="A55">
        <f>A54+$A$13</f>
        <v>80</v>
      </c>
      <c r="C55" s="2">
        <f t="shared" si="12"/>
        <v>177.9</v>
      </c>
      <c r="D55" s="3">
        <f t="shared" si="2"/>
        <v>178</v>
      </c>
      <c r="E55" s="3">
        <f t="shared" si="13"/>
        <v>80</v>
      </c>
      <c r="F55">
        <v>40</v>
      </c>
      <c r="H55">
        <f t="shared" si="11"/>
        <v>162</v>
      </c>
      <c r="I55">
        <f t="shared" si="9"/>
        <v>62.13483146067415</v>
      </c>
      <c r="J55">
        <f t="shared" si="10"/>
        <v>62</v>
      </c>
    </row>
    <row r="56" spans="1:10" x14ac:dyDescent="0.2">
      <c r="H56">
        <f t="shared" si="11"/>
        <v>164</v>
      </c>
      <c r="I56">
        <f t="shared" si="9"/>
        <v>64.382022471910105</v>
      </c>
      <c r="J56">
        <f t="shared" si="10"/>
        <v>64</v>
      </c>
    </row>
    <row r="57" spans="1:10" x14ac:dyDescent="0.2">
      <c r="H57">
        <f t="shared" si="11"/>
        <v>166</v>
      </c>
      <c r="I57">
        <f t="shared" si="9"/>
        <v>66.62921348314606</v>
      </c>
      <c r="J57">
        <f t="shared" si="10"/>
        <v>67</v>
      </c>
    </row>
    <row r="58" spans="1:10" x14ac:dyDescent="0.2">
      <c r="H58">
        <f t="shared" si="11"/>
        <v>168</v>
      </c>
      <c r="I58">
        <f t="shared" si="9"/>
        <v>68.876404494382015</v>
      </c>
      <c r="J58">
        <f t="shared" si="10"/>
        <v>69</v>
      </c>
    </row>
    <row r="59" spans="1:10" x14ac:dyDescent="0.2">
      <c r="H59">
        <f t="shared" si="11"/>
        <v>170</v>
      </c>
      <c r="I59">
        <f t="shared" si="9"/>
        <v>71.123595505617971</v>
      </c>
      <c r="J59">
        <f t="shared" si="10"/>
        <v>71</v>
      </c>
    </row>
    <row r="60" spans="1:10" x14ac:dyDescent="0.2">
      <c r="H60">
        <f t="shared" si="11"/>
        <v>172</v>
      </c>
      <c r="I60">
        <f t="shared" si="9"/>
        <v>73.370786516853926</v>
      </c>
      <c r="J60">
        <f t="shared" si="10"/>
        <v>73</v>
      </c>
    </row>
    <row r="61" spans="1:10" x14ac:dyDescent="0.2">
      <c r="H61">
        <f t="shared" si="11"/>
        <v>174</v>
      </c>
      <c r="I61">
        <f t="shared" si="9"/>
        <v>75.617977528089881</v>
      </c>
      <c r="J61">
        <f t="shared" si="10"/>
        <v>76</v>
      </c>
    </row>
    <row r="62" spans="1:10" x14ac:dyDescent="0.2">
      <c r="H62">
        <f t="shared" si="11"/>
        <v>176</v>
      </c>
      <c r="I62">
        <f t="shared" si="9"/>
        <v>77.865168539325836</v>
      </c>
      <c r="J62">
        <f t="shared" si="10"/>
        <v>78</v>
      </c>
    </row>
    <row r="63" spans="1:10" x14ac:dyDescent="0.2">
      <c r="H63">
        <f t="shared" si="11"/>
        <v>178</v>
      </c>
      <c r="I63">
        <f t="shared" si="9"/>
        <v>80.112359550561791</v>
      </c>
      <c r="J63">
        <f t="shared" si="10"/>
        <v>80</v>
      </c>
    </row>
    <row r="65" spans="2:2" x14ac:dyDescent="0.2">
      <c r="B65" t="s">
        <v>9</v>
      </c>
    </row>
    <row r="66" spans="2:2" x14ac:dyDescent="0.2">
      <c r="B66" t="str">
        <f>D15&amp;","</f>
        <v>107,</v>
      </c>
    </row>
    <row r="67" spans="2:2" x14ac:dyDescent="0.2">
      <c r="B67" t="str">
        <f>B66&amp;D16&amp;","</f>
        <v>107,108,</v>
      </c>
    </row>
    <row r="68" spans="2:2" x14ac:dyDescent="0.2">
      <c r="B68" t="str">
        <f t="shared" ref="B68:B99" si="14">B67&amp;D17&amp;","</f>
        <v>107,108,110,</v>
      </c>
    </row>
    <row r="69" spans="2:2" x14ac:dyDescent="0.2">
      <c r="B69" t="str">
        <f t="shared" si="14"/>
        <v>107,108,110,112,</v>
      </c>
    </row>
    <row r="70" spans="2:2" x14ac:dyDescent="0.2">
      <c r="B70" t="str">
        <f t="shared" si="14"/>
        <v>107,108,110,112,114,</v>
      </c>
    </row>
    <row r="71" spans="2:2" x14ac:dyDescent="0.2">
      <c r="B71" t="str">
        <f t="shared" si="14"/>
        <v>107,108,110,112,114,116,</v>
      </c>
    </row>
    <row r="72" spans="2:2" x14ac:dyDescent="0.2">
      <c r="B72" t="str">
        <f t="shared" si="14"/>
        <v>107,108,110,112,114,116,117,</v>
      </c>
    </row>
    <row r="73" spans="2:2" x14ac:dyDescent="0.2">
      <c r="B73" t="str">
        <f t="shared" si="14"/>
        <v>107,108,110,112,114,116,117,119,</v>
      </c>
    </row>
    <row r="74" spans="2:2" x14ac:dyDescent="0.2">
      <c r="B74" t="str">
        <f t="shared" si="14"/>
        <v>107,108,110,112,114,116,117,119,121,</v>
      </c>
    </row>
    <row r="75" spans="2:2" x14ac:dyDescent="0.2">
      <c r="B75" t="str">
        <f t="shared" si="14"/>
        <v>107,108,110,112,114,116,117,119,121,123,</v>
      </c>
    </row>
    <row r="76" spans="2:2" x14ac:dyDescent="0.2">
      <c r="B76" t="str">
        <f t="shared" si="14"/>
        <v>107,108,110,112,114,116,117,119,121,123,125,</v>
      </c>
    </row>
    <row r="77" spans="2:2" x14ac:dyDescent="0.2">
      <c r="B77" t="str">
        <f t="shared" si="14"/>
        <v>107,108,110,112,114,116,117,119,121,123,125,126,</v>
      </c>
    </row>
    <row r="78" spans="2:2" x14ac:dyDescent="0.2">
      <c r="B78" t="str">
        <f t="shared" si="14"/>
        <v>107,108,110,112,114,116,117,119,121,123,125,126,128,</v>
      </c>
    </row>
    <row r="79" spans="2:2" x14ac:dyDescent="0.2">
      <c r="B79" t="str">
        <f t="shared" si="14"/>
        <v>107,108,110,112,114,116,117,119,121,123,125,126,128,130,</v>
      </c>
    </row>
    <row r="80" spans="2:2" x14ac:dyDescent="0.2">
      <c r="B80" t="str">
        <f t="shared" si="14"/>
        <v>107,108,110,112,114,116,117,119,121,123,125,126,128,130,132,</v>
      </c>
    </row>
    <row r="81" spans="2:2" x14ac:dyDescent="0.2">
      <c r="B81" t="str">
        <f t="shared" si="14"/>
        <v>107,108,110,112,114,116,117,119,121,123,125,126,128,130,132,133,</v>
      </c>
    </row>
    <row r="82" spans="2:2" x14ac:dyDescent="0.2">
      <c r="B82" t="str">
        <f t="shared" si="14"/>
        <v>107,108,110,112,114,116,117,119,121,123,125,126,128,130,132,133,135,</v>
      </c>
    </row>
    <row r="83" spans="2:2" x14ac:dyDescent="0.2">
      <c r="B83" t="str">
        <f t="shared" si="14"/>
        <v>107,108,110,112,114,116,117,119,121,123,125,126,128,130,132,133,135,137,</v>
      </c>
    </row>
    <row r="84" spans="2:2" x14ac:dyDescent="0.2">
      <c r="B84" t="str">
        <f t="shared" si="14"/>
        <v>107,108,110,112,114,116,117,119,121,123,125,126,128,130,132,133,135,137,139,</v>
      </c>
    </row>
    <row r="85" spans="2:2" x14ac:dyDescent="0.2">
      <c r="B85" t="str">
        <f t="shared" si="14"/>
        <v>107,108,110,112,114,116,117,119,121,123,125,126,128,130,132,133,135,137,139,141,</v>
      </c>
    </row>
    <row r="86" spans="2:2" x14ac:dyDescent="0.2">
      <c r="B86" t="str">
        <f t="shared" si="14"/>
        <v>107,108,110,112,114,116,117,119,121,123,125,126,128,130,132,133,135,137,139,141,142,</v>
      </c>
    </row>
    <row r="87" spans="2:2" x14ac:dyDescent="0.2">
      <c r="B87" t="str">
        <f t="shared" si="14"/>
        <v>107,108,110,112,114,116,117,119,121,123,125,126,128,130,132,133,135,137,139,141,142,144,</v>
      </c>
    </row>
    <row r="88" spans="2:2" x14ac:dyDescent="0.2">
      <c r="B88" t="str">
        <f t="shared" si="14"/>
        <v>107,108,110,112,114,116,117,119,121,123,125,126,128,130,132,133,135,137,139,141,142,144,146,</v>
      </c>
    </row>
    <row r="89" spans="2:2" x14ac:dyDescent="0.2">
      <c r="B89" t="str">
        <f t="shared" si="14"/>
        <v>107,108,110,112,114,116,117,119,121,123,125,126,128,130,132,133,135,137,139,141,142,144,146,148,</v>
      </c>
    </row>
    <row r="90" spans="2:2" x14ac:dyDescent="0.2">
      <c r="B90" t="str">
        <f t="shared" si="14"/>
        <v>107,108,110,112,114,116,117,119,121,123,125,126,128,130,132,133,135,137,139,141,142,144,146,148,149,</v>
      </c>
    </row>
    <row r="91" spans="2:2" x14ac:dyDescent="0.2">
      <c r="B91" t="str">
        <f t="shared" si="14"/>
        <v>107,108,110,112,114,116,117,119,121,123,125,126,128,130,132,133,135,137,139,141,142,144,146,148,149,151,</v>
      </c>
    </row>
    <row r="92" spans="2:2" x14ac:dyDescent="0.2">
      <c r="B92" t="str">
        <f t="shared" si="14"/>
        <v>107,108,110,112,114,116,117,119,121,123,125,126,128,130,132,133,135,137,139,141,142,144,146,148,149,151,153,</v>
      </c>
    </row>
    <row r="93" spans="2:2" x14ac:dyDescent="0.2">
      <c r="B93" t="str">
        <f t="shared" si="14"/>
        <v>107,108,110,112,114,116,117,119,121,123,125,126,128,130,132,133,135,137,139,141,142,144,146,148,149,151,153,155,</v>
      </c>
    </row>
    <row r="94" spans="2:2" x14ac:dyDescent="0.2">
      <c r="B94" t="str">
        <f t="shared" si="14"/>
        <v>107,108,110,112,114,116,117,119,121,123,125,126,128,130,132,133,135,137,139,141,142,144,146,148,149,151,153,155,157,</v>
      </c>
    </row>
    <row r="95" spans="2:2" x14ac:dyDescent="0.2">
      <c r="B95" t="str">
        <f>B94&amp;D44&amp;","</f>
        <v>107,108,110,112,114,116,117,119,121,123,125,126,128,130,132,133,135,137,139,141,142,144,146,148,149,151,153,155,157,158,</v>
      </c>
    </row>
    <row r="96" spans="2:2" x14ac:dyDescent="0.2">
      <c r="B96" t="str">
        <f t="shared" si="14"/>
        <v>107,108,110,112,114,116,117,119,121,123,125,126,128,130,132,133,135,137,139,141,142,144,146,148,149,151,153,155,157,158,160,</v>
      </c>
    </row>
    <row r="97" spans="2:6" x14ac:dyDescent="0.2">
      <c r="B97" t="str">
        <f t="shared" si="14"/>
        <v>107,108,110,112,114,116,117,119,121,123,125,126,128,130,132,133,135,137,139,141,142,144,146,148,149,151,153,155,157,158,160,162,</v>
      </c>
    </row>
    <row r="98" spans="2:6" x14ac:dyDescent="0.2">
      <c r="B98" t="str">
        <f t="shared" si="14"/>
        <v>107,108,110,112,114,116,117,119,121,123,125,126,128,130,132,133,135,137,139,141,142,144,146,148,149,151,153,155,157,158,160,162,164,</v>
      </c>
    </row>
    <row r="99" spans="2:6" x14ac:dyDescent="0.2">
      <c r="B99" t="str">
        <f t="shared" si="14"/>
        <v>107,108,110,112,114,116,117,119,121,123,125,126,128,130,132,133,135,137,139,141,142,144,146,148,149,151,153,155,157,158,160,162,164,165,</v>
      </c>
    </row>
    <row r="100" spans="2:6" x14ac:dyDescent="0.2">
      <c r="B100" t="str">
        <f>B99&amp;D49&amp;","</f>
        <v>107,108,110,112,114,116,117,119,121,123,125,126,128,130,132,133,135,137,139,141,142,144,146,148,149,151,153,155,157,158,160,162,164,165,167,</v>
      </c>
    </row>
    <row r="101" spans="2:6" x14ac:dyDescent="0.2">
      <c r="B101" t="str">
        <f t="shared" ref="B101:B106" si="15">B100&amp;D50&amp;","</f>
        <v>107,108,110,112,114,116,117,119,121,123,125,126,128,130,132,133,135,137,139,141,142,144,146,148,149,151,153,155,157,158,160,162,164,165,167,169,</v>
      </c>
    </row>
    <row r="102" spans="2:6" x14ac:dyDescent="0.2">
      <c r="B102" t="str">
        <f t="shared" si="15"/>
        <v>107,108,110,112,114,116,117,119,121,123,125,126,128,130,132,133,135,137,139,141,142,144,146,148,149,151,153,155,157,158,160,162,164,165,167,169,171,</v>
      </c>
    </row>
    <row r="103" spans="2:6" x14ac:dyDescent="0.2">
      <c r="B103" t="str">
        <f t="shared" si="15"/>
        <v>107,108,110,112,114,116,117,119,121,123,125,126,128,130,132,133,135,137,139,141,142,144,146,148,149,151,153,155,157,158,160,162,164,165,167,169,171,173,</v>
      </c>
    </row>
    <row r="104" spans="2:6" x14ac:dyDescent="0.2">
      <c r="B104" t="str">
        <f t="shared" si="15"/>
        <v>107,108,110,112,114,116,117,119,121,123,125,126,128,130,132,133,135,137,139,141,142,144,146,148,149,151,153,155,157,158,160,162,164,165,167,169,171,173,174,</v>
      </c>
    </row>
    <row r="105" spans="2:6" x14ac:dyDescent="0.2">
      <c r="B105" t="str">
        <f t="shared" si="15"/>
        <v>107,108,110,112,114,116,117,119,121,123,125,126,128,130,132,133,135,137,139,141,142,144,146,148,149,151,153,155,157,158,160,162,164,165,167,169,171,173,174,176,</v>
      </c>
    </row>
    <row r="106" spans="2:6" x14ac:dyDescent="0.2">
      <c r="B106" t="str">
        <f t="shared" si="15"/>
        <v>107,108,110,112,114,116,117,119,121,123,125,126,128,130,132,133,135,137,139,141,142,144,146,148,149,151,153,155,157,158,160,162,164,165,167,169,171,173,174,176,178,</v>
      </c>
    </row>
    <row r="111" spans="2:6" x14ac:dyDescent="0.2">
      <c r="D111" t="s">
        <v>11</v>
      </c>
      <c r="E111" t="s">
        <v>0</v>
      </c>
      <c r="F111" t="s">
        <v>3</v>
      </c>
    </row>
    <row r="112" spans="2:6" x14ac:dyDescent="0.2">
      <c r="B112" t="s">
        <v>10</v>
      </c>
      <c r="D112" s="3">
        <f>MIN(A15:A50)</f>
        <v>0</v>
      </c>
      <c r="E112">
        <f>MAX(A15:A50)</f>
        <v>70</v>
      </c>
      <c r="F112">
        <f>A13</f>
        <v>2</v>
      </c>
    </row>
    <row r="113" spans="2:2" x14ac:dyDescent="0.2">
      <c r="B113" t="str">
        <f>B106</f>
        <v>107,108,110,112,114,116,117,119,121,123,125,126,128,130,132,133,135,137,139,141,142,144,146,148,149,151,153,155,157,158,160,162,164,165,167,169,171,173,174,176,178,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Diode Voltmeter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2022-05-28T09:51:11Z</dcterms:created>
  <dcterms:modified xsi:type="dcterms:W3CDTF">2022-06-02T11:20:33Z</dcterms:modified>
</cp:coreProperties>
</file>