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\Music\Monio MMORPG files\"/>
    </mc:Choice>
  </mc:AlternateContent>
  <bookViews>
    <workbookView xWindow="0" yWindow="0" windowWidth="28515" windowHeight="12180"/>
  </bookViews>
  <sheets>
    <sheet name="Contents." sheetId="1" r:id="rId1"/>
    <sheet name="Wall." sheetId="2" r:id="rId2"/>
    <sheet name="W Tower" sheetId="3" r:id="rId3"/>
    <sheet name="House" sheetId="4" r:id="rId4"/>
    <sheet name="Barracks" sheetId="5" r:id="rId5"/>
    <sheet name="Silos" sheetId="6" r:id="rId6"/>
    <sheet name="Opera" sheetId="7" r:id="rId7"/>
    <sheet name="Blacksmith" sheetId="8" r:id="rId8"/>
    <sheet name="Armoury" sheetId="9" r:id="rId9"/>
    <sheet name="Library" sheetId="10" r:id="rId10"/>
    <sheet name="Base" sheetId="11" r:id="rId11"/>
    <sheet name="Cardhouse" sheetId="12" r:id="rId12"/>
    <sheet name="Resources" sheetId="16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6" l="1"/>
  <c r="J12" i="16" s="1"/>
  <c r="J13" i="16" s="1"/>
  <c r="J14" i="16" s="1"/>
  <c r="J15" i="16" s="1"/>
  <c r="J16" i="16" s="1"/>
  <c r="J17" i="16" s="1"/>
  <c r="J18" i="16" s="1"/>
  <c r="J19" i="16" s="1"/>
  <c r="J20" i="16" s="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5" i="1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K5" i="10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5" i="9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5" i="8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5" i="7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6" i="6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J7" i="3"/>
  <c r="J8" i="3"/>
  <c r="J9" i="3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6" i="3"/>
  <c r="J5" i="3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6" i="11" l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AJ9" i="9"/>
  <c r="AH9" i="9"/>
  <c r="AG9" i="9"/>
  <c r="AE9" i="9"/>
  <c r="AD9" i="9"/>
  <c r="AB9" i="9"/>
  <c r="AA9" i="9"/>
  <c r="Y9" i="9"/>
  <c r="R9" i="9"/>
  <c r="R10" i="9" s="1"/>
  <c r="R11" i="9" s="1"/>
  <c r="R12" i="9" s="1"/>
  <c r="R13" i="9" s="1"/>
  <c r="R14" i="9" s="1"/>
  <c r="R15" i="9" s="1"/>
  <c r="R16" i="9" s="1"/>
  <c r="R17" i="9" s="1"/>
  <c r="AJ8" i="9"/>
  <c r="AH8" i="9"/>
  <c r="AG8" i="9"/>
  <c r="AE8" i="9"/>
  <c r="AD8" i="9"/>
  <c r="AB8" i="9"/>
  <c r="AA8" i="9"/>
  <c r="Y8" i="9"/>
  <c r="R8" i="9"/>
  <c r="AJ7" i="9"/>
  <c r="AH7" i="9"/>
  <c r="AG7" i="9"/>
  <c r="AE7" i="9"/>
  <c r="AD7" i="9"/>
  <c r="AB7" i="9"/>
  <c r="AA7" i="9"/>
  <c r="Y7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V10" i="8"/>
  <c r="V11" i="8"/>
  <c r="V12" i="8"/>
  <c r="V13" i="8" s="1"/>
  <c r="V14" i="8" s="1"/>
  <c r="V9" i="8"/>
  <c r="V8" i="8"/>
  <c r="V7" i="8"/>
  <c r="B6" i="8"/>
  <c r="B7" i="8" s="1"/>
  <c r="Q25" i="7"/>
  <c r="Q26" i="7"/>
  <c r="Q27" i="7"/>
  <c r="Q28" i="7"/>
  <c r="Q29" i="7"/>
  <c r="Q30" i="7"/>
  <c r="Q31" i="7"/>
  <c r="Q32" i="7"/>
  <c r="Q33" i="7"/>
  <c r="P25" i="7"/>
  <c r="P26" i="7"/>
  <c r="P27" i="7"/>
  <c r="P28" i="7"/>
  <c r="P29" i="7"/>
  <c r="P30" i="7"/>
  <c r="P31" i="7"/>
  <c r="P32" i="7"/>
  <c r="P33" i="7"/>
  <c r="O25" i="7"/>
  <c r="O26" i="7"/>
  <c r="O27" i="7"/>
  <c r="O28" i="7"/>
  <c r="O29" i="7"/>
  <c r="O30" i="7"/>
  <c r="O31" i="7"/>
  <c r="O32" i="7"/>
  <c r="O33" i="7"/>
  <c r="Q24" i="7"/>
  <c r="P24" i="7"/>
  <c r="O24" i="7"/>
  <c r="W27" i="7"/>
  <c r="W28" i="7"/>
  <c r="W29" i="7"/>
  <c r="W30" i="7"/>
  <c r="W31" i="7"/>
  <c r="W32" i="7"/>
  <c r="W33" i="7"/>
  <c r="W26" i="7"/>
  <c r="V26" i="7"/>
  <c r="V27" i="7"/>
  <c r="V28" i="7"/>
  <c r="V29" i="7"/>
  <c r="V30" i="7"/>
  <c r="V31" i="7"/>
  <c r="V32" i="7"/>
  <c r="V33" i="7"/>
  <c r="V25" i="7"/>
  <c r="C6" i="7"/>
  <c r="C7" i="7"/>
  <c r="C8" i="7"/>
  <c r="C9" i="7"/>
  <c r="C14" i="7"/>
  <c r="C15" i="7"/>
  <c r="C16" i="7"/>
  <c r="C17" i="7"/>
  <c r="C5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C19" i="7" s="1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7" i="5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B8" i="8" l="1"/>
  <c r="C13" i="7"/>
  <c r="C12" i="7"/>
  <c r="C11" i="7"/>
  <c r="C18" i="7"/>
  <c r="C10" i="7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9" i="8" l="1"/>
  <c r="B18" i="2"/>
  <c r="B19" i="2"/>
  <c r="B15" i="2"/>
  <c r="B16" i="2"/>
  <c r="B17" i="2"/>
  <c r="B7" i="2"/>
  <c r="B8" i="2" s="1"/>
  <c r="B9" i="2" s="1"/>
  <c r="B10" i="2" s="1"/>
  <c r="B11" i="2" s="1"/>
  <c r="B12" i="2" s="1"/>
  <c r="B13" i="2" s="1"/>
  <c r="B14" i="2" s="1"/>
  <c r="B6" i="2"/>
  <c r="B10" i="8" l="1"/>
  <c r="B11" i="8" l="1"/>
  <c r="B12" i="8" l="1"/>
  <c r="B13" i="8" l="1"/>
  <c r="B14" i="8" l="1"/>
  <c r="B15" i="8" l="1"/>
  <c r="B16" i="8" l="1"/>
  <c r="B17" i="8" l="1"/>
  <c r="B18" i="8" l="1"/>
  <c r="B19" i="8" l="1"/>
</calcChain>
</file>

<file path=xl/sharedStrings.xml><?xml version="1.0" encoding="utf-8"?>
<sst xmlns="http://schemas.openxmlformats.org/spreadsheetml/2006/main" count="1233" uniqueCount="441">
  <si>
    <t>Wall.</t>
  </si>
  <si>
    <t>Level.</t>
  </si>
  <si>
    <t>Upgrade cost.</t>
  </si>
  <si>
    <t>Crystal</t>
  </si>
  <si>
    <t>Regular.</t>
  </si>
  <si>
    <t>Def and Mag</t>
  </si>
  <si>
    <t>Def bonus</t>
  </si>
  <si>
    <t xml:space="preserve">Time to </t>
  </si>
  <si>
    <t>next lv.</t>
  </si>
  <si>
    <t>30s</t>
  </si>
  <si>
    <t>1min</t>
  </si>
  <si>
    <t>3min</t>
  </si>
  <si>
    <t>5min</t>
  </si>
  <si>
    <t>8min</t>
  </si>
  <si>
    <t>100 food</t>
  </si>
  <si>
    <t>100 gold</t>
  </si>
  <si>
    <t>1k stone</t>
  </si>
  <si>
    <t>2k stone</t>
  </si>
  <si>
    <t>3k stone</t>
  </si>
  <si>
    <t>5k stone</t>
  </si>
  <si>
    <t>12k stone</t>
  </si>
  <si>
    <t>40k stone</t>
  </si>
  <si>
    <t>75k stone</t>
  </si>
  <si>
    <t>15min</t>
  </si>
  <si>
    <t>25min</t>
  </si>
  <si>
    <t>1hr</t>
  </si>
  <si>
    <t>1hr 23min</t>
  </si>
  <si>
    <t>2hr 43min</t>
  </si>
  <si>
    <t>200 food</t>
  </si>
  <si>
    <t>300 food</t>
  </si>
  <si>
    <t>400 food</t>
  </si>
  <si>
    <t>500 food</t>
  </si>
  <si>
    <t>600 food</t>
  </si>
  <si>
    <t>700 food</t>
  </si>
  <si>
    <t>800 food</t>
  </si>
  <si>
    <t>900 food</t>
  </si>
  <si>
    <t>200 gold</t>
  </si>
  <si>
    <t>125k stone</t>
  </si>
  <si>
    <t>185k stone</t>
  </si>
  <si>
    <t>224k stone</t>
  </si>
  <si>
    <t>291k stone</t>
  </si>
  <si>
    <t>374k stone</t>
  </si>
  <si>
    <t>510k stone</t>
  </si>
  <si>
    <t>790k stone</t>
  </si>
  <si>
    <t>1k food</t>
  </si>
  <si>
    <t>1.1k food</t>
  </si>
  <si>
    <t>1.2k food</t>
  </si>
  <si>
    <t>1.3k food</t>
  </si>
  <si>
    <t>1.4k food</t>
  </si>
  <si>
    <t>300 gold</t>
  </si>
  <si>
    <t>400 gold</t>
  </si>
  <si>
    <t>500 gold</t>
  </si>
  <si>
    <t>600 gold</t>
  </si>
  <si>
    <t>700 gold</t>
  </si>
  <si>
    <t>800 gold</t>
  </si>
  <si>
    <t>900 gold</t>
  </si>
  <si>
    <t>650 gold</t>
  </si>
  <si>
    <t>750 gold</t>
  </si>
  <si>
    <t>850 gold</t>
  </si>
  <si>
    <t>875 gold</t>
  </si>
  <si>
    <t>925 gold</t>
  </si>
  <si>
    <t>8hr 35min</t>
  </si>
  <si>
    <t>6hr 1 min</t>
  </si>
  <si>
    <t>4hr 20min</t>
  </si>
  <si>
    <t>11hr 14min</t>
  </si>
  <si>
    <t>Effects.</t>
  </si>
  <si>
    <t>1k wood</t>
  </si>
  <si>
    <t>2k wood</t>
  </si>
  <si>
    <t>3k wood</t>
  </si>
  <si>
    <t>5k wood</t>
  </si>
  <si>
    <t>7k wood</t>
  </si>
  <si>
    <t>12k wood</t>
  </si>
  <si>
    <t>500 stone</t>
  </si>
  <si>
    <t>40k wood</t>
  </si>
  <si>
    <t>75k wood</t>
  </si>
  <si>
    <t>125k wood</t>
  </si>
  <si>
    <t>185k wood</t>
  </si>
  <si>
    <t>224k wood</t>
  </si>
  <si>
    <t>291k wood</t>
  </si>
  <si>
    <t>374k wood</t>
  </si>
  <si>
    <t>510k wood</t>
  </si>
  <si>
    <t>790k wood</t>
  </si>
  <si>
    <t>1.5k stone</t>
  </si>
  <si>
    <t>2.5k stone</t>
  </si>
  <si>
    <t>6k stone</t>
  </si>
  <si>
    <t>20k stone</t>
  </si>
  <si>
    <t>45k stone</t>
  </si>
  <si>
    <t>120k stone</t>
  </si>
  <si>
    <t>160k stone</t>
  </si>
  <si>
    <t>210k stone</t>
  </si>
  <si>
    <t>275k stone</t>
  </si>
  <si>
    <t>365k stone</t>
  </si>
  <si>
    <t>515k stone</t>
  </si>
  <si>
    <t>45s</t>
  </si>
  <si>
    <t>2m 13s</t>
  </si>
  <si>
    <t>7m 19s</t>
  </si>
  <si>
    <t>18m 40s</t>
  </si>
  <si>
    <t>40m</t>
  </si>
  <si>
    <t>27hr 1m</t>
  </si>
  <si>
    <t>3d 4hr 16m</t>
  </si>
  <si>
    <t>8d 16hr 25m</t>
  </si>
  <si>
    <t>Warning of incoming attack.</t>
  </si>
  <si>
    <t>Warning of incoming attack + The time attack could arrive.</t>
  </si>
  <si>
    <t>Warning of incoming attack + The time attack could arrive + the number of troops attacking.</t>
  </si>
  <si>
    <t>Can see all parties moving on world map within 10 squares of bases. Intercept function added to  rally point building.</t>
  </si>
  <si>
    <t>Adds the breakdown of each type of troop to the warning of incoming attack.</t>
  </si>
  <si>
    <t>Adds the Champion (Monio) that accompanies the incoming army.</t>
  </si>
  <si>
    <t xml:space="preserve">Can see all parties moving on world map within 20 squares of all bases. </t>
  </si>
  <si>
    <t>Adds the origin and player name of the incoming attack.</t>
  </si>
  <si>
    <t>Level 20.</t>
  </si>
  <si>
    <t>Last ten coords are added to rally point building.</t>
  </si>
  <si>
    <t>Removes incoming attack if it has been recalled.</t>
  </si>
  <si>
    <t>Level 25.</t>
  </si>
  <si>
    <t>Will reveal (but cannot attack) any hidden armies within 20 squares of bases + composition + Monio.</t>
  </si>
  <si>
    <t>Level 30.</t>
  </si>
  <si>
    <t>Will alert you of incoming attacks on your marches, and the incoming time.</t>
  </si>
  <si>
    <t>Level 35.</t>
  </si>
  <si>
    <t>Population</t>
  </si>
  <si>
    <t>100 wood</t>
  </si>
  <si>
    <t>200 wood</t>
  </si>
  <si>
    <t>400 wood</t>
  </si>
  <si>
    <t>800 wood</t>
  </si>
  <si>
    <t>1.5k wood</t>
  </si>
  <si>
    <t>15k wood</t>
  </si>
  <si>
    <t>30k wood</t>
  </si>
  <si>
    <t>50k wood</t>
  </si>
  <si>
    <t>110k wood</t>
  </si>
  <si>
    <t>160k wood</t>
  </si>
  <si>
    <t>250k wood</t>
  </si>
  <si>
    <t>314k wood</t>
  </si>
  <si>
    <t>10 stone</t>
  </si>
  <si>
    <t>20 stone</t>
  </si>
  <si>
    <t>40 stone</t>
  </si>
  <si>
    <t>80 stone</t>
  </si>
  <si>
    <t>150 stone</t>
  </si>
  <si>
    <t>300 stone</t>
  </si>
  <si>
    <t>700 stone</t>
  </si>
  <si>
    <t>11k stone</t>
  </si>
  <si>
    <t>16k stone</t>
  </si>
  <si>
    <t>25k stone</t>
  </si>
  <si>
    <t>31k stone</t>
  </si>
  <si>
    <t>10 gold</t>
  </si>
  <si>
    <t>20 gold</t>
  </si>
  <si>
    <t>30 gold</t>
  </si>
  <si>
    <t>40 gold</t>
  </si>
  <si>
    <t>50 gold</t>
  </si>
  <si>
    <t>60 gold</t>
  </si>
  <si>
    <t>65 gold</t>
  </si>
  <si>
    <t>70 gold</t>
  </si>
  <si>
    <t>75 gold</t>
  </si>
  <si>
    <t>80 gold</t>
  </si>
  <si>
    <t>85 gold</t>
  </si>
  <si>
    <t>87 gold</t>
  </si>
  <si>
    <t>90 gold</t>
  </si>
  <si>
    <t>92 gold</t>
  </si>
  <si>
    <t>Gold</t>
  </si>
  <si>
    <t>Production</t>
  </si>
  <si>
    <t>5s</t>
  </si>
  <si>
    <t>15s</t>
  </si>
  <si>
    <t>1m</t>
  </si>
  <si>
    <t>1m 30s</t>
  </si>
  <si>
    <t>2m</t>
  </si>
  <si>
    <t>2m 30s</t>
  </si>
  <si>
    <t>3m</t>
  </si>
  <si>
    <t>4m</t>
  </si>
  <si>
    <t>5m</t>
  </si>
  <si>
    <t>8m</t>
  </si>
  <si>
    <t>15m</t>
  </si>
  <si>
    <t>3m 11s</t>
  </si>
  <si>
    <t>9m 43s</t>
  </si>
  <si>
    <t>21m 20s</t>
  </si>
  <si>
    <t>52m</t>
  </si>
  <si>
    <t>2hr 15m</t>
  </si>
  <si>
    <t>5hr 31m</t>
  </si>
  <si>
    <t>12hr 53m</t>
  </si>
  <si>
    <t>1d 14hr 3m</t>
  </si>
  <si>
    <t>4d 2hr 57m</t>
  </si>
  <si>
    <t>13d 1hr 1m</t>
  </si>
  <si>
    <t>19d 21hr 4m</t>
  </si>
  <si>
    <t>27d 15hr 16m</t>
  </si>
  <si>
    <t>1.3m stone</t>
  </si>
  <si>
    <t>1.7m wood</t>
  </si>
  <si>
    <t>2.6m stone</t>
  </si>
  <si>
    <t>3.1m wood</t>
  </si>
  <si>
    <t>6m stone</t>
  </si>
  <si>
    <t>8m wood</t>
  </si>
  <si>
    <t>Level 1 unlocks Basic Minion.</t>
  </si>
  <si>
    <t>Level 2 unlocks Archer.</t>
  </si>
  <si>
    <t>Level 3 unlocks Spy.</t>
  </si>
  <si>
    <t>Level 4 Uunlocks Wagon.</t>
  </si>
  <si>
    <t>Get to Level 9 to unlock winged minion.</t>
  </si>
  <si>
    <t>Level 9 unlocks Winged Minion.</t>
  </si>
  <si>
    <t>Level 10 unlocks Winged Mage.</t>
  </si>
  <si>
    <t>Level 11 unlocks Halberdier.</t>
  </si>
  <si>
    <t>Level 12 unlocks Longbowman.</t>
  </si>
  <si>
    <t>Get to level 17 to unlock Drake.</t>
  </si>
  <si>
    <t>Storage silos.</t>
  </si>
  <si>
    <t>20m</t>
  </si>
  <si>
    <t>2d 1hr 25m</t>
  </si>
  <si>
    <t>39d 7hr 27m</t>
  </si>
  <si>
    <t>51d 2hr 35m</t>
  </si>
  <si>
    <t>87d 22hr 12m</t>
  </si>
  <si>
    <t>111d 17hr 44m</t>
  </si>
  <si>
    <t>132d 11hr 58m</t>
  </si>
  <si>
    <t>9m stone</t>
  </si>
  <si>
    <t>15m stone</t>
  </si>
  <si>
    <t>22m stone</t>
  </si>
  <si>
    <t>65m stone</t>
  </si>
  <si>
    <t>112m stone</t>
  </si>
  <si>
    <t>85m stone</t>
  </si>
  <si>
    <t>11m wood</t>
  </si>
  <si>
    <t>18m wood</t>
  </si>
  <si>
    <t>26m wood</t>
  </si>
  <si>
    <t>72m wood</t>
  </si>
  <si>
    <t>91m wood</t>
  </si>
  <si>
    <t>123m wood</t>
  </si>
  <si>
    <t>Resource save capacity.</t>
  </si>
  <si>
    <t>10k</t>
  </si>
  <si>
    <t>30k</t>
  </si>
  <si>
    <t>100k</t>
  </si>
  <si>
    <t>60k</t>
  </si>
  <si>
    <t>5k</t>
  </si>
  <si>
    <t>1k</t>
  </si>
  <si>
    <t>7m</t>
  </si>
  <si>
    <t>10m</t>
  </si>
  <si>
    <t>150k</t>
  </si>
  <si>
    <t>250k</t>
  </si>
  <si>
    <t>750k</t>
  </si>
  <si>
    <t>500k</t>
  </si>
  <si>
    <t>1.5m</t>
  </si>
  <si>
    <t>2.5m</t>
  </si>
  <si>
    <t>3.25m</t>
  </si>
  <si>
    <t>4.5m</t>
  </si>
  <si>
    <t>21m</t>
  </si>
  <si>
    <t>54m</t>
  </si>
  <si>
    <t>119m</t>
  </si>
  <si>
    <t>Tax rate</t>
  </si>
  <si>
    <t>above 10%</t>
  </si>
  <si>
    <t>Details</t>
  </si>
  <si>
    <t>Upgrade a level to increase tax rate 1%.</t>
  </si>
  <si>
    <t>A base starts with a 10% tax rate.</t>
  </si>
  <si>
    <t>An increase in tax results in a decrease in population, by 1%.</t>
  </si>
  <si>
    <t>Tax rate.</t>
  </si>
  <si>
    <t>Population.</t>
  </si>
  <si>
    <t>Therefore:</t>
  </si>
  <si>
    <t>% Population= (110)-(tax rate)+(level of Opera)</t>
  </si>
  <si>
    <t>If number is higher than 100, then just use base population rate.</t>
  </si>
  <si>
    <t xml:space="preserve">If number is less than 100, apply that as a percentage to base </t>
  </si>
  <si>
    <t>population rate. This becomes your base active population rate.</t>
  </si>
  <si>
    <t>Tax Rate</t>
  </si>
  <si>
    <t>Income rate.</t>
  </si>
  <si>
    <t>Income received per person at each tax rate.</t>
  </si>
  <si>
    <t>0 lv Opera</t>
  </si>
  <si>
    <t>base pop</t>
  </si>
  <si>
    <t>10 lv Opera</t>
  </si>
  <si>
    <t>20 lv Opera</t>
  </si>
  <si>
    <t>population</t>
  </si>
  <si>
    <t>Total</t>
  </si>
  <si>
    <t>Income</t>
  </si>
  <si>
    <t>person</t>
  </si>
  <si>
    <t xml:space="preserve">Gold per </t>
  </si>
  <si>
    <t>Lv 0</t>
  </si>
  <si>
    <t>Lv 10</t>
  </si>
  <si>
    <t>Lv 20</t>
  </si>
  <si>
    <t>Upgrade to level 5 to increase a Monio skill to (1)</t>
  </si>
  <si>
    <t>Upgrade to level 10 to increase a Monio skill to (2)</t>
  </si>
  <si>
    <t>Skill</t>
  </si>
  <si>
    <t>level</t>
  </si>
  <si>
    <t>[0]</t>
  </si>
  <si>
    <t>[1]</t>
  </si>
  <si>
    <t>[3]</t>
  </si>
  <si>
    <t>[7]</t>
  </si>
  <si>
    <t>[5]</t>
  </si>
  <si>
    <t>[2]</t>
  </si>
  <si>
    <t>[4]</t>
  </si>
  <si>
    <t>Upgrade to level 12 to increase a Monio skill to (3)</t>
  </si>
  <si>
    <t>Upgrade to level 14 to increase a Monio skill to (4)</t>
  </si>
  <si>
    <t>Upgrade to level 15 to increase a Monio skill to (5)</t>
  </si>
  <si>
    <t>Skill Multiplier.</t>
  </si>
  <si>
    <t>Level</t>
  </si>
  <si>
    <t>Muliplier</t>
  </si>
  <si>
    <t>Level (1)s needed.</t>
  </si>
  <si>
    <t>[6]</t>
  </si>
  <si>
    <t>[8]</t>
  </si>
  <si>
    <t>[9]</t>
  </si>
  <si>
    <t>Monio</t>
  </si>
  <si>
    <t>lv10+</t>
  </si>
  <si>
    <t>lv20+</t>
  </si>
  <si>
    <t>lv30+</t>
  </si>
  <si>
    <t>lv40+</t>
  </si>
  <si>
    <t>lv50+</t>
  </si>
  <si>
    <t>lv60+</t>
  </si>
  <si>
    <t>lv70+</t>
  </si>
  <si>
    <t>lv80+</t>
  </si>
  <si>
    <t>lv90+</t>
  </si>
  <si>
    <t>Armour</t>
  </si>
  <si>
    <t>Upgrade to level 5 to increase an armour to (1)</t>
  </si>
  <si>
    <t>Upgrade to level 10 to increase an armour to (2)</t>
  </si>
  <si>
    <t>Upgrade to level 12 to increase an armour to (3)</t>
  </si>
  <si>
    <t>Upgrade to level 14 to increase an armour to (4)</t>
  </si>
  <si>
    <t>Upgrade to level 15 to increase an armour to (5)</t>
  </si>
  <si>
    <t>High Grade</t>
  </si>
  <si>
    <t>Multipliers</t>
  </si>
  <si>
    <t>Low Grade wood</t>
  </si>
  <si>
    <t>Low grade Leather</t>
  </si>
  <si>
    <t>Medium Grade steel</t>
  </si>
  <si>
    <t>Medium Grade Bronze</t>
  </si>
  <si>
    <t>Medium Grade Iron</t>
  </si>
  <si>
    <t>DragonScale</t>
  </si>
  <si>
    <t>High Grade Mithril</t>
  </si>
  <si>
    <t>Adamantite</t>
  </si>
  <si>
    <t>Grade</t>
  </si>
  <si>
    <t>Resources Req.</t>
  </si>
  <si>
    <t>Used by Lv</t>
  </si>
  <si>
    <t>Def</t>
  </si>
  <si>
    <t>Mag Def</t>
  </si>
  <si>
    <t xml:space="preserve">Def </t>
  </si>
  <si>
    <t>10+</t>
  </si>
  <si>
    <t>20+</t>
  </si>
  <si>
    <t>30+</t>
  </si>
  <si>
    <t>40+</t>
  </si>
  <si>
    <t>50+</t>
  </si>
  <si>
    <t>60+</t>
  </si>
  <si>
    <t>70+</t>
  </si>
  <si>
    <t>80+</t>
  </si>
  <si>
    <t>90+</t>
  </si>
  <si>
    <t>100+</t>
  </si>
  <si>
    <t>110+</t>
  </si>
  <si>
    <t>Library.</t>
  </si>
  <si>
    <t>Description.</t>
  </si>
  <si>
    <t xml:space="preserve">Research </t>
  </si>
  <si>
    <t>Speed</t>
  </si>
  <si>
    <t>Research to increase the strength of your dukedom!</t>
  </si>
  <si>
    <t>Can now do 4 researches at once.</t>
  </si>
  <si>
    <t>Can now do 3 researches at once.</t>
  </si>
  <si>
    <t>Can now do 5 researches at once.</t>
  </si>
  <si>
    <t>Can now do 2 researches at once.</t>
  </si>
  <si>
    <t xml:space="preserve">Conquests </t>
  </si>
  <si>
    <t>allowed.</t>
  </si>
  <si>
    <t># cards free</t>
  </si>
  <si>
    <t>per day</t>
  </si>
  <si>
    <t>Farm</t>
  </si>
  <si>
    <t>Mill</t>
  </si>
  <si>
    <t>Mine</t>
  </si>
  <si>
    <t>Quarry</t>
  </si>
  <si>
    <t>Since a need to upgrade any particular resource site will be driven</t>
  </si>
  <si>
    <t>by a deficiency of that resource, the resource cost will include every other resource</t>
  </si>
  <si>
    <t>except the one being pursued.</t>
  </si>
  <si>
    <t>For example- to upgrade a Mill will require Food, Metal, and Stone.</t>
  </si>
  <si>
    <t>cost</t>
  </si>
  <si>
    <t>Resource</t>
  </si>
  <si>
    <t>Time to</t>
  </si>
  <si>
    <t>complete.</t>
  </si>
  <si>
    <t xml:space="preserve">Population </t>
  </si>
  <si>
    <t>required.</t>
  </si>
  <si>
    <t>production</t>
  </si>
  <si>
    <t>1.5k</t>
  </si>
  <si>
    <t>9k</t>
  </si>
  <si>
    <t>35k</t>
  </si>
  <si>
    <t>82k</t>
  </si>
  <si>
    <t>235k</t>
  </si>
  <si>
    <t>671k</t>
  </si>
  <si>
    <t>1.93m</t>
  </si>
  <si>
    <t>5.5m</t>
  </si>
  <si>
    <t>10s</t>
  </si>
  <si>
    <t>40s</t>
  </si>
  <si>
    <t>11m</t>
  </si>
  <si>
    <t>1hr 4m</t>
  </si>
  <si>
    <t>3hr 15m</t>
  </si>
  <si>
    <t>7hr 51m</t>
  </si>
  <si>
    <t>18hr 14m</t>
  </si>
  <si>
    <t>65hr 56m</t>
  </si>
  <si>
    <t>105hr 24m</t>
  </si>
  <si>
    <t>10/hr</t>
  </si>
  <si>
    <t>30/hr</t>
  </si>
  <si>
    <t>50/hr</t>
  </si>
  <si>
    <t>300/hr</t>
  </si>
  <si>
    <t>2000/hr</t>
  </si>
  <si>
    <t>17k/hr</t>
  </si>
  <si>
    <t>6k/hr</t>
  </si>
  <si>
    <t>12k/hr</t>
  </si>
  <si>
    <t>31k/hr</t>
  </si>
  <si>
    <t>45k/hr</t>
  </si>
  <si>
    <t>Resource production buildings:</t>
  </si>
  <si>
    <t>Exp upon</t>
  </si>
  <si>
    <t>lv completion</t>
  </si>
  <si>
    <t>Total exp of</t>
  </si>
  <si>
    <t>Watch Tower</t>
  </si>
  <si>
    <t>House</t>
  </si>
  <si>
    <t>Barracks</t>
  </si>
  <si>
    <t>Silos</t>
  </si>
  <si>
    <t>Opera</t>
  </si>
  <si>
    <t>Blacksmith</t>
  </si>
  <si>
    <t>Armoury</t>
  </si>
  <si>
    <t>Library</t>
  </si>
  <si>
    <t>Base</t>
  </si>
  <si>
    <t>Cardhouse</t>
  </si>
  <si>
    <t>Resources</t>
  </si>
  <si>
    <t xml:space="preserve">Number of </t>
  </si>
  <si>
    <t>buildings</t>
  </si>
  <si>
    <t>1 per city</t>
  </si>
  <si>
    <t>Unlimited</t>
  </si>
  <si>
    <t>Covered in this spreadsheet.</t>
  </si>
  <si>
    <t>Not covered in this spreadsheet.</t>
  </si>
  <si>
    <t>Rally point</t>
  </si>
  <si>
    <t>1 (all cities)</t>
  </si>
  <si>
    <t>Champion Quarters.</t>
  </si>
  <si>
    <t>Arena</t>
  </si>
  <si>
    <t>Skirmish Ground</t>
  </si>
  <si>
    <t>Global Cometitions</t>
  </si>
  <si>
    <t>Marketplace</t>
  </si>
  <si>
    <t>Magical Mine</t>
  </si>
  <si>
    <t>Crystal Mine</t>
  </si>
  <si>
    <t>Primary Element Upgrade.</t>
  </si>
  <si>
    <t>1 (auto)</t>
  </si>
  <si>
    <t>Basic</t>
  </si>
  <si>
    <t>Variable</t>
  </si>
  <si>
    <t>VS_WL1</t>
  </si>
  <si>
    <t>VS_WL6</t>
  </si>
  <si>
    <t>VS_WT1</t>
  </si>
  <si>
    <t>VS_H001</t>
  </si>
  <si>
    <t>VS_H999</t>
  </si>
  <si>
    <t>VS_B001</t>
  </si>
  <si>
    <t>VS_B999</t>
  </si>
  <si>
    <t>VS_SL1</t>
  </si>
  <si>
    <t>VS_OP1</t>
  </si>
  <si>
    <t>VS_OP6</t>
  </si>
  <si>
    <t>VS_BL1</t>
  </si>
  <si>
    <t>VS_AR1</t>
  </si>
  <si>
    <t>VS_LB1</t>
  </si>
  <si>
    <t>VS_MB1</t>
  </si>
  <si>
    <t>VS_MB6</t>
  </si>
  <si>
    <t>VS_CDH</t>
  </si>
  <si>
    <t>VS_F01</t>
  </si>
  <si>
    <t>VS_M01</t>
  </si>
  <si>
    <t>VS_TRP</t>
  </si>
  <si>
    <t>Max Lv</t>
  </si>
  <si>
    <t>Stage 1</t>
  </si>
  <si>
    <t>Stage 2</t>
  </si>
  <si>
    <t>n/a</t>
  </si>
  <si>
    <t>Stage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</si>
</sst>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8" borderId="6" xfId="0" applyFill="1" applyBorder="1"/>
    <xf numFmtId="0" fontId="0" fillId="8" borderId="7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3" borderId="6" xfId="0" applyFill="1" applyBorder="1"/>
    <xf numFmtId="0" fontId="0" fillId="13" borderId="7" xfId="0" applyFill="1" applyBorder="1"/>
    <xf numFmtId="0" fontId="1" fillId="14" borderId="6" xfId="0" applyFont="1" applyFill="1" applyBorder="1"/>
    <xf numFmtId="0" fontId="1" fillId="14" borderId="7" xfId="0" applyFont="1" applyFill="1" applyBorder="1"/>
    <xf numFmtId="0" fontId="1" fillId="15" borderId="8" xfId="0" applyFont="1" applyFill="1" applyBorder="1"/>
    <xf numFmtId="0" fontId="1" fillId="15" borderId="4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5" xfId="0" applyBorder="1"/>
    <xf numFmtId="0" fontId="0" fillId="10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6" borderId="11" xfId="0" applyFill="1" applyBorder="1"/>
    <xf numFmtId="0" fontId="0" fillId="7" borderId="12" xfId="0" applyFill="1" applyBorder="1"/>
    <xf numFmtId="0" fontId="0" fillId="9" borderId="13" xfId="0" applyFill="1" applyBorder="1"/>
    <xf numFmtId="0" fontId="0" fillId="16" borderId="14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7" xfId="0" applyFill="1" applyBorder="1"/>
    <xf numFmtId="0" fontId="0" fillId="7" borderId="5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2" borderId="0" xfId="0" applyFill="1" applyBorder="1"/>
    <xf numFmtId="0" fontId="0" fillId="16" borderId="0" xfId="0" applyFill="1"/>
    <xf numFmtId="0" fontId="0" fillId="2" borderId="23" xfId="0" applyFill="1" applyBorder="1"/>
    <xf numFmtId="9" fontId="0" fillId="2" borderId="6" xfId="0" applyNumberFormat="1" applyFill="1" applyBorder="1"/>
    <xf numFmtId="0" fontId="0" fillId="2" borderId="2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6" xfId="0" applyFill="1" applyBorder="1"/>
    <xf numFmtId="0" fontId="0" fillId="2" borderId="27" xfId="0" applyFill="1" applyBorder="1"/>
    <xf numFmtId="9" fontId="0" fillId="2" borderId="25" xfId="0" applyNumberFormat="1" applyFill="1" applyBorder="1"/>
    <xf numFmtId="0" fontId="0" fillId="2" borderId="25" xfId="0" applyFill="1" applyBorder="1"/>
    <xf numFmtId="0" fontId="0" fillId="2" borderId="26" xfId="0" applyFill="1" applyBorder="1"/>
    <xf numFmtId="0" fontId="0" fillId="17" borderId="6" xfId="0" applyFill="1" applyBorder="1"/>
    <xf numFmtId="0" fontId="0" fillId="17" borderId="8" xfId="0" applyFill="1" applyBorder="1"/>
    <xf numFmtId="0" fontId="0" fillId="17" borderId="3" xfId="0" applyFill="1" applyBorder="1"/>
    <xf numFmtId="0" fontId="0" fillId="17" borderId="23" xfId="0" applyFill="1" applyBorder="1"/>
    <xf numFmtId="0" fontId="0" fillId="2" borderId="26" xfId="0" applyFill="1" applyBorder="1" applyAlignment="1">
      <alignment horizontal="right"/>
    </xf>
    <xf numFmtId="0" fontId="0" fillId="2" borderId="13" xfId="0" applyFill="1" applyBorder="1"/>
    <xf numFmtId="0" fontId="0" fillId="2" borderId="14" xfId="0" applyFill="1" applyBorder="1"/>
    <xf numFmtId="0" fontId="0" fillId="2" borderId="29" xfId="0" applyFill="1" applyBorder="1"/>
    <xf numFmtId="0" fontId="0" fillId="2" borderId="0" xfId="0" applyFill="1" applyBorder="1" applyAlignment="1">
      <alignment horizontal="right"/>
    </xf>
    <xf numFmtId="0" fontId="0" fillId="2" borderId="15" xfId="0" applyFill="1" applyBorder="1"/>
    <xf numFmtId="0" fontId="0" fillId="2" borderId="18" xfId="0" applyFill="1" applyBorder="1"/>
    <xf numFmtId="0" fontId="0" fillId="2" borderId="16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7" xfId="0" applyFill="1" applyBorder="1"/>
    <xf numFmtId="0" fontId="0" fillId="2" borderId="7" xfId="0" applyFill="1" applyBorder="1"/>
    <xf numFmtId="0" fontId="0" fillId="2" borderId="40" xfId="0" applyFill="1" applyBorder="1"/>
    <xf numFmtId="0" fontId="0" fillId="2" borderId="41" xfId="0" applyFill="1" applyBorder="1"/>
    <xf numFmtId="0" fontId="0" fillId="15" borderId="34" xfId="0" applyFill="1" applyBorder="1"/>
    <xf numFmtId="0" fontId="0" fillId="15" borderId="28" xfId="0" applyFill="1" applyBorder="1"/>
    <xf numFmtId="0" fontId="0" fillId="17" borderId="35" xfId="0" applyFill="1" applyBorder="1"/>
    <xf numFmtId="0" fontId="0" fillId="17" borderId="34" xfId="0" applyFill="1" applyBorder="1"/>
    <xf numFmtId="0" fontId="0" fillId="17" borderId="28" xfId="0" applyFill="1" applyBorder="1"/>
    <xf numFmtId="0" fontId="0" fillId="17" borderId="38" xfId="0" applyFill="1" applyBorder="1"/>
    <xf numFmtId="0" fontId="0" fillId="17" borderId="39" xfId="0" applyFill="1" applyBorder="1"/>
    <xf numFmtId="0" fontId="0" fillId="17" borderId="20" xfId="0" applyFill="1" applyBorder="1"/>
    <xf numFmtId="0" fontId="0" fillId="17" borderId="36" xfId="0" applyFill="1" applyBorder="1"/>
    <xf numFmtId="0" fontId="0" fillId="17" borderId="0" xfId="0" applyFill="1" applyBorder="1"/>
    <xf numFmtId="0" fontId="0" fillId="17" borderId="7" xfId="0" applyFill="1" applyBorder="1"/>
    <xf numFmtId="0" fontId="0" fillId="17" borderId="14" xfId="0" applyFill="1" applyBorder="1"/>
    <xf numFmtId="0" fontId="0" fillId="16" borderId="28" xfId="0" applyFill="1" applyBorder="1"/>
    <xf numFmtId="0" fontId="0" fillId="16" borderId="34" xfId="0" applyFill="1" applyBorder="1"/>
    <xf numFmtId="0" fontId="0" fillId="16" borderId="20" xfId="0" applyFill="1" applyBorder="1"/>
    <xf numFmtId="0" fontId="0" fillId="17" borderId="22" xfId="0" applyFill="1" applyBorder="1"/>
    <xf numFmtId="9" fontId="0" fillId="2" borderId="33" xfId="0" applyNumberFormat="1" applyFill="1" applyBorder="1"/>
    <xf numFmtId="0" fontId="0" fillId="15" borderId="19" xfId="0" applyFill="1" applyBorder="1"/>
    <xf numFmtId="0" fontId="0" fillId="17" borderId="31" xfId="0" applyFill="1" applyBorder="1"/>
    <xf numFmtId="0" fontId="0" fillId="2" borderId="18" xfId="0" applyFill="1" applyBorder="1" applyAlignment="1">
      <alignment horizontal="right"/>
    </xf>
    <xf numFmtId="0" fontId="0" fillId="19" borderId="42" xfId="0" applyFill="1" applyBorder="1"/>
    <xf numFmtId="0" fontId="0" fillId="19" borderId="43" xfId="0" applyFill="1" applyBorder="1"/>
    <xf numFmtId="0" fontId="0" fillId="19" borderId="44" xfId="0" applyFill="1" applyBorder="1"/>
    <xf numFmtId="0" fontId="0" fillId="19" borderId="25" xfId="0" applyFill="1" applyBorder="1"/>
    <xf numFmtId="0" fontId="0" fillId="19" borderId="29" xfId="0" applyFill="1" applyBorder="1"/>
    <xf numFmtId="0" fontId="0" fillId="19" borderId="6" xfId="0" applyFill="1" applyBorder="1"/>
    <xf numFmtId="0" fontId="0" fillId="19" borderId="14" xfId="0" applyFill="1" applyBorder="1"/>
    <xf numFmtId="0" fontId="0" fillId="18" borderId="19" xfId="0" applyFill="1" applyBorder="1"/>
    <xf numFmtId="0" fontId="0" fillId="18" borderId="28" xfId="0" applyFill="1" applyBorder="1"/>
    <xf numFmtId="0" fontId="0" fillId="18" borderId="34" xfId="0" applyFill="1" applyBorder="1"/>
    <xf numFmtId="0" fontId="0" fillId="18" borderId="13" xfId="0" applyFill="1" applyBorder="1"/>
    <xf numFmtId="0" fontId="0" fillId="18" borderId="0" xfId="0" applyFill="1" applyBorder="1"/>
    <xf numFmtId="0" fontId="0" fillId="18" borderId="23" xfId="0" applyFill="1" applyBorder="1"/>
    <xf numFmtId="0" fontId="0" fillId="18" borderId="20" xfId="0" applyFill="1" applyBorder="1"/>
    <xf numFmtId="0" fontId="0" fillId="18" borderId="14" xfId="0" applyFill="1" applyBorder="1"/>
    <xf numFmtId="0" fontId="0" fillId="11" borderId="42" xfId="0" applyFill="1" applyBorder="1"/>
    <xf numFmtId="0" fontId="0" fillId="11" borderId="44" xfId="0" applyFill="1" applyBorder="1"/>
    <xf numFmtId="9" fontId="0" fillId="8" borderId="31" xfId="0" applyNumberFormat="1" applyFill="1" applyBorder="1"/>
    <xf numFmtId="9" fontId="0" fillId="8" borderId="23" xfId="0" applyNumberFormat="1" applyFill="1" applyBorder="1"/>
    <xf numFmtId="9" fontId="0" fillId="8" borderId="32" xfId="0" applyNumberFormat="1" applyFill="1" applyBorder="1"/>
    <xf numFmtId="9" fontId="0" fillId="8" borderId="37" xfId="0" applyNumberFormat="1" applyFill="1" applyBorder="1"/>
    <xf numFmtId="0" fontId="0" fillId="8" borderId="40" xfId="0" applyFill="1" applyBorder="1"/>
    <xf numFmtId="0" fontId="0" fillId="8" borderId="26" xfId="0" applyFill="1" applyBorder="1"/>
    <xf numFmtId="0" fontId="0" fillId="8" borderId="29" xfId="0" applyFill="1" applyBorder="1"/>
    <xf numFmtId="0" fontId="0" fillId="8" borderId="0" xfId="0" applyFill="1" applyBorder="1"/>
    <xf numFmtId="0" fontId="0" fillId="8" borderId="14" xfId="0" applyFill="1" applyBorder="1"/>
    <xf numFmtId="0" fontId="0" fillId="8" borderId="4" xfId="0" applyFill="1" applyBorder="1"/>
    <xf numFmtId="0" fontId="0" fillId="8" borderId="3" xfId="0" applyFill="1" applyBorder="1"/>
    <xf numFmtId="0" fontId="0" fillId="8" borderId="22" xfId="0" applyFill="1" applyBorder="1"/>
    <xf numFmtId="0" fontId="0" fillId="21" borderId="28" xfId="0" applyFill="1" applyBorder="1"/>
    <xf numFmtId="0" fontId="0" fillId="21" borderId="20" xfId="0" applyFill="1" applyBorder="1"/>
    <xf numFmtId="0" fontId="0" fillId="21" borderId="13" xfId="0" applyFill="1" applyBorder="1"/>
    <xf numFmtId="0" fontId="0" fillId="21" borderId="0" xfId="0" applyFill="1" applyBorder="1"/>
    <xf numFmtId="0" fontId="0" fillId="21" borderId="14" xfId="0" applyFill="1" applyBorder="1"/>
    <xf numFmtId="0" fontId="0" fillId="21" borderId="3" xfId="0" applyFill="1" applyBorder="1"/>
    <xf numFmtId="0" fontId="0" fillId="21" borderId="22" xfId="0" applyFill="1" applyBorder="1"/>
    <xf numFmtId="0" fontId="0" fillId="12" borderId="19" xfId="0" applyFill="1" applyBorder="1"/>
    <xf numFmtId="0" fontId="0" fillId="12" borderId="28" xfId="0" applyFill="1" applyBorder="1"/>
    <xf numFmtId="0" fontId="0" fillId="12" borderId="20" xfId="0" applyFill="1" applyBorder="1"/>
    <xf numFmtId="0" fontId="0" fillId="12" borderId="13" xfId="0" applyFill="1" applyBorder="1"/>
    <xf numFmtId="0" fontId="0" fillId="12" borderId="0" xfId="0" applyFill="1" applyBorder="1"/>
    <xf numFmtId="0" fontId="0" fillId="12" borderId="14" xfId="0" applyFill="1" applyBorder="1"/>
    <xf numFmtId="0" fontId="0" fillId="12" borderId="21" xfId="0" applyFill="1" applyBorder="1"/>
    <xf numFmtId="0" fontId="0" fillId="12" borderId="3" xfId="0" applyFill="1" applyBorder="1"/>
    <xf numFmtId="0" fontId="0" fillId="12" borderId="22" xfId="0" applyFill="1" applyBorder="1"/>
    <xf numFmtId="0" fontId="0" fillId="17" borderId="18" xfId="0" applyFill="1" applyBorder="1"/>
    <xf numFmtId="0" fontId="0" fillId="17" borderId="16" xfId="0" applyFill="1" applyBorder="1"/>
    <xf numFmtId="0" fontId="0" fillId="18" borderId="31" xfId="0" applyFill="1" applyBorder="1"/>
    <xf numFmtId="0" fontId="0" fillId="18" borderId="6" xfId="0" applyFill="1" applyBorder="1"/>
    <xf numFmtId="0" fontId="0" fillId="18" borderId="32" xfId="0" applyFill="1" applyBorder="1"/>
    <xf numFmtId="0" fontId="0" fillId="18" borderId="33" xfId="0" applyFill="1" applyBorder="1"/>
    <xf numFmtId="0" fontId="0" fillId="18" borderId="18" xfId="0" applyFill="1" applyBorder="1"/>
    <xf numFmtId="0" fontId="0" fillId="18" borderId="16" xfId="0" applyFill="1" applyBorder="1"/>
    <xf numFmtId="0" fontId="0" fillId="22" borderId="42" xfId="0" applyFill="1" applyBorder="1"/>
    <xf numFmtId="0" fontId="0" fillId="22" borderId="43" xfId="0" applyFill="1" applyBorder="1"/>
    <xf numFmtId="0" fontId="0" fillId="22" borderId="5" xfId="0" applyFill="1" applyBorder="1"/>
    <xf numFmtId="0" fontId="0" fillId="22" borderId="12" xfId="0" applyFill="1" applyBorder="1"/>
    <xf numFmtId="0" fontId="0" fillId="23" borderId="19" xfId="0" applyFill="1" applyBorder="1"/>
    <xf numFmtId="0" fontId="0" fillId="23" borderId="28" xfId="0" applyFill="1" applyBorder="1"/>
    <xf numFmtId="0" fontId="0" fillId="23" borderId="20" xfId="0" applyFill="1" applyBorder="1"/>
    <xf numFmtId="0" fontId="0" fillId="17" borderId="30" xfId="0" applyFill="1" applyBorder="1"/>
    <xf numFmtId="0" fontId="0" fillId="17" borderId="25" xfId="0" applyFill="1" applyBorder="1"/>
    <xf numFmtId="0" fontId="0" fillId="17" borderId="26" xfId="0" applyFill="1" applyBorder="1"/>
    <xf numFmtId="0" fontId="0" fillId="17" borderId="29" xfId="0" applyFill="1" applyBorder="1"/>
    <xf numFmtId="0" fontId="0" fillId="16" borderId="26" xfId="0" applyFill="1" applyBorder="1"/>
    <xf numFmtId="0" fontId="0" fillId="16" borderId="27" xfId="0" applyFill="1" applyBorder="1"/>
    <xf numFmtId="0" fontId="0" fillId="24" borderId="19" xfId="0" applyFill="1" applyBorder="1"/>
    <xf numFmtId="0" fontId="0" fillId="24" borderId="28" xfId="0" applyFill="1" applyBorder="1"/>
    <xf numFmtId="0" fontId="0" fillId="24" borderId="20" xfId="0" applyFill="1" applyBorder="1"/>
    <xf numFmtId="0" fontId="0" fillId="2" borderId="33" xfId="0" applyFill="1" applyBorder="1" applyAlignment="1">
      <alignment horizontal="right"/>
    </xf>
    <xf numFmtId="0" fontId="0" fillId="5" borderId="19" xfId="0" applyFill="1" applyBorder="1"/>
    <xf numFmtId="0" fontId="0" fillId="5" borderId="28" xfId="0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14" xfId="0" applyFill="1" applyBorder="1"/>
    <xf numFmtId="0" fontId="0" fillId="21" borderId="26" xfId="0" applyFill="1" applyBorder="1"/>
    <xf numFmtId="0" fontId="0" fillId="21" borderId="29" xfId="0" applyFill="1" applyBorder="1"/>
    <xf numFmtId="0" fontId="0" fillId="21" borderId="18" xfId="0" applyFill="1" applyBorder="1"/>
    <xf numFmtId="0" fontId="0" fillId="21" borderId="16" xfId="0" applyFill="1" applyBorder="1"/>
    <xf numFmtId="0" fontId="0" fillId="4" borderId="26" xfId="0" applyFill="1" applyBorder="1"/>
    <xf numFmtId="0" fontId="0" fillId="4" borderId="29" xfId="0" applyFill="1" applyBorder="1"/>
    <xf numFmtId="0" fontId="0" fillId="4" borderId="40" xfId="0" applyFill="1" applyBorder="1"/>
    <xf numFmtId="0" fontId="0" fillId="4" borderId="7" xfId="0" applyFill="1" applyBorder="1"/>
    <xf numFmtId="0" fontId="0" fillId="21" borderId="7" xfId="0" applyFill="1" applyBorder="1"/>
    <xf numFmtId="0" fontId="0" fillId="21" borderId="4" xfId="0" applyFill="1" applyBorder="1"/>
    <xf numFmtId="0" fontId="0" fillId="4" borderId="8" xfId="0" applyFill="1" applyBorder="1"/>
    <xf numFmtId="0" fontId="0" fillId="5" borderId="38" xfId="0" applyFill="1" applyBorder="1"/>
    <xf numFmtId="0" fontId="0" fillId="5" borderId="8" xfId="0" applyFill="1" applyBorder="1"/>
    <xf numFmtId="0" fontId="0" fillId="5" borderId="20" xfId="0" applyFill="1" applyBorder="1"/>
    <xf numFmtId="0" fontId="0" fillId="5" borderId="22" xfId="0" applyFill="1" applyBorder="1"/>
    <xf numFmtId="0" fontId="0" fillId="4" borderId="6" xfId="0" applyFill="1" applyBorder="1"/>
    <xf numFmtId="0" fontId="0" fillId="4" borderId="6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33" xfId="0" applyFill="1" applyBorder="1" applyAlignment="1">
      <alignment horizontal="right"/>
    </xf>
    <xf numFmtId="0" fontId="0" fillId="4" borderId="33" xfId="0" applyFill="1" applyBorder="1"/>
    <xf numFmtId="0" fontId="0" fillId="4" borderId="22" xfId="0" applyFill="1" applyBorder="1"/>
    <xf numFmtId="0" fontId="0" fillId="4" borderId="16" xfId="0" applyFill="1" applyBorder="1"/>
    <xf numFmtId="0" fontId="0" fillId="21" borderId="24" xfId="0" applyFill="1" applyBorder="1"/>
    <xf numFmtId="0" fontId="0" fillId="20" borderId="28" xfId="0" applyFill="1" applyBorder="1"/>
    <xf numFmtId="0" fontId="0" fillId="20" borderId="34" xfId="0" applyFill="1" applyBorder="1"/>
    <xf numFmtId="0" fontId="0" fillId="20" borderId="3" xfId="0" applyFill="1" applyBorder="1"/>
    <xf numFmtId="0" fontId="0" fillId="20" borderId="24" xfId="0" applyFill="1" applyBorder="1"/>
    <xf numFmtId="0" fontId="0" fillId="20" borderId="38" xfId="0" applyFill="1" applyBorder="1"/>
    <xf numFmtId="0" fontId="0" fillId="20" borderId="8" xfId="0" applyFill="1" applyBorder="1"/>
    <xf numFmtId="0" fontId="0" fillId="21" borderId="23" xfId="0" applyFill="1" applyBorder="1"/>
    <xf numFmtId="0" fontId="0" fillId="21" borderId="37" xfId="0" applyFill="1" applyBorder="1"/>
    <xf numFmtId="0" fontId="0" fillId="21" borderId="6" xfId="0" applyFill="1" applyBorder="1"/>
    <xf numFmtId="0" fontId="0" fillId="21" borderId="8" xfId="0" applyFill="1" applyBorder="1"/>
    <xf numFmtId="0" fontId="0" fillId="21" borderId="33" xfId="0" applyFill="1" applyBorder="1"/>
    <xf numFmtId="0" fontId="1" fillId="25" borderId="13" xfId="0" applyFont="1" applyFill="1" applyBorder="1"/>
    <xf numFmtId="0" fontId="1" fillId="25" borderId="0" xfId="0" applyFont="1" applyFill="1" applyBorder="1"/>
    <xf numFmtId="0" fontId="1" fillId="25" borderId="23" xfId="0" applyFont="1" applyFill="1" applyBorder="1"/>
    <xf numFmtId="0" fontId="1" fillId="14" borderId="23" xfId="0" applyFont="1" applyFill="1" applyBorder="1"/>
    <xf numFmtId="0" fontId="1" fillId="14" borderId="24" xfId="0" applyFont="1" applyFill="1" applyBorder="1"/>
    <xf numFmtId="0" fontId="0" fillId="14" borderId="13" xfId="0" applyFill="1" applyBorder="1"/>
    <xf numFmtId="0" fontId="0" fillId="14" borderId="0" xfId="0" applyFill="1" applyBorder="1"/>
    <xf numFmtId="0" fontId="1" fillId="14" borderId="13" xfId="0" applyFont="1" applyFill="1" applyBorder="1"/>
    <xf numFmtId="0" fontId="1" fillId="14" borderId="0" xfId="0" applyFont="1" applyFill="1" applyBorder="1"/>
    <xf numFmtId="0" fontId="1" fillId="14" borderId="23" xfId="0" applyFont="1" applyFill="1" applyBorder="1" applyAlignment="1">
      <alignment horizontal="right"/>
    </xf>
    <xf numFmtId="0" fontId="1" fillId="14" borderId="15" xfId="0" applyFont="1" applyFill="1" applyBorder="1"/>
    <xf numFmtId="0" fontId="1" fillId="14" borderId="18" xfId="0" applyFont="1" applyFill="1" applyBorder="1"/>
    <xf numFmtId="0" fontId="1" fillId="14" borderId="37" xfId="0" applyFont="1" applyFill="1" applyBorder="1" applyAlignment="1">
      <alignment horizontal="right"/>
    </xf>
    <xf numFmtId="0" fontId="0" fillId="14" borderId="21" xfId="0" applyFill="1" applyBorder="1"/>
    <xf numFmtId="0" fontId="0" fillId="14" borderId="3" xfId="0" applyFill="1" applyBorder="1"/>
    <xf numFmtId="0" fontId="0" fillId="15" borderId="21" xfId="0" applyFill="1" applyBorder="1"/>
    <xf numFmtId="0" fontId="0" fillId="15" borderId="3" xfId="0" applyFill="1" applyBorder="1"/>
    <xf numFmtId="0" fontId="0" fillId="15" borderId="2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K18" sqref="K18"/>
    </sheetView>
  </sheetViews>
  <sheetFormatPr defaultRowHeight="15" x14ac:dyDescent="0.25"/>
  <cols>
    <col min="3" max="3" width="12.7109375" customWidth="1"/>
    <col min="4" max="4" width="11.140625" customWidth="1"/>
  </cols>
  <sheetData>
    <row r="1" spans="1:20" x14ac:dyDescent="0.25">
      <c r="A1" s="86"/>
      <c r="B1" s="70"/>
      <c r="C1" s="69"/>
      <c r="D1" s="175" t="s">
        <v>398</v>
      </c>
      <c r="E1" s="187" t="s">
        <v>415</v>
      </c>
      <c r="F1" s="188"/>
      <c r="G1" s="175" t="s">
        <v>436</v>
      </c>
      <c r="H1" s="191"/>
      <c r="I1" s="177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213"/>
      <c r="B2" s="214"/>
      <c r="C2" s="215"/>
      <c r="D2" s="176" t="s">
        <v>399</v>
      </c>
      <c r="E2" s="189" t="s">
        <v>416</v>
      </c>
      <c r="F2" s="190"/>
      <c r="G2" s="176" t="s">
        <v>437</v>
      </c>
      <c r="H2" s="192" t="s">
        <v>438</v>
      </c>
      <c r="I2" s="178" t="s">
        <v>440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98" t="s">
        <v>402</v>
      </c>
      <c r="B3" s="199"/>
      <c r="C3" s="200"/>
      <c r="D3" s="179"/>
      <c r="E3" s="121"/>
      <c r="F3" s="193"/>
      <c r="G3" s="179"/>
      <c r="H3" s="195"/>
      <c r="I3" s="163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203"/>
      <c r="B4" s="204"/>
      <c r="C4" s="201" t="s">
        <v>0</v>
      </c>
      <c r="D4" s="180" t="s">
        <v>400</v>
      </c>
      <c r="E4" s="121" t="s">
        <v>417</v>
      </c>
      <c r="F4" s="193" t="s">
        <v>418</v>
      </c>
      <c r="G4" s="179">
        <v>15</v>
      </c>
      <c r="H4" s="195">
        <v>25</v>
      </c>
      <c r="I4" s="163">
        <v>35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203"/>
      <c r="B5" s="204"/>
      <c r="C5" s="201" t="s">
        <v>387</v>
      </c>
      <c r="D5" s="180">
        <v>1</v>
      </c>
      <c r="E5" s="121" t="s">
        <v>419</v>
      </c>
      <c r="F5" s="193"/>
      <c r="G5" s="179">
        <v>15</v>
      </c>
      <c r="H5" s="195">
        <v>25</v>
      </c>
      <c r="I5" s="163">
        <v>35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203"/>
      <c r="B6" s="204"/>
      <c r="C6" s="201" t="s">
        <v>388</v>
      </c>
      <c r="D6" s="180" t="s">
        <v>401</v>
      </c>
      <c r="E6" s="121" t="s">
        <v>420</v>
      </c>
      <c r="F6" s="193" t="s">
        <v>421</v>
      </c>
      <c r="G6" s="179">
        <v>15</v>
      </c>
      <c r="H6" s="195">
        <v>25</v>
      </c>
      <c r="I6" s="163">
        <v>35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203"/>
      <c r="B7" s="204"/>
      <c r="C7" s="201" t="s">
        <v>389</v>
      </c>
      <c r="D7" s="180" t="s">
        <v>401</v>
      </c>
      <c r="E7" s="121" t="s">
        <v>422</v>
      </c>
      <c r="F7" s="193" t="s">
        <v>423</v>
      </c>
      <c r="G7" s="179">
        <v>15</v>
      </c>
      <c r="H7" s="195">
        <v>25</v>
      </c>
      <c r="I7" s="163">
        <v>35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203"/>
      <c r="B8" s="204"/>
      <c r="C8" s="201" t="s">
        <v>390</v>
      </c>
      <c r="D8" s="180">
        <v>1</v>
      </c>
      <c r="E8" s="121" t="s">
        <v>424</v>
      </c>
      <c r="F8" s="193"/>
      <c r="G8" s="179">
        <v>15</v>
      </c>
      <c r="H8" s="195">
        <v>25</v>
      </c>
      <c r="I8" s="163">
        <v>35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203"/>
      <c r="B9" s="204"/>
      <c r="C9" s="201" t="s">
        <v>391</v>
      </c>
      <c r="D9" s="180" t="s">
        <v>400</v>
      </c>
      <c r="E9" s="121" t="s">
        <v>425</v>
      </c>
      <c r="F9" s="193" t="s">
        <v>426</v>
      </c>
      <c r="G9" s="179">
        <v>15</v>
      </c>
      <c r="H9" s="195">
        <v>25</v>
      </c>
      <c r="I9" s="163">
        <v>35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203"/>
      <c r="B10" s="204"/>
      <c r="C10" s="201" t="s">
        <v>392</v>
      </c>
      <c r="D10" s="180">
        <v>1</v>
      </c>
      <c r="E10" s="121" t="s">
        <v>427</v>
      </c>
      <c r="F10" s="193"/>
      <c r="G10" s="179">
        <v>15</v>
      </c>
      <c r="H10" s="195">
        <v>25</v>
      </c>
      <c r="I10" s="163">
        <v>35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203"/>
      <c r="B11" s="204"/>
      <c r="C11" s="201" t="s">
        <v>393</v>
      </c>
      <c r="D11" s="180">
        <v>1</v>
      </c>
      <c r="E11" s="121" t="s">
        <v>428</v>
      </c>
      <c r="F11" s="193"/>
      <c r="G11" s="179">
        <v>15</v>
      </c>
      <c r="H11" s="195">
        <v>25</v>
      </c>
      <c r="I11" s="163">
        <v>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203"/>
      <c r="B12" s="204"/>
      <c r="C12" s="201" t="s">
        <v>394</v>
      </c>
      <c r="D12" s="180">
        <v>1</v>
      </c>
      <c r="E12" s="121" t="s">
        <v>429</v>
      </c>
      <c r="F12" s="193"/>
      <c r="G12" s="179">
        <v>15</v>
      </c>
      <c r="H12" s="195">
        <v>25</v>
      </c>
      <c r="I12" s="163">
        <v>35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203"/>
      <c r="B13" s="204"/>
      <c r="C13" s="201" t="s">
        <v>395</v>
      </c>
      <c r="D13" s="180" t="s">
        <v>400</v>
      </c>
      <c r="E13" s="121" t="s">
        <v>430</v>
      </c>
      <c r="F13" s="193" t="s">
        <v>431</v>
      </c>
      <c r="G13" s="179">
        <v>15</v>
      </c>
      <c r="H13" s="195">
        <v>25</v>
      </c>
      <c r="I13" s="163">
        <v>35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203"/>
      <c r="B14" s="204"/>
      <c r="C14" s="201" t="s">
        <v>396</v>
      </c>
      <c r="D14" s="180">
        <v>1</v>
      </c>
      <c r="E14" s="121" t="s">
        <v>432</v>
      </c>
      <c r="F14" s="193"/>
      <c r="G14" s="179">
        <v>15</v>
      </c>
      <c r="H14" s="195">
        <v>25</v>
      </c>
      <c r="I14" s="163">
        <v>35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203"/>
      <c r="B15" s="204"/>
      <c r="C15" s="201" t="s">
        <v>397</v>
      </c>
      <c r="D15" s="180" t="s">
        <v>401</v>
      </c>
      <c r="E15" s="121" t="s">
        <v>433</v>
      </c>
      <c r="F15" s="193" t="s">
        <v>434</v>
      </c>
      <c r="G15" s="179">
        <v>10</v>
      </c>
      <c r="H15" s="195">
        <v>15</v>
      </c>
      <c r="I15" s="163">
        <v>20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211"/>
      <c r="B16" s="212"/>
      <c r="C16" s="202" t="s">
        <v>404</v>
      </c>
      <c r="D16" s="181" t="s">
        <v>405</v>
      </c>
      <c r="E16" s="123" t="s">
        <v>435</v>
      </c>
      <c r="F16" s="186"/>
      <c r="G16" s="174">
        <v>10</v>
      </c>
      <c r="H16" s="196">
        <v>15</v>
      </c>
      <c r="I16" s="184">
        <v>20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98" t="s">
        <v>403</v>
      </c>
      <c r="B17" s="199"/>
      <c r="C17" s="200"/>
      <c r="D17" s="179"/>
      <c r="E17" s="121"/>
      <c r="F17" s="193"/>
      <c r="G17" s="179"/>
      <c r="H17" s="195"/>
      <c r="I17" s="16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205"/>
      <c r="B18" s="206"/>
      <c r="C18" s="207" t="s">
        <v>406</v>
      </c>
      <c r="D18" s="180" t="s">
        <v>414</v>
      </c>
      <c r="E18" s="121"/>
      <c r="F18" s="193"/>
      <c r="G18" s="179" t="s">
        <v>439</v>
      </c>
      <c r="H18" s="195" t="s">
        <v>439</v>
      </c>
      <c r="I18" s="16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205"/>
      <c r="B19" s="206"/>
      <c r="C19" s="207" t="s">
        <v>407</v>
      </c>
      <c r="D19" s="180" t="s">
        <v>414</v>
      </c>
      <c r="E19" s="121"/>
      <c r="F19" s="193"/>
      <c r="G19" s="179" t="s">
        <v>439</v>
      </c>
      <c r="H19" s="195" t="s">
        <v>439</v>
      </c>
      <c r="I19" s="16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205"/>
      <c r="B20" s="206"/>
      <c r="C20" s="207" t="s">
        <v>408</v>
      </c>
      <c r="D20" s="180" t="s">
        <v>414</v>
      </c>
      <c r="E20" s="121"/>
      <c r="F20" s="193"/>
      <c r="G20" s="179" t="s">
        <v>439</v>
      </c>
      <c r="H20" s="195" t="s">
        <v>439</v>
      </c>
      <c r="I20" s="16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205"/>
      <c r="B21" s="206"/>
      <c r="C21" s="207" t="s">
        <v>409</v>
      </c>
      <c r="D21" s="180" t="s">
        <v>414</v>
      </c>
      <c r="E21" s="121"/>
      <c r="F21" s="193"/>
      <c r="G21" s="179" t="s">
        <v>439</v>
      </c>
      <c r="H21" s="195" t="s">
        <v>439</v>
      </c>
      <c r="I21" s="16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205"/>
      <c r="B22" s="206"/>
      <c r="C22" s="207" t="s">
        <v>410</v>
      </c>
      <c r="D22" s="180" t="s">
        <v>414</v>
      </c>
      <c r="E22" s="121"/>
      <c r="F22" s="193"/>
      <c r="G22" s="179" t="s">
        <v>439</v>
      </c>
      <c r="H22" s="195" t="s">
        <v>439</v>
      </c>
      <c r="I22" s="16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205"/>
      <c r="B23" s="206"/>
      <c r="C23" s="207" t="s">
        <v>411</v>
      </c>
      <c r="D23" s="180" t="s">
        <v>414</v>
      </c>
      <c r="E23" s="121"/>
      <c r="F23" s="193"/>
      <c r="G23" s="179" t="s">
        <v>439</v>
      </c>
      <c r="H23" s="195" t="s">
        <v>439</v>
      </c>
      <c r="I23" s="16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205"/>
      <c r="B24" s="206"/>
      <c r="C24" s="207" t="s">
        <v>412</v>
      </c>
      <c r="D24" s="180" t="s">
        <v>414</v>
      </c>
      <c r="E24" s="121"/>
      <c r="F24" s="193"/>
      <c r="G24" s="179" t="s">
        <v>439</v>
      </c>
      <c r="H24" s="195" t="s">
        <v>439</v>
      </c>
      <c r="I24" s="16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thickBot="1" x14ac:dyDescent="0.3">
      <c r="A25" s="208"/>
      <c r="B25" s="209"/>
      <c r="C25" s="210" t="s">
        <v>413</v>
      </c>
      <c r="D25" s="182" t="s">
        <v>414</v>
      </c>
      <c r="E25" s="166"/>
      <c r="F25" s="194"/>
      <c r="G25" s="183" t="s">
        <v>439</v>
      </c>
      <c r="H25" s="197" t="s">
        <v>439</v>
      </c>
      <c r="I25" s="18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J12" sqref="J12"/>
    </sheetView>
  </sheetViews>
  <sheetFormatPr defaultRowHeight="15" x14ac:dyDescent="0.25"/>
  <cols>
    <col min="3" max="3" width="15.140625" customWidth="1"/>
    <col min="16" max="16" width="10.5703125" customWidth="1"/>
  </cols>
  <sheetData>
    <row r="1" spans="1:21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55" t="s">
        <v>328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  <c r="Q2" s="1"/>
      <c r="R2" s="1"/>
      <c r="S2" s="1"/>
      <c r="T2" s="1"/>
      <c r="U2" s="1"/>
    </row>
    <row r="3" spans="1:21" x14ac:dyDescent="0.25">
      <c r="A3" s="1"/>
      <c r="B3" s="149"/>
      <c r="C3" s="150" t="s">
        <v>7</v>
      </c>
      <c r="D3" s="153" t="s">
        <v>2</v>
      </c>
      <c r="E3" s="153"/>
      <c r="F3" s="153"/>
      <c r="G3" s="153"/>
      <c r="H3" s="154"/>
      <c r="I3" s="150" t="s">
        <v>330</v>
      </c>
      <c r="J3" s="150" t="s">
        <v>384</v>
      </c>
      <c r="K3" s="151" t="s">
        <v>386</v>
      </c>
      <c r="L3" s="151"/>
      <c r="M3" s="151"/>
      <c r="N3" s="151"/>
      <c r="O3" s="151"/>
      <c r="P3" s="152"/>
      <c r="Q3" s="1"/>
      <c r="R3" s="1"/>
      <c r="S3" s="1"/>
      <c r="T3" s="1"/>
      <c r="U3" s="1"/>
    </row>
    <row r="4" spans="1:21" x14ac:dyDescent="0.25">
      <c r="A4" s="1"/>
      <c r="B4" s="87" t="s">
        <v>1</v>
      </c>
      <c r="C4" s="49" t="s">
        <v>8</v>
      </c>
      <c r="D4" s="49" t="s">
        <v>3</v>
      </c>
      <c r="E4" s="78" t="s">
        <v>4</v>
      </c>
      <c r="F4" s="78"/>
      <c r="G4" s="78"/>
      <c r="H4" s="52"/>
      <c r="I4" s="49" t="s">
        <v>331</v>
      </c>
      <c r="J4" s="49" t="s">
        <v>385</v>
      </c>
      <c r="K4" s="49" t="s">
        <v>267</v>
      </c>
      <c r="L4" s="78" t="s">
        <v>329</v>
      </c>
      <c r="M4" s="78"/>
      <c r="N4" s="78"/>
      <c r="O4" s="78"/>
      <c r="P4" s="80"/>
      <c r="Q4" s="1"/>
      <c r="R4" s="1"/>
      <c r="S4" s="1"/>
      <c r="T4" s="1"/>
      <c r="U4" s="1"/>
    </row>
    <row r="5" spans="1:21" x14ac:dyDescent="0.25">
      <c r="A5" s="1"/>
      <c r="B5" s="61">
        <v>1</v>
      </c>
      <c r="C5" s="42" t="s">
        <v>165</v>
      </c>
      <c r="D5" s="47">
        <v>6</v>
      </c>
      <c r="E5" s="48" t="s">
        <v>72</v>
      </c>
      <c r="F5" s="48" t="s">
        <v>66</v>
      </c>
      <c r="G5" s="48" t="s">
        <v>14</v>
      </c>
      <c r="H5" s="45" t="s">
        <v>15</v>
      </c>
      <c r="I5" s="46">
        <v>1.1000000000000001</v>
      </c>
      <c r="J5" s="47">
        <v>1</v>
      </c>
      <c r="K5" s="47">
        <f>SUM(J5)</f>
        <v>1</v>
      </c>
      <c r="L5" s="48" t="s">
        <v>332</v>
      </c>
      <c r="M5" s="48"/>
      <c r="N5" s="48"/>
      <c r="O5" s="48"/>
      <c r="P5" s="56"/>
      <c r="Q5" s="1"/>
      <c r="R5" s="1"/>
      <c r="S5" s="1"/>
      <c r="T5" s="1"/>
      <c r="U5" s="1"/>
    </row>
    <row r="6" spans="1:21" x14ac:dyDescent="0.25">
      <c r="A6" s="1"/>
      <c r="B6" s="62">
        <f>SUM(B5+1)</f>
        <v>2</v>
      </c>
      <c r="C6" s="43" t="s">
        <v>197</v>
      </c>
      <c r="D6" s="44">
        <v>15</v>
      </c>
      <c r="E6" s="38" t="s">
        <v>82</v>
      </c>
      <c r="F6" s="38" t="s">
        <v>68</v>
      </c>
      <c r="G6" s="38" t="s">
        <v>28</v>
      </c>
      <c r="H6" s="40" t="s">
        <v>36</v>
      </c>
      <c r="I6" s="41">
        <v>1.2</v>
      </c>
      <c r="J6" s="44">
        <v>2</v>
      </c>
      <c r="K6" s="44">
        <f>SUM(K5+J6)</f>
        <v>3</v>
      </c>
      <c r="L6" s="38"/>
      <c r="M6" s="38"/>
      <c r="N6" s="38"/>
      <c r="O6" s="38"/>
      <c r="P6" s="55"/>
      <c r="Q6" s="1"/>
      <c r="R6" s="1"/>
      <c r="S6" s="1"/>
      <c r="T6" s="1"/>
      <c r="U6" s="1"/>
    </row>
    <row r="7" spans="1:21" x14ac:dyDescent="0.25">
      <c r="A7" s="1"/>
      <c r="B7" s="62">
        <f t="shared" ref="B7:B19" si="0">SUM(B6+1)</f>
        <v>3</v>
      </c>
      <c r="C7" s="43" t="s">
        <v>172</v>
      </c>
      <c r="D7" s="44">
        <v>31</v>
      </c>
      <c r="E7" s="38" t="s">
        <v>85</v>
      </c>
      <c r="F7" s="38" t="s">
        <v>73</v>
      </c>
      <c r="G7" s="38" t="s">
        <v>29</v>
      </c>
      <c r="H7" s="40" t="s">
        <v>49</v>
      </c>
      <c r="I7" s="41">
        <v>1.3</v>
      </c>
      <c r="J7" s="44">
        <v>5</v>
      </c>
      <c r="K7" s="44">
        <f t="shared" ref="K7:K19" si="1">SUM(K6+J7)</f>
        <v>8</v>
      </c>
      <c r="L7" s="38"/>
      <c r="M7" s="38"/>
      <c r="N7" s="38"/>
      <c r="O7" s="38"/>
      <c r="P7" s="55"/>
      <c r="Q7" s="1"/>
      <c r="R7" s="1"/>
      <c r="S7" s="1"/>
      <c r="T7" s="1"/>
      <c r="U7" s="1"/>
    </row>
    <row r="8" spans="1:21" x14ac:dyDescent="0.25">
      <c r="A8" s="1"/>
      <c r="B8" s="62">
        <f t="shared" si="0"/>
        <v>4</v>
      </c>
      <c r="C8" s="43" t="s">
        <v>174</v>
      </c>
      <c r="D8" s="44">
        <v>51</v>
      </c>
      <c r="E8" s="38" t="s">
        <v>22</v>
      </c>
      <c r="F8" s="38" t="s">
        <v>75</v>
      </c>
      <c r="G8" s="38" t="s">
        <v>30</v>
      </c>
      <c r="H8" s="40" t="s">
        <v>50</v>
      </c>
      <c r="I8" s="41">
        <v>1.4</v>
      </c>
      <c r="J8" s="44">
        <v>10</v>
      </c>
      <c r="K8" s="44">
        <f t="shared" si="1"/>
        <v>18</v>
      </c>
      <c r="L8" s="38"/>
      <c r="M8" s="38"/>
      <c r="N8" s="38"/>
      <c r="O8" s="38"/>
      <c r="P8" s="55"/>
      <c r="Q8" s="1"/>
      <c r="R8" s="1"/>
      <c r="S8" s="1"/>
      <c r="T8" s="1"/>
      <c r="U8" s="1"/>
    </row>
    <row r="9" spans="1:21" x14ac:dyDescent="0.25">
      <c r="A9" s="1"/>
      <c r="B9" s="62">
        <f t="shared" si="0"/>
        <v>5</v>
      </c>
      <c r="C9" s="43" t="s">
        <v>198</v>
      </c>
      <c r="D9" s="44">
        <v>158</v>
      </c>
      <c r="E9" s="38" t="s">
        <v>89</v>
      </c>
      <c r="F9" s="38" t="s">
        <v>78</v>
      </c>
      <c r="G9" s="38" t="s">
        <v>31</v>
      </c>
      <c r="H9" s="40" t="s">
        <v>51</v>
      </c>
      <c r="I9" s="41">
        <v>1.5</v>
      </c>
      <c r="J9" s="44">
        <v>15</v>
      </c>
      <c r="K9" s="44">
        <f t="shared" si="1"/>
        <v>33</v>
      </c>
      <c r="L9" s="38" t="s">
        <v>336</v>
      </c>
      <c r="M9" s="38"/>
      <c r="N9" s="38"/>
      <c r="O9" s="38"/>
      <c r="P9" s="55"/>
      <c r="Q9" s="1"/>
      <c r="R9" s="1"/>
      <c r="S9" s="1"/>
      <c r="T9" s="1"/>
      <c r="U9" s="1"/>
    </row>
    <row r="10" spans="1:21" x14ac:dyDescent="0.25">
      <c r="A10" s="1"/>
      <c r="B10" s="61">
        <f t="shared" si="0"/>
        <v>6</v>
      </c>
      <c r="C10" s="42" t="s">
        <v>100</v>
      </c>
      <c r="D10" s="47">
        <v>277</v>
      </c>
      <c r="E10" s="48" t="s">
        <v>92</v>
      </c>
      <c r="F10" s="48" t="s">
        <v>81</v>
      </c>
      <c r="G10" s="48" t="s">
        <v>32</v>
      </c>
      <c r="H10" s="45" t="s">
        <v>52</v>
      </c>
      <c r="I10" s="46">
        <v>1.6</v>
      </c>
      <c r="J10" s="47">
        <v>25</v>
      </c>
      <c r="K10" s="47">
        <f t="shared" si="1"/>
        <v>58</v>
      </c>
      <c r="L10" s="48"/>
      <c r="M10" s="48"/>
      <c r="N10" s="48"/>
      <c r="O10" s="48"/>
      <c r="P10" s="56"/>
      <c r="Q10" s="1"/>
      <c r="R10" s="1"/>
      <c r="S10" s="1"/>
      <c r="T10" s="1"/>
      <c r="U10" s="1"/>
    </row>
    <row r="11" spans="1:21" x14ac:dyDescent="0.25">
      <c r="A11" s="1"/>
      <c r="B11" s="62">
        <f t="shared" si="0"/>
        <v>7</v>
      </c>
      <c r="C11" s="43" t="s">
        <v>177</v>
      </c>
      <c r="D11" s="44">
        <v>400</v>
      </c>
      <c r="E11" s="38" t="s">
        <v>182</v>
      </c>
      <c r="F11" s="38" t="s">
        <v>183</v>
      </c>
      <c r="G11" s="38" t="s">
        <v>33</v>
      </c>
      <c r="H11" s="40" t="s">
        <v>56</v>
      </c>
      <c r="I11" s="41">
        <v>1.7</v>
      </c>
      <c r="J11" s="44">
        <v>55</v>
      </c>
      <c r="K11" s="44">
        <f t="shared" si="1"/>
        <v>113</v>
      </c>
      <c r="L11" s="38"/>
      <c r="M11" s="38"/>
      <c r="N11" s="38"/>
      <c r="O11" s="38"/>
      <c r="P11" s="55"/>
      <c r="Q11" s="1"/>
      <c r="R11" s="1"/>
      <c r="S11" s="1"/>
      <c r="T11" s="1"/>
      <c r="U11" s="1"/>
    </row>
    <row r="12" spans="1:21" x14ac:dyDescent="0.25">
      <c r="A12" s="1"/>
      <c r="B12" s="62">
        <f t="shared" si="0"/>
        <v>8</v>
      </c>
      <c r="C12" s="43" t="s">
        <v>178</v>
      </c>
      <c r="D12" s="44">
        <v>572</v>
      </c>
      <c r="E12" s="38" t="s">
        <v>184</v>
      </c>
      <c r="F12" s="38" t="s">
        <v>185</v>
      </c>
      <c r="G12" s="38" t="s">
        <v>34</v>
      </c>
      <c r="H12" s="40" t="s">
        <v>53</v>
      </c>
      <c r="I12" s="41">
        <v>1.8</v>
      </c>
      <c r="J12" s="44">
        <v>105</v>
      </c>
      <c r="K12" s="44">
        <f t="shared" si="1"/>
        <v>218</v>
      </c>
      <c r="L12" s="38"/>
      <c r="M12" s="38"/>
      <c r="N12" s="38"/>
      <c r="O12" s="38"/>
      <c r="P12" s="55"/>
      <c r="Q12" s="1"/>
      <c r="R12" s="1"/>
      <c r="S12" s="1"/>
      <c r="T12" s="1"/>
      <c r="U12" s="1"/>
    </row>
    <row r="13" spans="1:21" x14ac:dyDescent="0.25">
      <c r="A13" s="1"/>
      <c r="B13" s="62">
        <f t="shared" si="0"/>
        <v>9</v>
      </c>
      <c r="C13" s="43" t="s">
        <v>179</v>
      </c>
      <c r="D13" s="44">
        <v>812</v>
      </c>
      <c r="E13" s="38" t="s">
        <v>204</v>
      </c>
      <c r="F13" s="38" t="s">
        <v>210</v>
      </c>
      <c r="G13" s="38" t="s">
        <v>35</v>
      </c>
      <c r="H13" s="40" t="s">
        <v>57</v>
      </c>
      <c r="I13" s="41">
        <v>1.9</v>
      </c>
      <c r="J13" s="44">
        <v>150</v>
      </c>
      <c r="K13" s="44">
        <f t="shared" si="1"/>
        <v>368</v>
      </c>
      <c r="L13" s="38"/>
      <c r="M13" s="38"/>
      <c r="N13" s="38"/>
      <c r="O13" s="38"/>
      <c r="P13" s="55"/>
      <c r="Q13" s="1"/>
      <c r="R13" s="1"/>
      <c r="S13" s="1"/>
      <c r="T13" s="1"/>
      <c r="U13" s="1"/>
    </row>
    <row r="14" spans="1:21" x14ac:dyDescent="0.25">
      <c r="A14" s="1"/>
      <c r="B14" s="62">
        <f t="shared" si="0"/>
        <v>10</v>
      </c>
      <c r="C14" s="43" t="s">
        <v>199</v>
      </c>
      <c r="D14" s="44">
        <v>1112</v>
      </c>
      <c r="E14" s="38" t="s">
        <v>205</v>
      </c>
      <c r="F14" s="38" t="s">
        <v>211</v>
      </c>
      <c r="G14" s="38" t="s">
        <v>44</v>
      </c>
      <c r="H14" s="40" t="s">
        <v>54</v>
      </c>
      <c r="I14" s="41">
        <v>2</v>
      </c>
      <c r="J14" s="44">
        <v>250</v>
      </c>
      <c r="K14" s="44">
        <f t="shared" si="1"/>
        <v>618</v>
      </c>
      <c r="L14" s="38" t="s">
        <v>334</v>
      </c>
      <c r="M14" s="38"/>
      <c r="N14" s="38"/>
      <c r="O14" s="38"/>
      <c r="P14" s="55"/>
      <c r="Q14" s="1"/>
      <c r="R14" s="1"/>
      <c r="S14" s="1"/>
      <c r="T14" s="1"/>
      <c r="U14" s="1"/>
    </row>
    <row r="15" spans="1:21" x14ac:dyDescent="0.25">
      <c r="A15" s="1"/>
      <c r="B15" s="61">
        <f>SUM(B14+1)</f>
        <v>11</v>
      </c>
      <c r="C15" s="42" t="s">
        <v>200</v>
      </c>
      <c r="D15" s="47">
        <v>1307</v>
      </c>
      <c r="E15" s="48" t="s">
        <v>206</v>
      </c>
      <c r="F15" s="48" t="s">
        <v>212</v>
      </c>
      <c r="G15" s="48" t="s">
        <v>45</v>
      </c>
      <c r="H15" s="45" t="s">
        <v>58</v>
      </c>
      <c r="I15" s="46">
        <v>2.1</v>
      </c>
      <c r="J15" s="47">
        <v>400</v>
      </c>
      <c r="K15" s="47">
        <f t="shared" si="1"/>
        <v>1018</v>
      </c>
      <c r="L15" s="48"/>
      <c r="M15" s="48"/>
      <c r="N15" s="48"/>
      <c r="O15" s="48"/>
      <c r="P15" s="56"/>
      <c r="Q15" s="1"/>
      <c r="R15" s="1"/>
      <c r="S15" s="1"/>
      <c r="T15" s="1"/>
      <c r="U15" s="1"/>
    </row>
    <row r="16" spans="1:21" x14ac:dyDescent="0.25">
      <c r="A16" s="1"/>
      <c r="B16" s="62">
        <f t="shared" si="0"/>
        <v>12</v>
      </c>
      <c r="C16" s="43" t="s">
        <v>201</v>
      </c>
      <c r="D16" s="44">
        <v>1751</v>
      </c>
      <c r="E16" s="38" t="s">
        <v>207</v>
      </c>
      <c r="F16" s="38" t="s">
        <v>213</v>
      </c>
      <c r="G16" s="38" t="s">
        <v>46</v>
      </c>
      <c r="H16" s="40" t="s">
        <v>59</v>
      </c>
      <c r="I16" s="41">
        <v>2.2000000000000002</v>
      </c>
      <c r="J16" s="44">
        <v>1000</v>
      </c>
      <c r="K16" s="44">
        <f t="shared" si="1"/>
        <v>2018</v>
      </c>
      <c r="L16" s="38"/>
      <c r="M16" s="38"/>
      <c r="N16" s="38"/>
      <c r="O16" s="38"/>
      <c r="P16" s="55"/>
      <c r="Q16" s="1"/>
      <c r="R16" s="1"/>
      <c r="S16" s="1"/>
      <c r="T16" s="1"/>
      <c r="U16" s="1"/>
    </row>
    <row r="17" spans="1:21" x14ac:dyDescent="0.25">
      <c r="A17" s="1"/>
      <c r="B17" s="62">
        <f t="shared" si="0"/>
        <v>13</v>
      </c>
      <c r="C17" s="43" t="s">
        <v>202</v>
      </c>
      <c r="D17" s="44">
        <v>2109</v>
      </c>
      <c r="E17" s="38" t="s">
        <v>209</v>
      </c>
      <c r="F17" s="38" t="s">
        <v>214</v>
      </c>
      <c r="G17" s="38" t="s">
        <v>47</v>
      </c>
      <c r="H17" s="40" t="s">
        <v>55</v>
      </c>
      <c r="I17" s="41">
        <v>2.2999999999999998</v>
      </c>
      <c r="J17" s="44">
        <v>2000</v>
      </c>
      <c r="K17" s="44">
        <f t="shared" si="1"/>
        <v>4018</v>
      </c>
      <c r="L17" s="38" t="s">
        <v>333</v>
      </c>
      <c r="M17" s="38"/>
      <c r="N17" s="38"/>
      <c r="O17" s="38"/>
      <c r="P17" s="55"/>
      <c r="Q17" s="1"/>
      <c r="R17" s="1"/>
      <c r="S17" s="1"/>
      <c r="T17" s="1"/>
      <c r="U17" s="1"/>
    </row>
    <row r="18" spans="1:21" x14ac:dyDescent="0.25">
      <c r="A18" s="1"/>
      <c r="B18" s="62">
        <f>SUM(B17+1)</f>
        <v>14</v>
      </c>
      <c r="C18" s="43" t="s">
        <v>203</v>
      </c>
      <c r="D18" s="44">
        <v>2413</v>
      </c>
      <c r="E18" s="38" t="s">
        <v>208</v>
      </c>
      <c r="F18" s="38" t="s">
        <v>215</v>
      </c>
      <c r="G18" s="38" t="s">
        <v>48</v>
      </c>
      <c r="H18" s="40" t="s">
        <v>60</v>
      </c>
      <c r="I18" s="41">
        <v>2.4</v>
      </c>
      <c r="J18" s="44">
        <v>5000</v>
      </c>
      <c r="K18" s="44">
        <f t="shared" si="1"/>
        <v>9018</v>
      </c>
      <c r="L18" s="38"/>
      <c r="M18" s="38"/>
      <c r="N18" s="38"/>
      <c r="O18" s="38"/>
      <c r="P18" s="55"/>
      <c r="Q18" s="1"/>
      <c r="R18" s="1"/>
      <c r="S18" s="1"/>
      <c r="T18" s="1"/>
      <c r="U18" s="1"/>
    </row>
    <row r="19" spans="1:21" ht="15.75" thickBot="1" x14ac:dyDescent="0.3">
      <c r="A19" s="1"/>
      <c r="B19" s="63">
        <f t="shared" si="0"/>
        <v>15</v>
      </c>
      <c r="C19" s="64"/>
      <c r="D19" s="64"/>
      <c r="E19" s="59"/>
      <c r="F19" s="59"/>
      <c r="G19" s="59"/>
      <c r="H19" s="65"/>
      <c r="I19" s="85">
        <v>2.5</v>
      </c>
      <c r="J19" s="64">
        <v>10000</v>
      </c>
      <c r="K19" s="64">
        <f t="shared" si="1"/>
        <v>19018</v>
      </c>
      <c r="L19" s="59" t="s">
        <v>335</v>
      </c>
      <c r="M19" s="59"/>
      <c r="N19" s="59"/>
      <c r="O19" s="59"/>
      <c r="P19" s="60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I19" sqref="I19"/>
    </sheetView>
  </sheetViews>
  <sheetFormatPr defaultRowHeight="15" x14ac:dyDescent="0.25"/>
  <cols>
    <col min="3" max="3" width="11.57031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71"/>
      <c r="C3" s="74" t="s">
        <v>7</v>
      </c>
      <c r="D3" s="81" t="s">
        <v>2</v>
      </c>
      <c r="E3" s="81"/>
      <c r="F3" s="81"/>
      <c r="G3" s="81"/>
      <c r="H3" s="82"/>
      <c r="I3" s="74" t="s">
        <v>384</v>
      </c>
      <c r="J3" s="74" t="s">
        <v>386</v>
      </c>
      <c r="K3" s="76" t="s">
        <v>337</v>
      </c>
      <c r="L3" s="1"/>
      <c r="M3" s="1"/>
      <c r="N3" s="1"/>
      <c r="O3" s="1"/>
      <c r="P3" s="1"/>
    </row>
    <row r="4" spans="1:16" x14ac:dyDescent="0.25">
      <c r="A4" s="1"/>
      <c r="B4" s="87" t="s">
        <v>1</v>
      </c>
      <c r="C4" s="49" t="s">
        <v>8</v>
      </c>
      <c r="D4" s="49" t="s">
        <v>3</v>
      </c>
      <c r="E4" s="78" t="s">
        <v>4</v>
      </c>
      <c r="F4" s="78"/>
      <c r="G4" s="78"/>
      <c r="H4" s="52"/>
      <c r="I4" s="49" t="s">
        <v>385</v>
      </c>
      <c r="J4" s="49" t="s">
        <v>267</v>
      </c>
      <c r="K4" s="80" t="s">
        <v>338</v>
      </c>
      <c r="L4" s="1"/>
      <c r="M4" s="1"/>
      <c r="N4" s="1"/>
      <c r="O4" s="1"/>
      <c r="P4" s="1"/>
    </row>
    <row r="5" spans="1:16" x14ac:dyDescent="0.25">
      <c r="A5" s="1"/>
      <c r="B5" s="61">
        <v>1</v>
      </c>
      <c r="C5" s="42" t="s">
        <v>93</v>
      </c>
      <c r="D5" s="47">
        <v>2</v>
      </c>
      <c r="E5" s="48" t="s">
        <v>72</v>
      </c>
      <c r="F5" s="48" t="s">
        <v>66</v>
      </c>
      <c r="G5" s="48" t="s">
        <v>14</v>
      </c>
      <c r="H5" s="45" t="s">
        <v>15</v>
      </c>
      <c r="I5" s="47">
        <v>1</v>
      </c>
      <c r="J5" s="47">
        <f>SUM(I5)</f>
        <v>1</v>
      </c>
      <c r="K5" s="56">
        <v>1</v>
      </c>
      <c r="L5" s="1"/>
      <c r="M5" s="1"/>
      <c r="N5" s="1"/>
      <c r="O5" s="1"/>
      <c r="P5" s="1"/>
    </row>
    <row r="6" spans="1:16" x14ac:dyDescent="0.25">
      <c r="A6" s="1"/>
      <c r="B6" s="62">
        <f>SUM(B5+1)</f>
        <v>2</v>
      </c>
      <c r="C6" s="43" t="s">
        <v>94</v>
      </c>
      <c r="D6" s="44">
        <v>7</v>
      </c>
      <c r="E6" s="38" t="s">
        <v>16</v>
      </c>
      <c r="F6" s="38" t="s">
        <v>67</v>
      </c>
      <c r="G6" s="38" t="s">
        <v>28</v>
      </c>
      <c r="H6" s="40" t="s">
        <v>36</v>
      </c>
      <c r="I6" s="44">
        <v>2</v>
      </c>
      <c r="J6" s="44">
        <f>SUM(J5+I6)</f>
        <v>3</v>
      </c>
      <c r="K6" s="55">
        <v>2</v>
      </c>
      <c r="L6" s="1"/>
      <c r="M6" s="1"/>
      <c r="N6" s="1"/>
      <c r="O6" s="1"/>
      <c r="P6" s="1"/>
    </row>
    <row r="7" spans="1:16" x14ac:dyDescent="0.25">
      <c r="A7" s="1"/>
      <c r="B7" s="62">
        <f t="shared" ref="B7:B19" si="0">SUM(B6+1)</f>
        <v>3</v>
      </c>
      <c r="C7" s="43" t="s">
        <v>95</v>
      </c>
      <c r="D7" s="44">
        <v>9</v>
      </c>
      <c r="E7" s="38" t="s">
        <v>82</v>
      </c>
      <c r="F7" s="38" t="s">
        <v>68</v>
      </c>
      <c r="G7" s="38" t="s">
        <v>29</v>
      </c>
      <c r="H7" s="40" t="s">
        <v>49</v>
      </c>
      <c r="I7" s="44">
        <v>5</v>
      </c>
      <c r="J7" s="44">
        <f t="shared" ref="J7:J19" si="1">SUM(J6+I7)</f>
        <v>8</v>
      </c>
      <c r="K7" s="55">
        <v>3</v>
      </c>
      <c r="L7" s="1"/>
      <c r="M7" s="1"/>
      <c r="N7" s="1"/>
      <c r="O7" s="1"/>
      <c r="P7" s="1"/>
    </row>
    <row r="8" spans="1:16" x14ac:dyDescent="0.25">
      <c r="A8" s="1"/>
      <c r="B8" s="62">
        <f t="shared" si="0"/>
        <v>4</v>
      </c>
      <c r="C8" s="43" t="s">
        <v>96</v>
      </c>
      <c r="D8" s="44">
        <v>13</v>
      </c>
      <c r="E8" s="38" t="s">
        <v>83</v>
      </c>
      <c r="F8" s="38" t="s">
        <v>69</v>
      </c>
      <c r="G8" s="38" t="s">
        <v>30</v>
      </c>
      <c r="H8" s="40" t="s">
        <v>50</v>
      </c>
      <c r="I8" s="44">
        <v>10</v>
      </c>
      <c r="J8" s="44">
        <f t="shared" si="1"/>
        <v>18</v>
      </c>
      <c r="K8" s="55">
        <v>4</v>
      </c>
      <c r="L8" s="1"/>
      <c r="M8" s="1"/>
      <c r="N8" s="1"/>
      <c r="O8" s="1"/>
      <c r="P8" s="1"/>
    </row>
    <row r="9" spans="1:16" x14ac:dyDescent="0.25">
      <c r="A9" s="1"/>
      <c r="B9" s="62">
        <f t="shared" si="0"/>
        <v>5</v>
      </c>
      <c r="C9" s="43" t="s">
        <v>97</v>
      </c>
      <c r="D9" s="44">
        <v>15</v>
      </c>
      <c r="E9" s="38" t="s">
        <v>84</v>
      </c>
      <c r="F9" s="38" t="s">
        <v>71</v>
      </c>
      <c r="G9" s="38" t="s">
        <v>31</v>
      </c>
      <c r="H9" s="40" t="s">
        <v>51</v>
      </c>
      <c r="I9" s="44">
        <v>15</v>
      </c>
      <c r="J9" s="44">
        <f t="shared" si="1"/>
        <v>33</v>
      </c>
      <c r="K9" s="55">
        <v>5</v>
      </c>
      <c r="L9" s="1"/>
      <c r="M9" s="1"/>
      <c r="N9" s="1"/>
      <c r="O9" s="1"/>
      <c r="P9" s="1"/>
    </row>
    <row r="10" spans="1:16" x14ac:dyDescent="0.25">
      <c r="A10" s="1"/>
      <c r="B10" s="61">
        <f t="shared" si="0"/>
        <v>6</v>
      </c>
      <c r="C10" s="42" t="s">
        <v>26</v>
      </c>
      <c r="D10" s="47">
        <v>19</v>
      </c>
      <c r="E10" s="48" t="s">
        <v>85</v>
      </c>
      <c r="F10" s="48" t="s">
        <v>73</v>
      </c>
      <c r="G10" s="48" t="s">
        <v>32</v>
      </c>
      <c r="H10" s="45" t="s">
        <v>52</v>
      </c>
      <c r="I10" s="47">
        <v>25</v>
      </c>
      <c r="J10" s="47">
        <f t="shared" si="1"/>
        <v>58</v>
      </c>
      <c r="K10" s="56">
        <v>6</v>
      </c>
      <c r="L10" s="1"/>
      <c r="M10" s="1"/>
      <c r="N10" s="1"/>
      <c r="O10" s="1"/>
      <c r="P10" s="1"/>
    </row>
    <row r="11" spans="1:16" x14ac:dyDescent="0.25">
      <c r="A11" s="1"/>
      <c r="B11" s="62">
        <f t="shared" si="0"/>
        <v>7</v>
      </c>
      <c r="C11" s="43" t="s">
        <v>27</v>
      </c>
      <c r="D11" s="44">
        <v>21</v>
      </c>
      <c r="E11" s="38" t="s">
        <v>86</v>
      </c>
      <c r="F11" s="38" t="s">
        <v>74</v>
      </c>
      <c r="G11" s="38" t="s">
        <v>33</v>
      </c>
      <c r="H11" s="40" t="s">
        <v>56</v>
      </c>
      <c r="I11" s="44">
        <v>55</v>
      </c>
      <c r="J11" s="44">
        <f t="shared" si="1"/>
        <v>113</v>
      </c>
      <c r="K11" s="55">
        <v>7</v>
      </c>
      <c r="L11" s="1"/>
      <c r="M11" s="1"/>
      <c r="N11" s="1"/>
      <c r="O11" s="1"/>
      <c r="P11" s="1"/>
    </row>
    <row r="12" spans="1:16" x14ac:dyDescent="0.25">
      <c r="A12" s="1"/>
      <c r="B12" s="62">
        <f t="shared" si="0"/>
        <v>8</v>
      </c>
      <c r="C12" s="43" t="s">
        <v>63</v>
      </c>
      <c r="D12" s="44">
        <v>25</v>
      </c>
      <c r="E12" s="38" t="s">
        <v>22</v>
      </c>
      <c r="F12" s="38" t="s">
        <v>75</v>
      </c>
      <c r="G12" s="38" t="s">
        <v>34</v>
      </c>
      <c r="H12" s="40" t="s">
        <v>53</v>
      </c>
      <c r="I12" s="44">
        <v>105</v>
      </c>
      <c r="J12" s="44">
        <f t="shared" si="1"/>
        <v>218</v>
      </c>
      <c r="K12" s="55">
        <v>8</v>
      </c>
      <c r="L12" s="1"/>
      <c r="M12" s="1"/>
      <c r="N12" s="1"/>
      <c r="O12" s="1"/>
      <c r="P12" s="1"/>
    </row>
    <row r="13" spans="1:16" x14ac:dyDescent="0.25">
      <c r="A13" s="1"/>
      <c r="B13" s="62">
        <f t="shared" si="0"/>
        <v>9</v>
      </c>
      <c r="C13" s="43" t="s">
        <v>62</v>
      </c>
      <c r="D13" s="44">
        <v>27</v>
      </c>
      <c r="E13" s="38" t="s">
        <v>87</v>
      </c>
      <c r="F13" s="38" t="s">
        <v>76</v>
      </c>
      <c r="G13" s="38" t="s">
        <v>35</v>
      </c>
      <c r="H13" s="40" t="s">
        <v>57</v>
      </c>
      <c r="I13" s="44">
        <v>150</v>
      </c>
      <c r="J13" s="44">
        <f t="shared" si="1"/>
        <v>368</v>
      </c>
      <c r="K13" s="55">
        <v>9</v>
      </c>
      <c r="L13" s="1"/>
      <c r="M13" s="1"/>
      <c r="N13" s="1"/>
      <c r="O13" s="1"/>
      <c r="P13" s="1"/>
    </row>
    <row r="14" spans="1:16" x14ac:dyDescent="0.25">
      <c r="A14" s="1"/>
      <c r="B14" s="62">
        <f t="shared" si="0"/>
        <v>10</v>
      </c>
      <c r="C14" s="43" t="s">
        <v>61</v>
      </c>
      <c r="D14" s="44">
        <v>35</v>
      </c>
      <c r="E14" s="38" t="s">
        <v>88</v>
      </c>
      <c r="F14" s="38" t="s">
        <v>77</v>
      </c>
      <c r="G14" s="38" t="s">
        <v>44</v>
      </c>
      <c r="H14" s="40" t="s">
        <v>54</v>
      </c>
      <c r="I14" s="44">
        <v>250</v>
      </c>
      <c r="J14" s="44">
        <f t="shared" si="1"/>
        <v>618</v>
      </c>
      <c r="K14" s="55">
        <v>10</v>
      </c>
      <c r="L14" s="1"/>
      <c r="M14" s="1"/>
      <c r="N14" s="1"/>
      <c r="O14" s="1"/>
      <c r="P14" s="1"/>
    </row>
    <row r="15" spans="1:16" x14ac:dyDescent="0.25">
      <c r="A15" s="1"/>
      <c r="B15" s="61">
        <f>SUM(B14+1)</f>
        <v>11</v>
      </c>
      <c r="C15" s="42" t="s">
        <v>64</v>
      </c>
      <c r="D15" s="47">
        <v>39</v>
      </c>
      <c r="E15" s="48" t="s">
        <v>89</v>
      </c>
      <c r="F15" s="48" t="s">
        <v>78</v>
      </c>
      <c r="G15" s="48" t="s">
        <v>45</v>
      </c>
      <c r="H15" s="45" t="s">
        <v>58</v>
      </c>
      <c r="I15" s="47">
        <v>400</v>
      </c>
      <c r="J15" s="47">
        <f t="shared" si="1"/>
        <v>1018</v>
      </c>
      <c r="K15" s="56">
        <v>11</v>
      </c>
      <c r="L15" s="1"/>
      <c r="M15" s="1"/>
      <c r="N15" s="1"/>
      <c r="O15" s="1"/>
      <c r="P15" s="1"/>
    </row>
    <row r="16" spans="1:16" x14ac:dyDescent="0.25">
      <c r="A16" s="1"/>
      <c r="B16" s="62">
        <f t="shared" si="0"/>
        <v>12</v>
      </c>
      <c r="C16" s="43" t="s">
        <v>98</v>
      </c>
      <c r="D16" s="44">
        <v>51</v>
      </c>
      <c r="E16" s="38" t="s">
        <v>90</v>
      </c>
      <c r="F16" s="38" t="s">
        <v>79</v>
      </c>
      <c r="G16" s="38" t="s">
        <v>46</v>
      </c>
      <c r="H16" s="40" t="s">
        <v>59</v>
      </c>
      <c r="I16" s="44">
        <v>1000</v>
      </c>
      <c r="J16" s="44">
        <f t="shared" si="1"/>
        <v>2018</v>
      </c>
      <c r="K16" s="55">
        <v>12</v>
      </c>
      <c r="L16" s="1"/>
      <c r="M16" s="1"/>
      <c r="N16" s="1"/>
      <c r="O16" s="1"/>
      <c r="P16" s="1"/>
    </row>
    <row r="17" spans="1:16" x14ac:dyDescent="0.25">
      <c r="A17" s="1"/>
      <c r="B17" s="62">
        <f t="shared" si="0"/>
        <v>13</v>
      </c>
      <c r="C17" s="43" t="s">
        <v>99</v>
      </c>
      <c r="D17" s="44">
        <v>87</v>
      </c>
      <c r="E17" s="38" t="s">
        <v>91</v>
      </c>
      <c r="F17" s="38" t="s">
        <v>80</v>
      </c>
      <c r="G17" s="38" t="s">
        <v>47</v>
      </c>
      <c r="H17" s="40" t="s">
        <v>55</v>
      </c>
      <c r="I17" s="44">
        <v>2000</v>
      </c>
      <c r="J17" s="44">
        <f t="shared" si="1"/>
        <v>4018</v>
      </c>
      <c r="K17" s="55">
        <v>13</v>
      </c>
      <c r="L17" s="1"/>
      <c r="M17" s="1"/>
      <c r="N17" s="1"/>
      <c r="O17" s="1"/>
      <c r="P17" s="1"/>
    </row>
    <row r="18" spans="1:16" x14ac:dyDescent="0.25">
      <c r="A18" s="1"/>
      <c r="B18" s="62">
        <f>SUM(B17+1)</f>
        <v>14</v>
      </c>
      <c r="C18" s="43" t="s">
        <v>100</v>
      </c>
      <c r="D18" s="44">
        <v>118</v>
      </c>
      <c r="E18" s="38" t="s">
        <v>92</v>
      </c>
      <c r="F18" s="38" t="s">
        <v>81</v>
      </c>
      <c r="G18" s="38" t="s">
        <v>48</v>
      </c>
      <c r="H18" s="40" t="s">
        <v>60</v>
      </c>
      <c r="I18" s="44">
        <v>5000</v>
      </c>
      <c r="J18" s="44">
        <f t="shared" si="1"/>
        <v>9018</v>
      </c>
      <c r="K18" s="55">
        <v>14</v>
      </c>
      <c r="L18" s="1"/>
      <c r="M18" s="1"/>
      <c r="N18" s="1"/>
      <c r="O18" s="1"/>
      <c r="P18" s="1"/>
    </row>
    <row r="19" spans="1:16" ht="15.75" thickBot="1" x14ac:dyDescent="0.3">
      <c r="A19" s="1"/>
      <c r="B19" s="63">
        <f t="shared" si="0"/>
        <v>15</v>
      </c>
      <c r="C19" s="64"/>
      <c r="D19" s="64"/>
      <c r="E19" s="59"/>
      <c r="F19" s="59"/>
      <c r="G19" s="59"/>
      <c r="H19" s="65"/>
      <c r="I19" s="64">
        <v>10000</v>
      </c>
      <c r="J19" s="64">
        <f t="shared" si="1"/>
        <v>19018</v>
      </c>
      <c r="K19" s="60">
        <v>15</v>
      </c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M16" sqref="M16"/>
    </sheetView>
  </sheetViews>
  <sheetFormatPr defaultRowHeight="15" x14ac:dyDescent="0.25"/>
  <cols>
    <col min="3" max="3" width="12.140625" customWidth="1"/>
    <col min="11" max="11" width="11.285156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71"/>
      <c r="C3" s="74" t="s">
        <v>7</v>
      </c>
      <c r="D3" s="81" t="s">
        <v>2</v>
      </c>
      <c r="E3" s="81"/>
      <c r="F3" s="81"/>
      <c r="G3" s="81"/>
      <c r="H3" s="82"/>
      <c r="I3" s="74" t="s">
        <v>384</v>
      </c>
      <c r="J3" s="74" t="s">
        <v>386</v>
      </c>
      <c r="K3" s="76" t="s">
        <v>339</v>
      </c>
      <c r="L3" s="1"/>
      <c r="M3" s="1"/>
      <c r="N3" s="1"/>
      <c r="O3" s="1"/>
      <c r="P3" s="1"/>
      <c r="Q3" s="1"/>
    </row>
    <row r="4" spans="1:17" x14ac:dyDescent="0.25">
      <c r="A4" s="1"/>
      <c r="B4" s="87" t="s">
        <v>1</v>
      </c>
      <c r="C4" s="49" t="s">
        <v>8</v>
      </c>
      <c r="D4" s="49" t="s">
        <v>3</v>
      </c>
      <c r="E4" s="78" t="s">
        <v>4</v>
      </c>
      <c r="F4" s="78"/>
      <c r="G4" s="78"/>
      <c r="H4" s="52"/>
      <c r="I4" s="49" t="s">
        <v>385</v>
      </c>
      <c r="J4" s="49" t="s">
        <v>267</v>
      </c>
      <c r="K4" s="80" t="s">
        <v>340</v>
      </c>
      <c r="L4" s="1"/>
      <c r="M4" s="1"/>
      <c r="N4" s="1"/>
      <c r="O4" s="1"/>
      <c r="P4" s="1"/>
      <c r="Q4" s="1"/>
    </row>
    <row r="5" spans="1:17" x14ac:dyDescent="0.25">
      <c r="A5" s="1"/>
      <c r="B5" s="61">
        <v>1</v>
      </c>
      <c r="C5" s="42" t="s">
        <v>93</v>
      </c>
      <c r="D5" s="47">
        <v>2</v>
      </c>
      <c r="E5" s="48" t="s">
        <v>72</v>
      </c>
      <c r="F5" s="48" t="s">
        <v>66</v>
      </c>
      <c r="G5" s="48" t="s">
        <v>14</v>
      </c>
      <c r="H5" s="45" t="s">
        <v>15</v>
      </c>
      <c r="I5" s="47">
        <v>1</v>
      </c>
      <c r="J5" s="47">
        <f>SUM(I5)</f>
        <v>1</v>
      </c>
      <c r="K5" s="56">
        <v>1</v>
      </c>
      <c r="L5" s="1"/>
      <c r="M5" s="1"/>
      <c r="N5" s="1"/>
      <c r="O5" s="1"/>
      <c r="P5" s="1"/>
      <c r="Q5" s="1"/>
    </row>
    <row r="6" spans="1:17" x14ac:dyDescent="0.25">
      <c r="A6" s="1"/>
      <c r="B6" s="62">
        <f>SUM(B5+1)</f>
        <v>2</v>
      </c>
      <c r="C6" s="43" t="s">
        <v>94</v>
      </c>
      <c r="D6" s="44">
        <v>7</v>
      </c>
      <c r="E6" s="38" t="s">
        <v>16</v>
      </c>
      <c r="F6" s="38" t="s">
        <v>67</v>
      </c>
      <c r="G6" s="38" t="s">
        <v>28</v>
      </c>
      <c r="H6" s="40" t="s">
        <v>36</v>
      </c>
      <c r="I6" s="44">
        <v>2</v>
      </c>
      <c r="J6" s="44">
        <f>SUM(J5+I6)</f>
        <v>3</v>
      </c>
      <c r="K6" s="55">
        <v>2</v>
      </c>
      <c r="L6" s="1"/>
      <c r="M6" s="1"/>
      <c r="N6" s="1"/>
      <c r="O6" s="1"/>
      <c r="P6" s="1"/>
      <c r="Q6" s="1"/>
    </row>
    <row r="7" spans="1:17" x14ac:dyDescent="0.25">
      <c r="A7" s="1"/>
      <c r="B7" s="62">
        <f t="shared" ref="B7:B19" si="0">SUM(B6+1)</f>
        <v>3</v>
      </c>
      <c r="C7" s="43" t="s">
        <v>95</v>
      </c>
      <c r="D7" s="44">
        <v>9</v>
      </c>
      <c r="E7" s="38" t="s">
        <v>82</v>
      </c>
      <c r="F7" s="38" t="s">
        <v>68</v>
      </c>
      <c r="G7" s="38" t="s">
        <v>29</v>
      </c>
      <c r="H7" s="40" t="s">
        <v>49</v>
      </c>
      <c r="I7" s="44">
        <v>5</v>
      </c>
      <c r="J7" s="44">
        <f t="shared" ref="J7:J19" si="1">SUM(J6+I7)</f>
        <v>8</v>
      </c>
      <c r="K7" s="55">
        <v>3</v>
      </c>
      <c r="L7" s="1"/>
      <c r="M7" s="1"/>
      <c r="N7" s="1"/>
      <c r="O7" s="1"/>
      <c r="P7" s="1"/>
      <c r="Q7" s="1"/>
    </row>
    <row r="8" spans="1:17" x14ac:dyDescent="0.25">
      <c r="A8" s="1"/>
      <c r="B8" s="62">
        <f t="shared" si="0"/>
        <v>4</v>
      </c>
      <c r="C8" s="43" t="s">
        <v>96</v>
      </c>
      <c r="D8" s="44">
        <v>13</v>
      </c>
      <c r="E8" s="38" t="s">
        <v>83</v>
      </c>
      <c r="F8" s="38" t="s">
        <v>69</v>
      </c>
      <c r="G8" s="38" t="s">
        <v>30</v>
      </c>
      <c r="H8" s="40" t="s">
        <v>50</v>
      </c>
      <c r="I8" s="44">
        <v>10</v>
      </c>
      <c r="J8" s="44">
        <f t="shared" si="1"/>
        <v>18</v>
      </c>
      <c r="K8" s="55">
        <v>4</v>
      </c>
      <c r="L8" s="1"/>
      <c r="M8" s="1"/>
      <c r="N8" s="1"/>
      <c r="O8" s="1"/>
      <c r="P8" s="1"/>
      <c r="Q8" s="1"/>
    </row>
    <row r="9" spans="1:17" x14ac:dyDescent="0.25">
      <c r="A9" s="1"/>
      <c r="B9" s="62">
        <f t="shared" si="0"/>
        <v>5</v>
      </c>
      <c r="C9" s="43" t="s">
        <v>97</v>
      </c>
      <c r="D9" s="44">
        <v>15</v>
      </c>
      <c r="E9" s="38" t="s">
        <v>84</v>
      </c>
      <c r="F9" s="38" t="s">
        <v>71</v>
      </c>
      <c r="G9" s="38" t="s">
        <v>31</v>
      </c>
      <c r="H9" s="40" t="s">
        <v>51</v>
      </c>
      <c r="I9" s="44">
        <v>15</v>
      </c>
      <c r="J9" s="44">
        <f t="shared" si="1"/>
        <v>33</v>
      </c>
      <c r="K9" s="55">
        <v>6</v>
      </c>
      <c r="L9" s="1"/>
      <c r="M9" s="1"/>
      <c r="N9" s="1"/>
      <c r="O9" s="1"/>
      <c r="P9" s="1"/>
      <c r="Q9" s="1"/>
    </row>
    <row r="10" spans="1:17" x14ac:dyDescent="0.25">
      <c r="A10" s="1"/>
      <c r="B10" s="61">
        <f t="shared" si="0"/>
        <v>6</v>
      </c>
      <c r="C10" s="42" t="s">
        <v>26</v>
      </c>
      <c r="D10" s="47">
        <v>19</v>
      </c>
      <c r="E10" s="48" t="s">
        <v>85</v>
      </c>
      <c r="F10" s="48" t="s">
        <v>73</v>
      </c>
      <c r="G10" s="48" t="s">
        <v>32</v>
      </c>
      <c r="H10" s="45" t="s">
        <v>52</v>
      </c>
      <c r="I10" s="47">
        <v>25</v>
      </c>
      <c r="J10" s="47">
        <f t="shared" si="1"/>
        <v>58</v>
      </c>
      <c r="K10" s="56">
        <v>8</v>
      </c>
      <c r="L10" s="1"/>
      <c r="M10" s="1"/>
      <c r="N10" s="1"/>
      <c r="O10" s="1"/>
      <c r="P10" s="1"/>
      <c r="Q10" s="1"/>
    </row>
    <row r="11" spans="1:17" x14ac:dyDescent="0.25">
      <c r="A11" s="1"/>
      <c r="B11" s="62">
        <f t="shared" si="0"/>
        <v>7</v>
      </c>
      <c r="C11" s="43" t="s">
        <v>27</v>
      </c>
      <c r="D11" s="44">
        <v>21</v>
      </c>
      <c r="E11" s="38" t="s">
        <v>86</v>
      </c>
      <c r="F11" s="38" t="s">
        <v>74</v>
      </c>
      <c r="G11" s="38" t="s">
        <v>33</v>
      </c>
      <c r="H11" s="40" t="s">
        <v>56</v>
      </c>
      <c r="I11" s="44">
        <v>55</v>
      </c>
      <c r="J11" s="44">
        <f t="shared" si="1"/>
        <v>113</v>
      </c>
      <c r="K11" s="55">
        <v>10</v>
      </c>
      <c r="L11" s="1"/>
      <c r="M11" s="1"/>
      <c r="N11" s="1"/>
      <c r="O11" s="1"/>
      <c r="P11" s="1"/>
      <c r="Q11" s="1"/>
    </row>
    <row r="12" spans="1:17" x14ac:dyDescent="0.25">
      <c r="A12" s="1"/>
      <c r="B12" s="62">
        <f t="shared" si="0"/>
        <v>8</v>
      </c>
      <c r="C12" s="43" t="s">
        <v>63</v>
      </c>
      <c r="D12" s="44">
        <v>25</v>
      </c>
      <c r="E12" s="38" t="s">
        <v>22</v>
      </c>
      <c r="F12" s="38" t="s">
        <v>75</v>
      </c>
      <c r="G12" s="38" t="s">
        <v>34</v>
      </c>
      <c r="H12" s="40" t="s">
        <v>53</v>
      </c>
      <c r="I12" s="44">
        <v>105</v>
      </c>
      <c r="J12" s="44">
        <f t="shared" si="1"/>
        <v>218</v>
      </c>
      <c r="K12" s="55">
        <v>12</v>
      </c>
      <c r="L12" s="1"/>
      <c r="M12" s="1"/>
      <c r="N12" s="1"/>
      <c r="O12" s="1"/>
      <c r="P12" s="1"/>
      <c r="Q12" s="1"/>
    </row>
    <row r="13" spans="1:17" x14ac:dyDescent="0.25">
      <c r="A13" s="1"/>
      <c r="B13" s="62">
        <f t="shared" si="0"/>
        <v>9</v>
      </c>
      <c r="C13" s="43" t="s">
        <v>62</v>
      </c>
      <c r="D13" s="44">
        <v>27</v>
      </c>
      <c r="E13" s="38" t="s">
        <v>87</v>
      </c>
      <c r="F13" s="38" t="s">
        <v>76</v>
      </c>
      <c r="G13" s="38" t="s">
        <v>35</v>
      </c>
      <c r="H13" s="40" t="s">
        <v>57</v>
      </c>
      <c r="I13" s="44">
        <v>150</v>
      </c>
      <c r="J13" s="44">
        <f t="shared" si="1"/>
        <v>368</v>
      </c>
      <c r="K13" s="55">
        <v>14</v>
      </c>
      <c r="L13" s="1"/>
      <c r="M13" s="1"/>
      <c r="N13" s="1"/>
      <c r="O13" s="1"/>
      <c r="P13" s="1"/>
      <c r="Q13" s="1"/>
    </row>
    <row r="14" spans="1:17" x14ac:dyDescent="0.25">
      <c r="A14" s="1"/>
      <c r="B14" s="62">
        <f t="shared" si="0"/>
        <v>10</v>
      </c>
      <c r="C14" s="43" t="s">
        <v>61</v>
      </c>
      <c r="D14" s="44">
        <v>35</v>
      </c>
      <c r="E14" s="38" t="s">
        <v>88</v>
      </c>
      <c r="F14" s="38" t="s">
        <v>77</v>
      </c>
      <c r="G14" s="38" t="s">
        <v>44</v>
      </c>
      <c r="H14" s="40" t="s">
        <v>54</v>
      </c>
      <c r="I14" s="44">
        <v>250</v>
      </c>
      <c r="J14" s="44">
        <f t="shared" si="1"/>
        <v>618</v>
      </c>
      <c r="K14" s="55">
        <v>17</v>
      </c>
      <c r="L14" s="1"/>
      <c r="M14" s="1"/>
      <c r="N14" s="1"/>
      <c r="O14" s="1"/>
      <c r="P14" s="1"/>
      <c r="Q14" s="1"/>
    </row>
    <row r="15" spans="1:17" x14ac:dyDescent="0.25">
      <c r="A15" s="1"/>
      <c r="B15" s="61">
        <f>SUM(B14+1)</f>
        <v>11</v>
      </c>
      <c r="C15" s="42" t="s">
        <v>64</v>
      </c>
      <c r="D15" s="47">
        <v>39</v>
      </c>
      <c r="E15" s="48" t="s">
        <v>89</v>
      </c>
      <c r="F15" s="48" t="s">
        <v>78</v>
      </c>
      <c r="G15" s="48" t="s">
        <v>45</v>
      </c>
      <c r="H15" s="45" t="s">
        <v>58</v>
      </c>
      <c r="I15" s="47">
        <v>400</v>
      </c>
      <c r="J15" s="47">
        <f t="shared" si="1"/>
        <v>1018</v>
      </c>
      <c r="K15" s="56">
        <v>20</v>
      </c>
      <c r="L15" s="1"/>
      <c r="M15" s="1"/>
      <c r="N15" s="1"/>
      <c r="O15" s="1"/>
      <c r="P15" s="1"/>
      <c r="Q15" s="1"/>
    </row>
    <row r="16" spans="1:17" x14ac:dyDescent="0.25">
      <c r="A16" s="1"/>
      <c r="B16" s="62">
        <f t="shared" si="0"/>
        <v>12</v>
      </c>
      <c r="C16" s="43" t="s">
        <v>98</v>
      </c>
      <c r="D16" s="44">
        <v>51</v>
      </c>
      <c r="E16" s="38" t="s">
        <v>90</v>
      </c>
      <c r="F16" s="38" t="s">
        <v>79</v>
      </c>
      <c r="G16" s="38" t="s">
        <v>46</v>
      </c>
      <c r="H16" s="40" t="s">
        <v>59</v>
      </c>
      <c r="I16" s="44">
        <v>1000</v>
      </c>
      <c r="J16" s="44">
        <f t="shared" si="1"/>
        <v>2018</v>
      </c>
      <c r="K16" s="55">
        <v>23</v>
      </c>
      <c r="L16" s="1"/>
      <c r="M16" s="1"/>
      <c r="N16" s="1"/>
      <c r="O16" s="1"/>
      <c r="P16" s="1"/>
      <c r="Q16" s="1"/>
    </row>
    <row r="17" spans="1:17" x14ac:dyDescent="0.25">
      <c r="A17" s="1"/>
      <c r="B17" s="62">
        <f t="shared" si="0"/>
        <v>13</v>
      </c>
      <c r="C17" s="43" t="s">
        <v>99</v>
      </c>
      <c r="D17" s="44">
        <v>87</v>
      </c>
      <c r="E17" s="38" t="s">
        <v>91</v>
      </c>
      <c r="F17" s="38" t="s">
        <v>80</v>
      </c>
      <c r="G17" s="38" t="s">
        <v>47</v>
      </c>
      <c r="H17" s="40" t="s">
        <v>55</v>
      </c>
      <c r="I17" s="44">
        <v>2000</v>
      </c>
      <c r="J17" s="44">
        <f t="shared" si="1"/>
        <v>4018</v>
      </c>
      <c r="K17" s="55">
        <v>26</v>
      </c>
      <c r="L17" s="1"/>
      <c r="M17" s="1"/>
      <c r="N17" s="1"/>
      <c r="O17" s="1"/>
      <c r="P17" s="1"/>
      <c r="Q17" s="1"/>
    </row>
    <row r="18" spans="1:17" x14ac:dyDescent="0.25">
      <c r="A18" s="1"/>
      <c r="B18" s="62">
        <f>SUM(B17+1)</f>
        <v>14</v>
      </c>
      <c r="C18" s="43" t="s">
        <v>100</v>
      </c>
      <c r="D18" s="44">
        <v>118</v>
      </c>
      <c r="E18" s="38" t="s">
        <v>92</v>
      </c>
      <c r="F18" s="38" t="s">
        <v>81</v>
      </c>
      <c r="G18" s="38" t="s">
        <v>48</v>
      </c>
      <c r="H18" s="40" t="s">
        <v>60</v>
      </c>
      <c r="I18" s="44">
        <v>5000</v>
      </c>
      <c r="J18" s="44">
        <f t="shared" si="1"/>
        <v>9018</v>
      </c>
      <c r="K18" s="55">
        <v>29</v>
      </c>
      <c r="L18" s="1"/>
      <c r="M18" s="1"/>
      <c r="N18" s="1"/>
      <c r="O18" s="1"/>
      <c r="P18" s="1"/>
      <c r="Q18" s="1"/>
    </row>
    <row r="19" spans="1:17" ht="15.75" thickBot="1" x14ac:dyDescent="0.3">
      <c r="A19" s="1"/>
      <c r="B19" s="63">
        <f t="shared" si="0"/>
        <v>15</v>
      </c>
      <c r="C19" s="158"/>
      <c r="D19" s="64"/>
      <c r="E19" s="59"/>
      <c r="F19" s="59"/>
      <c r="G19" s="59"/>
      <c r="H19" s="65"/>
      <c r="I19" s="64">
        <v>10000</v>
      </c>
      <c r="J19" s="64">
        <f t="shared" si="1"/>
        <v>19018</v>
      </c>
      <c r="K19" s="60">
        <v>33</v>
      </c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N11" sqref="N11"/>
    </sheetView>
  </sheetViews>
  <sheetFormatPr defaultRowHeight="15" x14ac:dyDescent="0.25"/>
  <cols>
    <col min="6" max="6" width="10.5703125" customWidth="1"/>
    <col min="7" max="7" width="10.7109375" customWidth="1"/>
    <col min="8" max="8" width="10.5703125" customWidth="1"/>
  </cols>
  <sheetData>
    <row r="1" spans="1:17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59" t="s">
        <v>383</v>
      </c>
      <c r="D2" s="160"/>
      <c r="E2" s="160"/>
      <c r="F2" s="160"/>
      <c r="G2" s="118"/>
      <c r="H2" s="118"/>
      <c r="I2" s="118"/>
      <c r="J2" s="118"/>
      <c r="K2" s="118"/>
      <c r="L2" s="119"/>
      <c r="M2" s="1"/>
      <c r="N2" s="1"/>
      <c r="O2" s="1"/>
      <c r="P2" s="1"/>
      <c r="Q2" s="1"/>
    </row>
    <row r="3" spans="1:17" x14ac:dyDescent="0.25">
      <c r="A3" s="1"/>
      <c r="B3" s="1"/>
      <c r="C3" s="161" t="s">
        <v>342</v>
      </c>
      <c r="D3" s="121"/>
      <c r="E3" s="170" t="s">
        <v>345</v>
      </c>
      <c r="F3" s="168"/>
      <c r="G3" s="168"/>
      <c r="H3" s="168"/>
      <c r="I3" s="168"/>
      <c r="J3" s="168"/>
      <c r="K3" s="168"/>
      <c r="L3" s="169"/>
      <c r="M3" s="1"/>
      <c r="N3" s="1"/>
      <c r="O3" s="1"/>
      <c r="P3" s="1"/>
      <c r="Q3" s="1"/>
    </row>
    <row r="4" spans="1:17" x14ac:dyDescent="0.25">
      <c r="A4" s="1"/>
      <c r="B4" s="1"/>
      <c r="C4" s="161" t="s">
        <v>341</v>
      </c>
      <c r="D4" s="121"/>
      <c r="E4" s="171" t="s">
        <v>346</v>
      </c>
      <c r="F4" s="162"/>
      <c r="G4" s="162"/>
      <c r="H4" s="162"/>
      <c r="I4" s="162"/>
      <c r="J4" s="162"/>
      <c r="K4" s="162"/>
      <c r="L4" s="163"/>
      <c r="M4" s="1"/>
      <c r="N4" s="1"/>
      <c r="O4" s="1"/>
      <c r="P4" s="1"/>
      <c r="Q4" s="1"/>
    </row>
    <row r="5" spans="1:17" x14ac:dyDescent="0.25">
      <c r="A5" s="1"/>
      <c r="B5" s="1"/>
      <c r="C5" s="161" t="s">
        <v>343</v>
      </c>
      <c r="D5" s="121"/>
      <c r="E5" s="171" t="s">
        <v>347</v>
      </c>
      <c r="F5" s="162"/>
      <c r="G5" s="162"/>
      <c r="H5" s="162"/>
      <c r="I5" s="162"/>
      <c r="J5" s="162"/>
      <c r="K5" s="162"/>
      <c r="L5" s="163"/>
      <c r="M5" s="1"/>
      <c r="N5" s="1"/>
      <c r="O5" s="1"/>
      <c r="P5" s="1"/>
      <c r="Q5" s="1"/>
    </row>
    <row r="6" spans="1:17" x14ac:dyDescent="0.25">
      <c r="A6" s="1"/>
      <c r="B6" s="1"/>
      <c r="C6" s="161" t="s">
        <v>344</v>
      </c>
      <c r="D6" s="121"/>
      <c r="E6" s="172"/>
      <c r="F6" s="121"/>
      <c r="G6" s="121"/>
      <c r="H6" s="121"/>
      <c r="I6" s="121"/>
      <c r="J6" s="121"/>
      <c r="K6" s="121"/>
      <c r="L6" s="122"/>
      <c r="M6" s="1"/>
      <c r="N6" s="1"/>
      <c r="O6" s="1"/>
      <c r="P6" s="1"/>
      <c r="Q6" s="1"/>
    </row>
    <row r="7" spans="1:17" x14ac:dyDescent="0.25">
      <c r="A7" s="1"/>
      <c r="B7" s="1"/>
      <c r="C7" s="120"/>
      <c r="D7" s="121"/>
      <c r="E7" s="171" t="s">
        <v>348</v>
      </c>
      <c r="F7" s="162"/>
      <c r="G7" s="162"/>
      <c r="H7" s="162"/>
      <c r="I7" s="162"/>
      <c r="J7" s="162"/>
      <c r="K7" s="162"/>
      <c r="L7" s="122"/>
      <c r="M7" s="1"/>
      <c r="N7" s="1"/>
      <c r="O7" s="1"/>
      <c r="P7" s="1"/>
      <c r="Q7" s="1"/>
    </row>
    <row r="8" spans="1:17" x14ac:dyDescent="0.25">
      <c r="A8" s="1"/>
      <c r="B8" s="1"/>
      <c r="C8" s="120"/>
      <c r="D8" s="121"/>
      <c r="E8" s="173"/>
      <c r="F8" s="123"/>
      <c r="G8" s="123"/>
      <c r="H8" s="123"/>
      <c r="I8" s="123"/>
      <c r="J8" s="123"/>
      <c r="K8" s="123"/>
      <c r="L8" s="124"/>
      <c r="M8" s="1"/>
      <c r="N8" s="1"/>
      <c r="O8" s="1"/>
      <c r="P8" s="1"/>
      <c r="Q8" s="1"/>
    </row>
    <row r="9" spans="1:17" x14ac:dyDescent="0.25">
      <c r="A9" s="1"/>
      <c r="B9" s="1"/>
      <c r="C9" s="149"/>
      <c r="D9" s="150" t="s">
        <v>350</v>
      </c>
      <c r="E9" s="150"/>
      <c r="F9" s="150" t="s">
        <v>351</v>
      </c>
      <c r="G9" s="150" t="s">
        <v>353</v>
      </c>
      <c r="H9" s="150" t="s">
        <v>350</v>
      </c>
      <c r="I9" s="150" t="s">
        <v>384</v>
      </c>
      <c r="J9" s="151" t="s">
        <v>386</v>
      </c>
      <c r="K9" s="164"/>
      <c r="L9" s="165"/>
      <c r="M9" s="1"/>
      <c r="N9" s="1"/>
      <c r="O9" s="1"/>
      <c r="P9" s="1"/>
      <c r="Q9" s="1"/>
    </row>
    <row r="10" spans="1:17" x14ac:dyDescent="0.25">
      <c r="A10" s="1"/>
      <c r="B10" s="1"/>
      <c r="C10" s="87" t="s">
        <v>279</v>
      </c>
      <c r="D10" s="49" t="s">
        <v>349</v>
      </c>
      <c r="E10" s="49" t="s">
        <v>3</v>
      </c>
      <c r="F10" s="49" t="s">
        <v>352</v>
      </c>
      <c r="G10" s="49" t="s">
        <v>354</v>
      </c>
      <c r="H10" s="49" t="s">
        <v>355</v>
      </c>
      <c r="I10" s="49" t="s">
        <v>385</v>
      </c>
      <c r="J10" s="49" t="s">
        <v>267</v>
      </c>
      <c r="K10" s="121"/>
      <c r="L10" s="122"/>
      <c r="M10" s="1"/>
      <c r="N10" s="1"/>
      <c r="O10" s="1"/>
      <c r="P10" s="1"/>
      <c r="Q10" s="1"/>
    </row>
    <row r="11" spans="1:17" x14ac:dyDescent="0.25">
      <c r="A11" s="1"/>
      <c r="B11" s="1"/>
      <c r="C11" s="61">
        <v>1</v>
      </c>
      <c r="D11" s="47">
        <v>100</v>
      </c>
      <c r="E11" s="47">
        <v>1</v>
      </c>
      <c r="F11" s="42" t="s">
        <v>364</v>
      </c>
      <c r="G11" s="47">
        <v>1</v>
      </c>
      <c r="H11" s="42" t="s">
        <v>373</v>
      </c>
      <c r="I11" s="47">
        <v>1</v>
      </c>
      <c r="J11" s="47">
        <f>SUM(I11)</f>
        <v>1</v>
      </c>
      <c r="K11" s="121"/>
      <c r="L11" s="122"/>
      <c r="M11" s="1"/>
      <c r="N11" s="1"/>
      <c r="O11" s="1"/>
      <c r="P11" s="1"/>
      <c r="Q11" s="1"/>
    </row>
    <row r="12" spans="1:17" x14ac:dyDescent="0.25">
      <c r="A12" s="1"/>
      <c r="B12" s="1"/>
      <c r="C12" s="62">
        <v>2</v>
      </c>
      <c r="D12" s="44">
        <v>300</v>
      </c>
      <c r="E12" s="44">
        <v>2</v>
      </c>
      <c r="F12" s="43" t="s">
        <v>365</v>
      </c>
      <c r="G12" s="44">
        <v>5</v>
      </c>
      <c r="H12" s="43" t="s">
        <v>374</v>
      </c>
      <c r="I12" s="44">
        <v>3</v>
      </c>
      <c r="J12" s="44">
        <f>SUM(J11+I12)</f>
        <v>4</v>
      </c>
      <c r="K12" s="121"/>
      <c r="L12" s="122"/>
      <c r="M12" s="1"/>
      <c r="N12" s="1"/>
      <c r="O12" s="1"/>
      <c r="P12" s="1"/>
      <c r="Q12" s="1"/>
    </row>
    <row r="13" spans="1:17" x14ac:dyDescent="0.25">
      <c r="A13" s="1"/>
      <c r="B13" s="1"/>
      <c r="C13" s="62">
        <v>3</v>
      </c>
      <c r="D13" s="43" t="s">
        <v>356</v>
      </c>
      <c r="E13" s="44">
        <v>4</v>
      </c>
      <c r="F13" s="43" t="s">
        <v>163</v>
      </c>
      <c r="G13" s="44">
        <v>15</v>
      </c>
      <c r="H13" s="43" t="s">
        <v>375</v>
      </c>
      <c r="I13" s="44">
        <v>7</v>
      </c>
      <c r="J13" s="44">
        <f t="shared" ref="J13:J25" si="0">SUM(J12+I13)</f>
        <v>11</v>
      </c>
      <c r="K13" s="121"/>
      <c r="L13" s="122"/>
      <c r="M13" s="1"/>
      <c r="N13" s="1"/>
      <c r="O13" s="1"/>
      <c r="P13" s="1"/>
      <c r="Q13" s="1"/>
    </row>
    <row r="14" spans="1:17" x14ac:dyDescent="0.25">
      <c r="A14" s="1"/>
      <c r="B14" s="1"/>
      <c r="C14" s="62">
        <v>4</v>
      </c>
      <c r="D14" s="43" t="s">
        <v>357</v>
      </c>
      <c r="E14" s="44">
        <v>11</v>
      </c>
      <c r="F14" s="43" t="s">
        <v>366</v>
      </c>
      <c r="G14" s="44">
        <v>40</v>
      </c>
      <c r="H14" s="43" t="s">
        <v>376</v>
      </c>
      <c r="I14" s="44">
        <v>12</v>
      </c>
      <c r="J14" s="44">
        <f t="shared" si="0"/>
        <v>23</v>
      </c>
      <c r="K14" s="121"/>
      <c r="L14" s="122"/>
      <c r="M14" s="1"/>
      <c r="N14" s="1"/>
      <c r="O14" s="1"/>
      <c r="P14" s="1"/>
      <c r="Q14" s="1"/>
    </row>
    <row r="15" spans="1:17" x14ac:dyDescent="0.25">
      <c r="A15" s="1"/>
      <c r="B15" s="1"/>
      <c r="C15" s="62">
        <v>5</v>
      </c>
      <c r="D15" s="43" t="s">
        <v>358</v>
      </c>
      <c r="E15" s="44">
        <v>17</v>
      </c>
      <c r="F15" s="43" t="s">
        <v>367</v>
      </c>
      <c r="G15" s="44">
        <v>100</v>
      </c>
      <c r="H15" s="43" t="s">
        <v>377</v>
      </c>
      <c r="I15" s="44">
        <v>21</v>
      </c>
      <c r="J15" s="44">
        <f t="shared" si="0"/>
        <v>44</v>
      </c>
      <c r="K15" s="121"/>
      <c r="L15" s="122"/>
      <c r="M15" s="1"/>
      <c r="N15" s="1"/>
      <c r="O15" s="1"/>
      <c r="P15" s="1"/>
      <c r="Q15" s="1"/>
    </row>
    <row r="16" spans="1:17" x14ac:dyDescent="0.25">
      <c r="A16" s="1"/>
      <c r="B16" s="1"/>
      <c r="C16" s="61">
        <v>6</v>
      </c>
      <c r="D16" s="42" t="s">
        <v>359</v>
      </c>
      <c r="E16" s="47">
        <v>45</v>
      </c>
      <c r="F16" s="42" t="s">
        <v>368</v>
      </c>
      <c r="G16" s="47">
        <v>230</v>
      </c>
      <c r="H16" s="42" t="s">
        <v>379</v>
      </c>
      <c r="I16" s="47">
        <v>40</v>
      </c>
      <c r="J16" s="47">
        <f t="shared" si="0"/>
        <v>84</v>
      </c>
      <c r="K16" s="121"/>
      <c r="L16" s="122"/>
      <c r="M16" s="1"/>
      <c r="N16" s="1"/>
      <c r="O16" s="1"/>
      <c r="P16" s="1"/>
      <c r="Q16" s="1"/>
    </row>
    <row r="17" spans="1:17" x14ac:dyDescent="0.25">
      <c r="A17" s="1"/>
      <c r="B17" s="1"/>
      <c r="C17" s="62">
        <v>7</v>
      </c>
      <c r="D17" s="43" t="s">
        <v>360</v>
      </c>
      <c r="E17" s="44">
        <v>173</v>
      </c>
      <c r="F17" s="43" t="s">
        <v>369</v>
      </c>
      <c r="G17" s="44">
        <v>560</v>
      </c>
      <c r="H17" s="43" t="s">
        <v>380</v>
      </c>
      <c r="I17" s="44">
        <v>79</v>
      </c>
      <c r="J17" s="44">
        <f t="shared" si="0"/>
        <v>163</v>
      </c>
      <c r="K17" s="121"/>
      <c r="L17" s="122"/>
      <c r="M17" s="1"/>
      <c r="N17" s="1"/>
      <c r="O17" s="1"/>
      <c r="P17" s="1"/>
      <c r="Q17" s="1"/>
    </row>
    <row r="18" spans="1:17" x14ac:dyDescent="0.25">
      <c r="A18" s="1"/>
      <c r="B18" s="1"/>
      <c r="C18" s="62">
        <v>8</v>
      </c>
      <c r="D18" s="43" t="s">
        <v>361</v>
      </c>
      <c r="E18" s="44">
        <v>411</v>
      </c>
      <c r="F18" s="43" t="s">
        <v>370</v>
      </c>
      <c r="G18" s="44">
        <v>1100</v>
      </c>
      <c r="H18" s="43" t="s">
        <v>378</v>
      </c>
      <c r="I18" s="44">
        <v>160</v>
      </c>
      <c r="J18" s="44">
        <f t="shared" si="0"/>
        <v>323</v>
      </c>
      <c r="K18" s="121"/>
      <c r="L18" s="122"/>
      <c r="M18" s="1"/>
      <c r="N18" s="1"/>
      <c r="O18" s="1"/>
      <c r="P18" s="1"/>
      <c r="Q18" s="1"/>
    </row>
    <row r="19" spans="1:17" x14ac:dyDescent="0.25">
      <c r="A19" s="1"/>
      <c r="B19" s="1"/>
      <c r="C19" s="62">
        <v>9</v>
      </c>
      <c r="D19" s="43" t="s">
        <v>362</v>
      </c>
      <c r="E19" s="44">
        <v>822</v>
      </c>
      <c r="F19" s="43" t="s">
        <v>371</v>
      </c>
      <c r="G19" s="44">
        <v>1500</v>
      </c>
      <c r="H19" s="43" t="s">
        <v>381</v>
      </c>
      <c r="I19" s="44">
        <v>312</v>
      </c>
      <c r="J19" s="44">
        <f t="shared" si="0"/>
        <v>635</v>
      </c>
      <c r="K19" s="121"/>
      <c r="L19" s="122"/>
      <c r="M19" s="1"/>
      <c r="N19" s="1"/>
      <c r="O19" s="1"/>
      <c r="P19" s="1"/>
      <c r="Q19" s="1"/>
    </row>
    <row r="20" spans="1:17" ht="15.75" thickBot="1" x14ac:dyDescent="0.3">
      <c r="A20" s="1"/>
      <c r="B20" s="1"/>
      <c r="C20" s="63">
        <v>10</v>
      </c>
      <c r="D20" s="158" t="s">
        <v>363</v>
      </c>
      <c r="E20" s="64">
        <v>1333</v>
      </c>
      <c r="F20" s="158" t="s">
        <v>372</v>
      </c>
      <c r="G20" s="64">
        <v>2300</v>
      </c>
      <c r="H20" s="158" t="s">
        <v>382</v>
      </c>
      <c r="I20" s="64">
        <v>800</v>
      </c>
      <c r="J20" s="64">
        <f t="shared" si="0"/>
        <v>1435</v>
      </c>
      <c r="K20" s="166"/>
      <c r="L20" s="167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3" sqref="B3:H19"/>
    </sheetView>
  </sheetViews>
  <sheetFormatPr defaultRowHeight="15" x14ac:dyDescent="0.25"/>
  <cols>
    <col min="3" max="3" width="12" customWidth="1"/>
    <col min="4" max="4" width="11" customWidth="1"/>
    <col min="5" max="5" width="10.42578125" customWidth="1"/>
    <col min="6" max="6" width="10.7109375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71"/>
      <c r="C3" s="74" t="s">
        <v>5</v>
      </c>
      <c r="D3" s="74" t="s">
        <v>7</v>
      </c>
      <c r="E3" s="81" t="s">
        <v>2</v>
      </c>
      <c r="F3" s="81"/>
      <c r="G3" s="81"/>
      <c r="H3" s="83"/>
      <c r="I3" s="1"/>
      <c r="J3" s="1"/>
      <c r="K3" s="1"/>
    </row>
    <row r="4" spans="1:11" x14ac:dyDescent="0.25">
      <c r="A4" s="1"/>
      <c r="B4" s="77" t="s">
        <v>1</v>
      </c>
      <c r="C4" s="50" t="s">
        <v>6</v>
      </c>
      <c r="D4" s="50" t="s">
        <v>8</v>
      </c>
      <c r="E4" s="50" t="s">
        <v>3</v>
      </c>
      <c r="F4" s="51" t="s">
        <v>4</v>
      </c>
      <c r="G4" s="51"/>
      <c r="H4" s="84"/>
      <c r="I4" s="1"/>
      <c r="J4" s="1"/>
      <c r="K4" s="1"/>
    </row>
    <row r="5" spans="1:11" x14ac:dyDescent="0.25">
      <c r="A5" s="1"/>
      <c r="B5" s="62">
        <v>1</v>
      </c>
      <c r="C5" s="41">
        <v>0.02</v>
      </c>
      <c r="D5" s="42" t="s">
        <v>9</v>
      </c>
      <c r="E5" s="44">
        <v>1</v>
      </c>
      <c r="F5" s="38" t="s">
        <v>16</v>
      </c>
      <c r="G5" s="38" t="s">
        <v>14</v>
      </c>
      <c r="H5" s="55" t="s">
        <v>15</v>
      </c>
      <c r="I5" s="1"/>
      <c r="J5" s="1"/>
      <c r="K5" s="1"/>
    </row>
    <row r="6" spans="1:11" x14ac:dyDescent="0.25">
      <c r="A6" s="1"/>
      <c r="B6" s="62">
        <f>SUM(B5+1)</f>
        <v>2</v>
      </c>
      <c r="C6" s="41">
        <v>0.03</v>
      </c>
      <c r="D6" s="43" t="s">
        <v>10</v>
      </c>
      <c r="E6" s="44">
        <v>4</v>
      </c>
      <c r="F6" s="38" t="s">
        <v>17</v>
      </c>
      <c r="G6" s="38" t="s">
        <v>28</v>
      </c>
      <c r="H6" s="55" t="s">
        <v>36</v>
      </c>
      <c r="I6" s="1"/>
      <c r="J6" s="1"/>
      <c r="K6" s="1"/>
    </row>
    <row r="7" spans="1:11" x14ac:dyDescent="0.25">
      <c r="A7" s="1"/>
      <c r="B7" s="62">
        <f t="shared" ref="B7:B19" si="0">SUM(B6+1)</f>
        <v>3</v>
      </c>
      <c r="C7" s="41">
        <v>0.05</v>
      </c>
      <c r="D7" s="43" t="s">
        <v>11</v>
      </c>
      <c r="E7" s="44">
        <v>7</v>
      </c>
      <c r="F7" s="38" t="s">
        <v>18</v>
      </c>
      <c r="G7" s="38" t="s">
        <v>29</v>
      </c>
      <c r="H7" s="55" t="s">
        <v>49</v>
      </c>
      <c r="I7" s="1"/>
      <c r="J7" s="1"/>
      <c r="K7" s="1"/>
    </row>
    <row r="8" spans="1:11" x14ac:dyDescent="0.25">
      <c r="A8" s="1"/>
      <c r="B8" s="62">
        <f t="shared" si="0"/>
        <v>4</v>
      </c>
      <c r="C8" s="41">
        <v>7.0000000000000007E-2</v>
      </c>
      <c r="D8" s="43" t="s">
        <v>12</v>
      </c>
      <c r="E8" s="44">
        <v>9</v>
      </c>
      <c r="F8" s="38" t="s">
        <v>19</v>
      </c>
      <c r="G8" s="38" t="s">
        <v>30</v>
      </c>
      <c r="H8" s="55" t="s">
        <v>50</v>
      </c>
      <c r="I8" s="1"/>
      <c r="J8" s="1"/>
      <c r="K8" s="1"/>
    </row>
    <row r="9" spans="1:11" x14ac:dyDescent="0.25">
      <c r="A9" s="1"/>
      <c r="B9" s="62">
        <f t="shared" si="0"/>
        <v>5</v>
      </c>
      <c r="C9" s="41">
        <v>0.09</v>
      </c>
      <c r="D9" s="43" t="s">
        <v>13</v>
      </c>
      <c r="E9" s="44">
        <v>11</v>
      </c>
      <c r="F9" s="38" t="s">
        <v>20</v>
      </c>
      <c r="G9" s="38" t="s">
        <v>31</v>
      </c>
      <c r="H9" s="55" t="s">
        <v>51</v>
      </c>
      <c r="I9" s="1"/>
      <c r="J9" s="1"/>
      <c r="K9" s="1"/>
    </row>
    <row r="10" spans="1:11" x14ac:dyDescent="0.25">
      <c r="A10" s="1"/>
      <c r="B10" s="61">
        <f t="shared" si="0"/>
        <v>6</v>
      </c>
      <c r="C10" s="46">
        <v>0.11</v>
      </c>
      <c r="D10" s="42" t="s">
        <v>23</v>
      </c>
      <c r="E10" s="47">
        <v>13</v>
      </c>
      <c r="F10" s="48" t="s">
        <v>21</v>
      </c>
      <c r="G10" s="48" t="s">
        <v>32</v>
      </c>
      <c r="H10" s="56" t="s">
        <v>52</v>
      </c>
      <c r="I10" s="1"/>
      <c r="J10" s="1"/>
      <c r="K10" s="1"/>
    </row>
    <row r="11" spans="1:11" x14ac:dyDescent="0.25">
      <c r="A11" s="1"/>
      <c r="B11" s="62">
        <f t="shared" si="0"/>
        <v>7</v>
      </c>
      <c r="C11" s="41">
        <v>0.13</v>
      </c>
      <c r="D11" s="43" t="s">
        <v>24</v>
      </c>
      <c r="E11" s="44">
        <v>15</v>
      </c>
      <c r="F11" s="38" t="s">
        <v>22</v>
      </c>
      <c r="G11" s="38" t="s">
        <v>33</v>
      </c>
      <c r="H11" s="55" t="s">
        <v>56</v>
      </c>
      <c r="I11" s="1"/>
      <c r="J11" s="1"/>
      <c r="K11" s="1"/>
    </row>
    <row r="12" spans="1:11" x14ac:dyDescent="0.25">
      <c r="A12" s="1"/>
      <c r="B12" s="62">
        <f t="shared" si="0"/>
        <v>8</v>
      </c>
      <c r="C12" s="41">
        <v>0.15</v>
      </c>
      <c r="D12" s="43" t="s">
        <v>25</v>
      </c>
      <c r="E12" s="44">
        <v>17</v>
      </c>
      <c r="F12" s="38" t="s">
        <v>37</v>
      </c>
      <c r="G12" s="38" t="s">
        <v>34</v>
      </c>
      <c r="H12" s="55" t="s">
        <v>53</v>
      </c>
      <c r="I12" s="1"/>
      <c r="J12" s="1"/>
      <c r="K12" s="1"/>
    </row>
    <row r="13" spans="1:11" x14ac:dyDescent="0.25">
      <c r="A13" s="1"/>
      <c r="B13" s="62">
        <f t="shared" si="0"/>
        <v>9</v>
      </c>
      <c r="C13" s="41">
        <v>0.18</v>
      </c>
      <c r="D13" s="43" t="s">
        <v>26</v>
      </c>
      <c r="E13" s="44">
        <v>19</v>
      </c>
      <c r="F13" s="38" t="s">
        <v>38</v>
      </c>
      <c r="G13" s="38" t="s">
        <v>35</v>
      </c>
      <c r="H13" s="55" t="s">
        <v>57</v>
      </c>
      <c r="I13" s="1"/>
      <c r="J13" s="1"/>
      <c r="K13" s="1"/>
    </row>
    <row r="14" spans="1:11" x14ac:dyDescent="0.25">
      <c r="A14" s="1"/>
      <c r="B14" s="62">
        <f t="shared" si="0"/>
        <v>10</v>
      </c>
      <c r="C14" s="41">
        <v>0.21</v>
      </c>
      <c r="D14" s="43" t="s">
        <v>27</v>
      </c>
      <c r="E14" s="44">
        <v>21</v>
      </c>
      <c r="F14" s="38" t="s">
        <v>39</v>
      </c>
      <c r="G14" s="38" t="s">
        <v>44</v>
      </c>
      <c r="H14" s="55" t="s">
        <v>54</v>
      </c>
      <c r="I14" s="1"/>
      <c r="J14" s="1"/>
      <c r="K14" s="1"/>
    </row>
    <row r="15" spans="1:11" x14ac:dyDescent="0.25">
      <c r="A15" s="1"/>
      <c r="B15" s="61">
        <f>SUM(B14+1)</f>
        <v>11</v>
      </c>
      <c r="C15" s="46">
        <v>0.24</v>
      </c>
      <c r="D15" s="42" t="s">
        <v>63</v>
      </c>
      <c r="E15" s="47">
        <v>23</v>
      </c>
      <c r="F15" s="48" t="s">
        <v>40</v>
      </c>
      <c r="G15" s="48" t="s">
        <v>45</v>
      </c>
      <c r="H15" s="56" t="s">
        <v>58</v>
      </c>
      <c r="I15" s="1"/>
      <c r="J15" s="1"/>
      <c r="K15" s="1"/>
    </row>
    <row r="16" spans="1:11" x14ac:dyDescent="0.25">
      <c r="A16" s="1"/>
      <c r="B16" s="62">
        <f t="shared" si="0"/>
        <v>12</v>
      </c>
      <c r="C16" s="41">
        <v>0.27</v>
      </c>
      <c r="D16" s="43" t="s">
        <v>62</v>
      </c>
      <c r="E16" s="44">
        <v>25</v>
      </c>
      <c r="F16" s="38" t="s">
        <v>41</v>
      </c>
      <c r="G16" s="38" t="s">
        <v>46</v>
      </c>
      <c r="H16" s="55" t="s">
        <v>59</v>
      </c>
      <c r="I16" s="1"/>
      <c r="J16" s="1"/>
      <c r="K16" s="1"/>
    </row>
    <row r="17" spans="1:11" x14ac:dyDescent="0.25">
      <c r="A17" s="1"/>
      <c r="B17" s="62">
        <f t="shared" si="0"/>
        <v>13</v>
      </c>
      <c r="C17" s="41">
        <v>0.3</v>
      </c>
      <c r="D17" s="43" t="s">
        <v>61</v>
      </c>
      <c r="E17" s="44">
        <v>27</v>
      </c>
      <c r="F17" s="38" t="s">
        <v>42</v>
      </c>
      <c r="G17" s="38" t="s">
        <v>47</v>
      </c>
      <c r="H17" s="55" t="s">
        <v>55</v>
      </c>
      <c r="I17" s="1"/>
      <c r="J17" s="1"/>
      <c r="K17" s="1"/>
    </row>
    <row r="18" spans="1:11" x14ac:dyDescent="0.25">
      <c r="A18" s="1"/>
      <c r="B18" s="62">
        <f>SUM(B17+1)</f>
        <v>14</v>
      </c>
      <c r="C18" s="41">
        <v>0.35</v>
      </c>
      <c r="D18" s="43" t="s">
        <v>64</v>
      </c>
      <c r="E18" s="44">
        <v>30</v>
      </c>
      <c r="F18" s="38" t="s">
        <v>43</v>
      </c>
      <c r="G18" s="38" t="s">
        <v>48</v>
      </c>
      <c r="H18" s="55" t="s">
        <v>60</v>
      </c>
      <c r="I18" s="1"/>
      <c r="J18" s="1"/>
      <c r="K18" s="1"/>
    </row>
    <row r="19" spans="1:11" ht="15.75" thickBot="1" x14ac:dyDescent="0.3">
      <c r="A19" s="1"/>
      <c r="B19" s="63">
        <f t="shared" si="0"/>
        <v>15</v>
      </c>
      <c r="C19" s="85">
        <v>0.4</v>
      </c>
      <c r="D19" s="64"/>
      <c r="E19" s="64"/>
      <c r="F19" s="59"/>
      <c r="G19" s="59"/>
      <c r="H19" s="60"/>
      <c r="I19" s="1"/>
      <c r="J19" s="1"/>
      <c r="K19" s="1"/>
    </row>
    <row r="20" spans="1:11" x14ac:dyDescent="0.25">
      <c r="A20" s="1"/>
      <c r="B20" s="38"/>
      <c r="C20" s="38"/>
      <c r="D20" s="38"/>
      <c r="E20" s="38"/>
      <c r="F20" s="38"/>
      <c r="G20" s="38"/>
      <c r="H20" s="38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F9" sqref="F9"/>
    </sheetView>
  </sheetViews>
  <sheetFormatPr defaultRowHeight="15" x14ac:dyDescent="0.25"/>
  <cols>
    <col min="3" max="3" width="12.140625" customWidth="1"/>
    <col min="5" max="5" width="10.5703125" customWidth="1"/>
    <col min="9" max="9" width="11.710937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71"/>
      <c r="C3" s="72" t="s">
        <v>7</v>
      </c>
      <c r="D3" s="81" t="s">
        <v>2</v>
      </c>
      <c r="E3" s="81"/>
      <c r="F3" s="81"/>
      <c r="G3" s="81"/>
      <c r="H3" s="82"/>
      <c r="I3" s="74" t="s">
        <v>384</v>
      </c>
      <c r="J3" s="75" t="s">
        <v>386</v>
      </c>
      <c r="K3" s="72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6"/>
      <c r="X3" s="1"/>
    </row>
    <row r="4" spans="1:24" x14ac:dyDescent="0.25">
      <c r="A4" s="1"/>
      <c r="B4" s="77" t="s">
        <v>1</v>
      </c>
      <c r="C4" s="52" t="s">
        <v>8</v>
      </c>
      <c r="D4" s="49" t="s">
        <v>3</v>
      </c>
      <c r="E4" s="78" t="s">
        <v>4</v>
      </c>
      <c r="F4" s="78"/>
      <c r="G4" s="78"/>
      <c r="H4" s="52"/>
      <c r="I4" s="49" t="s">
        <v>385</v>
      </c>
      <c r="J4" s="79" t="s">
        <v>267</v>
      </c>
      <c r="K4" s="52"/>
      <c r="L4" s="78" t="s">
        <v>65</v>
      </c>
      <c r="M4" s="78"/>
      <c r="N4" s="78"/>
      <c r="O4" s="78"/>
      <c r="P4" s="78"/>
      <c r="Q4" s="78"/>
      <c r="R4" s="78"/>
      <c r="S4" s="78"/>
      <c r="T4" s="78"/>
      <c r="U4" s="78"/>
      <c r="V4" s="78"/>
      <c r="W4" s="80"/>
      <c r="X4" s="1"/>
    </row>
    <row r="5" spans="1:24" x14ac:dyDescent="0.25">
      <c r="A5" s="1"/>
      <c r="B5" s="61">
        <v>1</v>
      </c>
      <c r="C5" s="42" t="s">
        <v>93</v>
      </c>
      <c r="D5" s="47">
        <v>2</v>
      </c>
      <c r="E5" s="48" t="s">
        <v>72</v>
      </c>
      <c r="F5" s="48" t="s">
        <v>66</v>
      </c>
      <c r="G5" s="48" t="s">
        <v>14</v>
      </c>
      <c r="H5" s="45" t="s">
        <v>15</v>
      </c>
      <c r="I5" s="47">
        <v>1</v>
      </c>
      <c r="J5" s="67">
        <f>SUM(I5)</f>
        <v>1</v>
      </c>
      <c r="K5" s="45"/>
      <c r="L5" s="48" t="s">
        <v>101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56"/>
      <c r="X5" s="1"/>
    </row>
    <row r="6" spans="1:24" x14ac:dyDescent="0.25">
      <c r="A6" s="1"/>
      <c r="B6" s="62">
        <f>SUM(B5+1)</f>
        <v>2</v>
      </c>
      <c r="C6" s="43" t="s">
        <v>94</v>
      </c>
      <c r="D6" s="44">
        <v>7</v>
      </c>
      <c r="E6" s="38" t="s">
        <v>16</v>
      </c>
      <c r="F6" s="38" t="s">
        <v>67</v>
      </c>
      <c r="G6" s="38" t="s">
        <v>28</v>
      </c>
      <c r="H6" s="40" t="s">
        <v>36</v>
      </c>
      <c r="I6" s="44">
        <v>2</v>
      </c>
      <c r="J6" s="66">
        <f>SUM(J5+I6)</f>
        <v>3</v>
      </c>
      <c r="K6" s="40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55"/>
      <c r="X6" s="1"/>
    </row>
    <row r="7" spans="1:24" x14ac:dyDescent="0.25">
      <c r="A7" s="1"/>
      <c r="B7" s="62">
        <f t="shared" ref="B7:B19" si="0">SUM(B6+1)</f>
        <v>3</v>
      </c>
      <c r="C7" s="43" t="s">
        <v>95</v>
      </c>
      <c r="D7" s="44">
        <v>9</v>
      </c>
      <c r="E7" s="38" t="s">
        <v>82</v>
      </c>
      <c r="F7" s="38" t="s">
        <v>68</v>
      </c>
      <c r="G7" s="38" t="s">
        <v>29</v>
      </c>
      <c r="H7" s="40" t="s">
        <v>49</v>
      </c>
      <c r="I7" s="44">
        <v>5</v>
      </c>
      <c r="J7" s="66">
        <f t="shared" ref="J7:J19" si="1">SUM(J6+I7)</f>
        <v>8</v>
      </c>
      <c r="K7" s="40"/>
      <c r="L7" s="38" t="s">
        <v>102</v>
      </c>
      <c r="M7" s="38"/>
      <c r="N7" s="38"/>
      <c r="O7" s="38"/>
      <c r="P7" s="38"/>
      <c r="Q7" s="38"/>
      <c r="R7" s="38"/>
      <c r="S7" s="38"/>
      <c r="T7" s="38"/>
      <c r="U7" s="38"/>
      <c r="V7" s="38"/>
      <c r="W7" s="55"/>
      <c r="X7" s="1"/>
    </row>
    <row r="8" spans="1:24" x14ac:dyDescent="0.25">
      <c r="A8" s="1"/>
      <c r="B8" s="62">
        <f t="shared" si="0"/>
        <v>4</v>
      </c>
      <c r="C8" s="43" t="s">
        <v>96</v>
      </c>
      <c r="D8" s="44">
        <v>13</v>
      </c>
      <c r="E8" s="38" t="s">
        <v>83</v>
      </c>
      <c r="F8" s="38" t="s">
        <v>69</v>
      </c>
      <c r="G8" s="38" t="s">
        <v>30</v>
      </c>
      <c r="H8" s="40" t="s">
        <v>50</v>
      </c>
      <c r="I8" s="44">
        <v>10</v>
      </c>
      <c r="J8" s="66">
        <f t="shared" si="1"/>
        <v>18</v>
      </c>
      <c r="K8" s="40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55"/>
      <c r="X8" s="1"/>
    </row>
    <row r="9" spans="1:24" x14ac:dyDescent="0.25">
      <c r="A9" s="1"/>
      <c r="B9" s="62">
        <f t="shared" si="0"/>
        <v>5</v>
      </c>
      <c r="C9" s="43" t="s">
        <v>97</v>
      </c>
      <c r="D9" s="44">
        <v>15</v>
      </c>
      <c r="E9" s="38" t="s">
        <v>84</v>
      </c>
      <c r="F9" s="38" t="s">
        <v>71</v>
      </c>
      <c r="G9" s="38" t="s">
        <v>31</v>
      </c>
      <c r="H9" s="40" t="s">
        <v>51</v>
      </c>
      <c r="I9" s="44">
        <v>15</v>
      </c>
      <c r="J9" s="66">
        <f t="shared" si="1"/>
        <v>33</v>
      </c>
      <c r="K9" s="40"/>
      <c r="L9" s="38" t="s">
        <v>103</v>
      </c>
      <c r="M9" s="38"/>
      <c r="N9" s="38"/>
      <c r="O9" s="38"/>
      <c r="P9" s="38"/>
      <c r="Q9" s="38"/>
      <c r="R9" s="38"/>
      <c r="S9" s="38"/>
      <c r="T9" s="38"/>
      <c r="U9" s="38"/>
      <c r="V9" s="38"/>
      <c r="W9" s="55"/>
      <c r="X9" s="1"/>
    </row>
    <row r="10" spans="1:24" x14ac:dyDescent="0.25">
      <c r="A10" s="1"/>
      <c r="B10" s="61">
        <f t="shared" si="0"/>
        <v>6</v>
      </c>
      <c r="C10" s="42" t="s">
        <v>26</v>
      </c>
      <c r="D10" s="47">
        <v>19</v>
      </c>
      <c r="E10" s="48" t="s">
        <v>85</v>
      </c>
      <c r="F10" s="48" t="s">
        <v>73</v>
      </c>
      <c r="G10" s="48" t="s">
        <v>32</v>
      </c>
      <c r="H10" s="45" t="s">
        <v>52</v>
      </c>
      <c r="I10" s="47">
        <v>25</v>
      </c>
      <c r="J10" s="67">
        <f t="shared" si="1"/>
        <v>58</v>
      </c>
      <c r="K10" s="45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56"/>
      <c r="X10" s="1"/>
    </row>
    <row r="11" spans="1:24" x14ac:dyDescent="0.25">
      <c r="A11" s="1"/>
      <c r="B11" s="62">
        <f t="shared" si="0"/>
        <v>7</v>
      </c>
      <c r="C11" s="43" t="s">
        <v>27</v>
      </c>
      <c r="D11" s="44">
        <v>21</v>
      </c>
      <c r="E11" s="38" t="s">
        <v>86</v>
      </c>
      <c r="F11" s="38" t="s">
        <v>74</v>
      </c>
      <c r="G11" s="38" t="s">
        <v>33</v>
      </c>
      <c r="H11" s="40" t="s">
        <v>56</v>
      </c>
      <c r="I11" s="44">
        <v>55</v>
      </c>
      <c r="J11" s="66">
        <f t="shared" si="1"/>
        <v>113</v>
      </c>
      <c r="K11" s="40"/>
      <c r="L11" s="38" t="s">
        <v>104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55"/>
      <c r="X11" s="1"/>
    </row>
    <row r="12" spans="1:24" x14ac:dyDescent="0.25">
      <c r="A12" s="1"/>
      <c r="B12" s="62">
        <f t="shared" si="0"/>
        <v>8</v>
      </c>
      <c r="C12" s="43" t="s">
        <v>63</v>
      </c>
      <c r="D12" s="44">
        <v>25</v>
      </c>
      <c r="E12" s="38" t="s">
        <v>22</v>
      </c>
      <c r="F12" s="38" t="s">
        <v>75</v>
      </c>
      <c r="G12" s="38" t="s">
        <v>34</v>
      </c>
      <c r="H12" s="40" t="s">
        <v>53</v>
      </c>
      <c r="I12" s="44">
        <v>105</v>
      </c>
      <c r="J12" s="66">
        <f t="shared" si="1"/>
        <v>218</v>
      </c>
      <c r="K12" s="40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55"/>
      <c r="X12" s="1"/>
    </row>
    <row r="13" spans="1:24" x14ac:dyDescent="0.25">
      <c r="A13" s="1"/>
      <c r="B13" s="62">
        <f t="shared" si="0"/>
        <v>9</v>
      </c>
      <c r="C13" s="43" t="s">
        <v>62</v>
      </c>
      <c r="D13" s="44">
        <v>27</v>
      </c>
      <c r="E13" s="38" t="s">
        <v>87</v>
      </c>
      <c r="F13" s="38" t="s">
        <v>76</v>
      </c>
      <c r="G13" s="38" t="s">
        <v>35</v>
      </c>
      <c r="H13" s="40" t="s">
        <v>57</v>
      </c>
      <c r="I13" s="44">
        <v>150</v>
      </c>
      <c r="J13" s="66">
        <f t="shared" si="1"/>
        <v>368</v>
      </c>
      <c r="K13" s="40"/>
      <c r="L13" s="38" t="s">
        <v>105</v>
      </c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55"/>
      <c r="X13" s="1"/>
    </row>
    <row r="14" spans="1:24" x14ac:dyDescent="0.25">
      <c r="A14" s="1"/>
      <c r="B14" s="62">
        <f t="shared" si="0"/>
        <v>10</v>
      </c>
      <c r="C14" s="43" t="s">
        <v>61</v>
      </c>
      <c r="D14" s="44">
        <v>35</v>
      </c>
      <c r="E14" s="38" t="s">
        <v>88</v>
      </c>
      <c r="F14" s="38" t="s">
        <v>77</v>
      </c>
      <c r="G14" s="38" t="s">
        <v>44</v>
      </c>
      <c r="H14" s="40" t="s">
        <v>54</v>
      </c>
      <c r="I14" s="44">
        <v>250</v>
      </c>
      <c r="J14" s="66">
        <f t="shared" si="1"/>
        <v>618</v>
      </c>
      <c r="K14" s="40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55"/>
      <c r="X14" s="1"/>
    </row>
    <row r="15" spans="1:24" x14ac:dyDescent="0.25">
      <c r="A15" s="1"/>
      <c r="B15" s="61">
        <f>SUM(B14+1)</f>
        <v>11</v>
      </c>
      <c r="C15" s="42" t="s">
        <v>64</v>
      </c>
      <c r="D15" s="47">
        <v>39</v>
      </c>
      <c r="E15" s="48" t="s">
        <v>89</v>
      </c>
      <c r="F15" s="48" t="s">
        <v>78</v>
      </c>
      <c r="G15" s="48" t="s">
        <v>45</v>
      </c>
      <c r="H15" s="45" t="s">
        <v>58</v>
      </c>
      <c r="I15" s="47">
        <v>400</v>
      </c>
      <c r="J15" s="67">
        <f t="shared" si="1"/>
        <v>1018</v>
      </c>
      <c r="K15" s="45"/>
      <c r="L15" s="48" t="s">
        <v>106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56"/>
      <c r="X15" s="1"/>
    </row>
    <row r="16" spans="1:24" x14ac:dyDescent="0.25">
      <c r="A16" s="1"/>
      <c r="B16" s="62">
        <f t="shared" si="0"/>
        <v>12</v>
      </c>
      <c r="C16" s="43" t="s">
        <v>98</v>
      </c>
      <c r="D16" s="44">
        <v>51</v>
      </c>
      <c r="E16" s="38" t="s">
        <v>90</v>
      </c>
      <c r="F16" s="38" t="s">
        <v>79</v>
      </c>
      <c r="G16" s="38" t="s">
        <v>46</v>
      </c>
      <c r="H16" s="40" t="s">
        <v>59</v>
      </c>
      <c r="I16" s="44">
        <v>1000</v>
      </c>
      <c r="J16" s="66">
        <f t="shared" si="1"/>
        <v>2018</v>
      </c>
      <c r="K16" s="40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55"/>
      <c r="X16" s="1"/>
    </row>
    <row r="17" spans="1:24" x14ac:dyDescent="0.25">
      <c r="A17" s="1"/>
      <c r="B17" s="62">
        <f t="shared" si="0"/>
        <v>13</v>
      </c>
      <c r="C17" s="43" t="s">
        <v>99</v>
      </c>
      <c r="D17" s="44">
        <v>87</v>
      </c>
      <c r="E17" s="38" t="s">
        <v>91</v>
      </c>
      <c r="F17" s="38" t="s">
        <v>80</v>
      </c>
      <c r="G17" s="38" t="s">
        <v>47</v>
      </c>
      <c r="H17" s="40" t="s">
        <v>55</v>
      </c>
      <c r="I17" s="44">
        <v>2000</v>
      </c>
      <c r="J17" s="66">
        <f t="shared" si="1"/>
        <v>4018</v>
      </c>
      <c r="K17" s="40"/>
      <c r="L17" s="38" t="s">
        <v>107</v>
      </c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55"/>
      <c r="X17" s="1"/>
    </row>
    <row r="18" spans="1:24" x14ac:dyDescent="0.25">
      <c r="A18" s="1"/>
      <c r="B18" s="62">
        <f>SUM(B17+1)</f>
        <v>14</v>
      </c>
      <c r="C18" s="43" t="s">
        <v>100</v>
      </c>
      <c r="D18" s="44">
        <v>118</v>
      </c>
      <c r="E18" s="38" t="s">
        <v>92</v>
      </c>
      <c r="F18" s="38" t="s">
        <v>81</v>
      </c>
      <c r="G18" s="38" t="s">
        <v>48</v>
      </c>
      <c r="H18" s="40" t="s">
        <v>60</v>
      </c>
      <c r="I18" s="44">
        <v>5000</v>
      </c>
      <c r="J18" s="66">
        <f t="shared" si="1"/>
        <v>9018</v>
      </c>
      <c r="K18" s="40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55"/>
      <c r="X18" s="1"/>
    </row>
    <row r="19" spans="1:24" ht="15.75" thickBot="1" x14ac:dyDescent="0.3">
      <c r="A19" s="1"/>
      <c r="B19" s="63">
        <f t="shared" si="0"/>
        <v>15</v>
      </c>
      <c r="C19" s="64"/>
      <c r="D19" s="64"/>
      <c r="E19" s="59"/>
      <c r="F19" s="59"/>
      <c r="G19" s="59"/>
      <c r="H19" s="65"/>
      <c r="I19" s="64">
        <v>10000</v>
      </c>
      <c r="J19" s="68">
        <f t="shared" si="1"/>
        <v>19018</v>
      </c>
      <c r="K19" s="65"/>
      <c r="L19" s="59" t="s">
        <v>108</v>
      </c>
      <c r="M19" s="59"/>
      <c r="N19" s="59"/>
      <c r="O19" s="59"/>
      <c r="P19" s="59"/>
      <c r="Q19" s="59"/>
      <c r="R19" s="59" t="s">
        <v>110</v>
      </c>
      <c r="S19" s="59"/>
      <c r="T19" s="59"/>
      <c r="U19" s="59"/>
      <c r="V19" s="59"/>
      <c r="W19" s="60"/>
      <c r="X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 t="s">
        <v>109</v>
      </c>
      <c r="M24" s="1" t="s">
        <v>111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 t="s">
        <v>112</v>
      </c>
      <c r="M25" s="1" t="s">
        <v>113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 t="s">
        <v>114</v>
      </c>
      <c r="M26" s="1" t="s">
        <v>115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 t="s">
        <v>116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H17" sqref="H17"/>
    </sheetView>
  </sheetViews>
  <sheetFormatPr defaultRowHeight="15" x14ac:dyDescent="0.25"/>
  <cols>
    <col min="3" max="3" width="10.5703125" customWidth="1"/>
    <col min="4" max="4" width="11.28515625" customWidth="1"/>
    <col min="7" max="7" width="10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71"/>
      <c r="C3" s="74"/>
      <c r="D3" s="74" t="s">
        <v>155</v>
      </c>
      <c r="E3" s="74" t="s">
        <v>7</v>
      </c>
      <c r="F3" s="81" t="s">
        <v>2</v>
      </c>
      <c r="G3" s="81"/>
      <c r="H3" s="81"/>
      <c r="I3" s="81"/>
      <c r="J3" s="82"/>
      <c r="K3" s="74" t="s">
        <v>384</v>
      </c>
      <c r="L3" s="73" t="s">
        <v>386</v>
      </c>
      <c r="M3" s="76"/>
      <c r="N3" s="1"/>
      <c r="O3" s="1"/>
      <c r="P3" s="1"/>
      <c r="Q3" s="1"/>
    </row>
    <row r="4" spans="1:17" x14ac:dyDescent="0.25">
      <c r="A4" s="1"/>
      <c r="B4" s="87" t="s">
        <v>1</v>
      </c>
      <c r="C4" s="49" t="s">
        <v>117</v>
      </c>
      <c r="D4" s="49" t="s">
        <v>156</v>
      </c>
      <c r="E4" s="49" t="s">
        <v>8</v>
      </c>
      <c r="F4" s="49" t="s">
        <v>3</v>
      </c>
      <c r="G4" s="78" t="s">
        <v>4</v>
      </c>
      <c r="H4" s="78"/>
      <c r="I4" s="78"/>
      <c r="J4" s="52"/>
      <c r="K4" s="49" t="s">
        <v>385</v>
      </c>
      <c r="L4" s="78" t="s">
        <v>267</v>
      </c>
      <c r="M4" s="80"/>
      <c r="N4" s="1"/>
      <c r="O4" s="1"/>
      <c r="P4" s="1"/>
      <c r="Q4" s="1"/>
    </row>
    <row r="5" spans="1:17" x14ac:dyDescent="0.25">
      <c r="A5" s="1"/>
      <c r="B5" s="61">
        <v>1</v>
      </c>
      <c r="C5" s="47">
        <v>10</v>
      </c>
      <c r="D5" s="47">
        <v>10</v>
      </c>
      <c r="E5" s="42" t="s">
        <v>157</v>
      </c>
      <c r="F5" s="47">
        <v>1</v>
      </c>
      <c r="G5" s="48" t="s">
        <v>130</v>
      </c>
      <c r="H5" s="48" t="s">
        <v>118</v>
      </c>
      <c r="I5" s="48" t="s">
        <v>14</v>
      </c>
      <c r="J5" s="45" t="s">
        <v>141</v>
      </c>
      <c r="K5" s="47">
        <v>1</v>
      </c>
      <c r="L5" s="48">
        <f>SUM(K5)</f>
        <v>1</v>
      </c>
      <c r="M5" s="56"/>
      <c r="N5" s="1"/>
      <c r="O5" s="1"/>
      <c r="P5" s="1"/>
      <c r="Q5" s="1"/>
    </row>
    <row r="6" spans="1:17" x14ac:dyDescent="0.25">
      <c r="A6" s="1"/>
      <c r="B6" s="62">
        <f>SUM(B5+1)</f>
        <v>2</v>
      </c>
      <c r="C6" s="44">
        <v>25</v>
      </c>
      <c r="D6" s="44">
        <v>25</v>
      </c>
      <c r="E6" s="43" t="s">
        <v>158</v>
      </c>
      <c r="F6" s="44">
        <v>2</v>
      </c>
      <c r="G6" s="38" t="s">
        <v>131</v>
      </c>
      <c r="H6" s="38" t="s">
        <v>119</v>
      </c>
      <c r="I6" s="38" t="s">
        <v>28</v>
      </c>
      <c r="J6" s="40" t="s">
        <v>142</v>
      </c>
      <c r="K6" s="44">
        <v>2</v>
      </c>
      <c r="L6" s="38">
        <f>SUM(L5+K6)</f>
        <v>3</v>
      </c>
      <c r="M6" s="55"/>
      <c r="N6" s="1"/>
      <c r="O6" s="1"/>
      <c r="P6" s="1"/>
      <c r="Q6" s="1"/>
    </row>
    <row r="7" spans="1:17" x14ac:dyDescent="0.25">
      <c r="A7" s="1"/>
      <c r="B7" s="62">
        <f t="shared" ref="B7:B19" si="0">SUM(B6+1)</f>
        <v>3</v>
      </c>
      <c r="C7" s="44">
        <v>50</v>
      </c>
      <c r="D7" s="44">
        <v>50</v>
      </c>
      <c r="E7" s="43" t="s">
        <v>9</v>
      </c>
      <c r="F7" s="44">
        <v>3</v>
      </c>
      <c r="G7" s="38" t="s">
        <v>132</v>
      </c>
      <c r="H7" s="38" t="s">
        <v>120</v>
      </c>
      <c r="I7" s="38" t="s">
        <v>29</v>
      </c>
      <c r="J7" s="40" t="s">
        <v>143</v>
      </c>
      <c r="K7" s="44">
        <v>5</v>
      </c>
      <c r="L7" s="38">
        <f t="shared" ref="L7:L19" si="1">SUM(L6+K7)</f>
        <v>8</v>
      </c>
      <c r="M7" s="55"/>
      <c r="N7" s="1"/>
      <c r="O7" s="1"/>
      <c r="P7" s="1"/>
      <c r="Q7" s="1"/>
    </row>
    <row r="8" spans="1:17" x14ac:dyDescent="0.25">
      <c r="A8" s="1"/>
      <c r="B8" s="62">
        <f t="shared" si="0"/>
        <v>4</v>
      </c>
      <c r="C8" s="44">
        <v>75</v>
      </c>
      <c r="D8" s="44">
        <v>75</v>
      </c>
      <c r="E8" s="43" t="s">
        <v>93</v>
      </c>
      <c r="F8" s="44">
        <v>4</v>
      </c>
      <c r="G8" s="38" t="s">
        <v>133</v>
      </c>
      <c r="H8" s="38" t="s">
        <v>121</v>
      </c>
      <c r="I8" s="38" t="s">
        <v>30</v>
      </c>
      <c r="J8" s="40" t="s">
        <v>144</v>
      </c>
      <c r="K8" s="44">
        <v>10</v>
      </c>
      <c r="L8" s="38">
        <f t="shared" si="1"/>
        <v>18</v>
      </c>
      <c r="M8" s="55"/>
      <c r="N8" s="1"/>
      <c r="O8" s="1"/>
      <c r="P8" s="1"/>
      <c r="Q8" s="1"/>
    </row>
    <row r="9" spans="1:17" x14ac:dyDescent="0.25">
      <c r="A9" s="1"/>
      <c r="B9" s="62">
        <f t="shared" si="0"/>
        <v>5</v>
      </c>
      <c r="C9" s="44">
        <v>100</v>
      </c>
      <c r="D9" s="44">
        <v>100</v>
      </c>
      <c r="E9" s="43" t="s">
        <v>159</v>
      </c>
      <c r="F9" s="44">
        <v>5</v>
      </c>
      <c r="G9" s="38" t="s">
        <v>134</v>
      </c>
      <c r="H9" s="38" t="s">
        <v>122</v>
      </c>
      <c r="I9" s="38" t="s">
        <v>31</v>
      </c>
      <c r="J9" s="40" t="s">
        <v>145</v>
      </c>
      <c r="K9" s="44">
        <v>15</v>
      </c>
      <c r="L9" s="38">
        <f t="shared" si="1"/>
        <v>33</v>
      </c>
      <c r="M9" s="55"/>
      <c r="N9" s="1"/>
      <c r="O9" s="1"/>
      <c r="P9" s="1"/>
      <c r="Q9" s="1"/>
    </row>
    <row r="10" spans="1:17" x14ac:dyDescent="0.25">
      <c r="A10" s="1"/>
      <c r="B10" s="61">
        <f t="shared" si="0"/>
        <v>6</v>
      </c>
      <c r="C10" s="47">
        <v>125</v>
      </c>
      <c r="D10" s="47">
        <v>125</v>
      </c>
      <c r="E10" s="42" t="s">
        <v>160</v>
      </c>
      <c r="F10" s="47">
        <v>6</v>
      </c>
      <c r="G10" s="48" t="s">
        <v>135</v>
      </c>
      <c r="H10" s="48" t="s">
        <v>68</v>
      </c>
      <c r="I10" s="48" t="s">
        <v>32</v>
      </c>
      <c r="J10" s="45" t="s">
        <v>146</v>
      </c>
      <c r="K10" s="47">
        <v>25</v>
      </c>
      <c r="L10" s="48">
        <f t="shared" si="1"/>
        <v>58</v>
      </c>
      <c r="M10" s="56"/>
      <c r="N10" s="1"/>
      <c r="O10" s="1"/>
      <c r="P10" s="1"/>
      <c r="Q10" s="1"/>
    </row>
    <row r="11" spans="1:17" x14ac:dyDescent="0.25">
      <c r="A11" s="1"/>
      <c r="B11" s="62">
        <f t="shared" si="0"/>
        <v>7</v>
      </c>
      <c r="C11" s="44">
        <v>150</v>
      </c>
      <c r="D11" s="44">
        <v>150</v>
      </c>
      <c r="E11" s="43" t="s">
        <v>161</v>
      </c>
      <c r="F11" s="44">
        <v>7</v>
      </c>
      <c r="G11" s="38" t="s">
        <v>136</v>
      </c>
      <c r="H11" s="38" t="s">
        <v>70</v>
      </c>
      <c r="I11" s="38" t="s">
        <v>33</v>
      </c>
      <c r="J11" s="40" t="s">
        <v>147</v>
      </c>
      <c r="K11" s="44">
        <v>55</v>
      </c>
      <c r="L11" s="38">
        <f t="shared" si="1"/>
        <v>113</v>
      </c>
      <c r="M11" s="55"/>
      <c r="N11" s="1"/>
      <c r="O11" s="1"/>
      <c r="P11" s="1"/>
      <c r="Q11" s="1"/>
    </row>
    <row r="12" spans="1:17" x14ac:dyDescent="0.25">
      <c r="A12" s="1"/>
      <c r="B12" s="62">
        <f t="shared" si="0"/>
        <v>8</v>
      </c>
      <c r="C12" s="44">
        <v>175</v>
      </c>
      <c r="D12" s="44">
        <v>175</v>
      </c>
      <c r="E12" s="43" t="s">
        <v>162</v>
      </c>
      <c r="F12" s="44">
        <v>8</v>
      </c>
      <c r="G12" s="38" t="s">
        <v>82</v>
      </c>
      <c r="H12" s="38" t="s">
        <v>123</v>
      </c>
      <c r="I12" s="38" t="s">
        <v>34</v>
      </c>
      <c r="J12" s="40" t="s">
        <v>148</v>
      </c>
      <c r="K12" s="44">
        <v>105</v>
      </c>
      <c r="L12" s="38">
        <f t="shared" si="1"/>
        <v>218</v>
      </c>
      <c r="M12" s="55"/>
      <c r="N12" s="1"/>
      <c r="O12" s="1"/>
      <c r="P12" s="1"/>
      <c r="Q12" s="1"/>
    </row>
    <row r="13" spans="1:17" x14ac:dyDescent="0.25">
      <c r="A13" s="1"/>
      <c r="B13" s="62">
        <f t="shared" si="0"/>
        <v>9</v>
      </c>
      <c r="C13" s="44">
        <v>200</v>
      </c>
      <c r="D13" s="44">
        <v>200</v>
      </c>
      <c r="E13" s="43" t="s">
        <v>163</v>
      </c>
      <c r="F13" s="44">
        <v>9</v>
      </c>
      <c r="G13" s="38" t="s">
        <v>18</v>
      </c>
      <c r="H13" s="38" t="s">
        <v>124</v>
      </c>
      <c r="I13" s="38" t="s">
        <v>35</v>
      </c>
      <c r="J13" s="40" t="s">
        <v>149</v>
      </c>
      <c r="K13" s="44">
        <v>150</v>
      </c>
      <c r="L13" s="38">
        <f t="shared" si="1"/>
        <v>368</v>
      </c>
      <c r="M13" s="55"/>
      <c r="N13" s="1"/>
      <c r="O13" s="1"/>
      <c r="P13" s="1"/>
      <c r="Q13" s="1"/>
    </row>
    <row r="14" spans="1:17" x14ac:dyDescent="0.25">
      <c r="A14" s="1"/>
      <c r="B14" s="62">
        <f t="shared" si="0"/>
        <v>10</v>
      </c>
      <c r="C14" s="44">
        <v>230</v>
      </c>
      <c r="D14" s="44">
        <v>230</v>
      </c>
      <c r="E14" s="43" t="s">
        <v>164</v>
      </c>
      <c r="F14" s="44">
        <v>11</v>
      </c>
      <c r="G14" s="38" t="s">
        <v>19</v>
      </c>
      <c r="H14" s="38" t="s">
        <v>125</v>
      </c>
      <c r="I14" s="38" t="s">
        <v>44</v>
      </c>
      <c r="J14" s="40" t="s">
        <v>150</v>
      </c>
      <c r="K14" s="44">
        <v>250</v>
      </c>
      <c r="L14" s="38">
        <f t="shared" si="1"/>
        <v>618</v>
      </c>
      <c r="M14" s="55"/>
      <c r="N14" s="1"/>
      <c r="O14" s="1"/>
      <c r="P14" s="1"/>
      <c r="Q14" s="1"/>
    </row>
    <row r="15" spans="1:17" x14ac:dyDescent="0.25">
      <c r="A15" s="1"/>
      <c r="B15" s="61">
        <f>SUM(B14+1)</f>
        <v>11</v>
      </c>
      <c r="C15" s="47">
        <v>260</v>
      </c>
      <c r="D15" s="47">
        <v>260</v>
      </c>
      <c r="E15" s="42" t="s">
        <v>165</v>
      </c>
      <c r="F15" s="47">
        <v>13</v>
      </c>
      <c r="G15" s="48" t="s">
        <v>137</v>
      </c>
      <c r="H15" s="48" t="s">
        <v>126</v>
      </c>
      <c r="I15" s="48" t="s">
        <v>45</v>
      </c>
      <c r="J15" s="45" t="s">
        <v>151</v>
      </c>
      <c r="K15" s="47">
        <v>400</v>
      </c>
      <c r="L15" s="48">
        <f t="shared" si="1"/>
        <v>1018</v>
      </c>
      <c r="M15" s="56"/>
      <c r="N15" s="1"/>
      <c r="O15" s="1"/>
      <c r="P15" s="1"/>
      <c r="Q15" s="1"/>
    </row>
    <row r="16" spans="1:17" x14ac:dyDescent="0.25">
      <c r="A16" s="1"/>
      <c r="B16" s="62">
        <f t="shared" si="0"/>
        <v>12</v>
      </c>
      <c r="C16" s="44">
        <v>290</v>
      </c>
      <c r="D16" s="44">
        <v>290</v>
      </c>
      <c r="E16" s="43" t="s">
        <v>166</v>
      </c>
      <c r="F16" s="44">
        <v>15</v>
      </c>
      <c r="G16" s="38" t="s">
        <v>138</v>
      </c>
      <c r="H16" s="38" t="s">
        <v>127</v>
      </c>
      <c r="I16" s="38" t="s">
        <v>46</v>
      </c>
      <c r="J16" s="40" t="s">
        <v>152</v>
      </c>
      <c r="K16" s="44">
        <v>1000</v>
      </c>
      <c r="L16" s="38">
        <f t="shared" si="1"/>
        <v>2018</v>
      </c>
      <c r="M16" s="55"/>
      <c r="N16" s="1"/>
      <c r="O16" s="1"/>
      <c r="P16" s="1"/>
      <c r="Q16" s="1"/>
    </row>
    <row r="17" spans="1:17" x14ac:dyDescent="0.25">
      <c r="A17" s="1"/>
      <c r="B17" s="62">
        <f t="shared" si="0"/>
        <v>13</v>
      </c>
      <c r="C17" s="44">
        <v>325</v>
      </c>
      <c r="D17" s="44">
        <v>325</v>
      </c>
      <c r="E17" s="43" t="s">
        <v>167</v>
      </c>
      <c r="F17" s="44">
        <v>17</v>
      </c>
      <c r="G17" s="38" t="s">
        <v>139</v>
      </c>
      <c r="H17" s="38" t="s">
        <v>128</v>
      </c>
      <c r="I17" s="38" t="s">
        <v>47</v>
      </c>
      <c r="J17" s="40" t="s">
        <v>153</v>
      </c>
      <c r="K17" s="44">
        <v>2000</v>
      </c>
      <c r="L17" s="38">
        <f t="shared" si="1"/>
        <v>4018</v>
      </c>
      <c r="M17" s="55"/>
      <c r="N17" s="1"/>
      <c r="O17" s="1"/>
      <c r="P17" s="1"/>
      <c r="Q17" s="1"/>
    </row>
    <row r="18" spans="1:17" x14ac:dyDescent="0.25">
      <c r="A18" s="1"/>
      <c r="B18" s="62">
        <f>SUM(B17+1)</f>
        <v>14</v>
      </c>
      <c r="C18" s="44">
        <v>375</v>
      </c>
      <c r="D18" s="44">
        <v>375</v>
      </c>
      <c r="E18" s="43" t="s">
        <v>97</v>
      </c>
      <c r="F18" s="44">
        <v>21</v>
      </c>
      <c r="G18" s="38" t="s">
        <v>140</v>
      </c>
      <c r="H18" s="38" t="s">
        <v>129</v>
      </c>
      <c r="I18" s="38" t="s">
        <v>48</v>
      </c>
      <c r="J18" s="40" t="s">
        <v>154</v>
      </c>
      <c r="K18" s="44">
        <v>5000</v>
      </c>
      <c r="L18" s="38">
        <f t="shared" si="1"/>
        <v>9018</v>
      </c>
      <c r="M18" s="55"/>
      <c r="N18" s="1"/>
      <c r="O18" s="1"/>
      <c r="P18" s="1"/>
      <c r="Q18" s="1"/>
    </row>
    <row r="19" spans="1:17" ht="15.75" thickBot="1" x14ac:dyDescent="0.3">
      <c r="A19" s="1"/>
      <c r="B19" s="63">
        <f t="shared" si="0"/>
        <v>15</v>
      </c>
      <c r="C19" s="64">
        <v>450</v>
      </c>
      <c r="D19" s="64">
        <v>450</v>
      </c>
      <c r="E19" s="64"/>
      <c r="F19" s="64"/>
      <c r="G19" s="59"/>
      <c r="H19" s="59"/>
      <c r="I19" s="59"/>
      <c r="J19" s="65"/>
      <c r="K19" s="64">
        <v>10000</v>
      </c>
      <c r="L19" s="59">
        <f t="shared" si="1"/>
        <v>19018</v>
      </c>
      <c r="M19" s="60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G8" sqref="G8"/>
    </sheetView>
  </sheetViews>
  <sheetFormatPr defaultRowHeight="15" x14ac:dyDescent="0.25"/>
  <cols>
    <col min="4" max="4" width="12.85546875" customWidth="1"/>
    <col min="6" max="6" width="11.140625" customWidth="1"/>
    <col min="7" max="7" width="10.710937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1"/>
      <c r="C4" s="71"/>
      <c r="D4" s="74" t="s">
        <v>7</v>
      </c>
      <c r="E4" s="81" t="s">
        <v>2</v>
      </c>
      <c r="F4" s="81"/>
      <c r="G4" s="81"/>
      <c r="H4" s="81"/>
      <c r="I4" s="82"/>
      <c r="J4" s="74" t="s">
        <v>384</v>
      </c>
      <c r="K4" s="73" t="s">
        <v>386</v>
      </c>
      <c r="L4" s="73"/>
      <c r="M4" s="73"/>
      <c r="N4" s="73"/>
      <c r="O4" s="76"/>
      <c r="P4" s="1"/>
      <c r="Q4" s="1"/>
      <c r="R4" s="1"/>
    </row>
    <row r="5" spans="1:18" x14ac:dyDescent="0.25">
      <c r="A5" s="1"/>
      <c r="B5" s="1"/>
      <c r="C5" s="87" t="s">
        <v>1</v>
      </c>
      <c r="D5" s="49" t="s">
        <v>8</v>
      </c>
      <c r="E5" s="49" t="s">
        <v>3</v>
      </c>
      <c r="F5" s="78" t="s">
        <v>4</v>
      </c>
      <c r="G5" s="78"/>
      <c r="H5" s="78"/>
      <c r="I5" s="52"/>
      <c r="J5" s="49" t="s">
        <v>385</v>
      </c>
      <c r="K5" s="50" t="s">
        <v>267</v>
      </c>
      <c r="L5" s="78"/>
      <c r="M5" s="78"/>
      <c r="N5" s="78"/>
      <c r="O5" s="80"/>
      <c r="P5" s="1"/>
      <c r="Q5" s="1"/>
      <c r="R5" s="1"/>
    </row>
    <row r="6" spans="1:18" x14ac:dyDescent="0.25">
      <c r="A6" s="1"/>
      <c r="B6" s="1"/>
      <c r="C6" s="61">
        <v>1</v>
      </c>
      <c r="D6" s="42" t="s">
        <v>159</v>
      </c>
      <c r="E6" s="47">
        <v>2</v>
      </c>
      <c r="F6" s="48" t="s">
        <v>72</v>
      </c>
      <c r="G6" s="48" t="s">
        <v>66</v>
      </c>
      <c r="H6" s="48" t="s">
        <v>14</v>
      </c>
      <c r="I6" s="45" t="s">
        <v>15</v>
      </c>
      <c r="J6" s="47">
        <v>1</v>
      </c>
      <c r="K6" s="47">
        <f>SUM(J6)</f>
        <v>1</v>
      </c>
      <c r="L6" s="48" t="s">
        <v>186</v>
      </c>
      <c r="M6" s="48"/>
      <c r="N6" s="48"/>
      <c r="O6" s="56"/>
      <c r="P6" s="1"/>
      <c r="Q6" s="1"/>
      <c r="R6" s="1"/>
    </row>
    <row r="7" spans="1:18" x14ac:dyDescent="0.25">
      <c r="A7" s="1"/>
      <c r="B7" s="1"/>
      <c r="C7" s="62">
        <f>SUM(C6+1)</f>
        <v>2</v>
      </c>
      <c r="D7" s="43" t="s">
        <v>168</v>
      </c>
      <c r="E7" s="44">
        <v>6</v>
      </c>
      <c r="F7" s="38" t="s">
        <v>16</v>
      </c>
      <c r="G7" s="38" t="s">
        <v>67</v>
      </c>
      <c r="H7" s="38" t="s">
        <v>28</v>
      </c>
      <c r="I7" s="40" t="s">
        <v>36</v>
      </c>
      <c r="J7" s="44">
        <v>2</v>
      </c>
      <c r="K7" s="44">
        <f>SUM(K6+J7)</f>
        <v>3</v>
      </c>
      <c r="L7" s="38" t="s">
        <v>187</v>
      </c>
      <c r="M7" s="38"/>
      <c r="N7" s="38"/>
      <c r="O7" s="55"/>
      <c r="P7" s="1"/>
      <c r="Q7" s="1"/>
      <c r="R7" s="1"/>
    </row>
    <row r="8" spans="1:18" x14ac:dyDescent="0.25">
      <c r="A8" s="1"/>
      <c r="B8" s="1"/>
      <c r="C8" s="62">
        <f t="shared" ref="C8:C20" si="0">SUM(C7+1)</f>
        <v>3</v>
      </c>
      <c r="D8" s="43" t="s">
        <v>169</v>
      </c>
      <c r="E8" s="44">
        <v>9</v>
      </c>
      <c r="F8" s="38" t="s">
        <v>82</v>
      </c>
      <c r="G8" s="38" t="s">
        <v>68</v>
      </c>
      <c r="H8" s="38" t="s">
        <v>29</v>
      </c>
      <c r="I8" s="40" t="s">
        <v>49</v>
      </c>
      <c r="J8" s="44">
        <v>5</v>
      </c>
      <c r="K8" s="44">
        <f t="shared" ref="K8:K20" si="1">SUM(K7+J8)</f>
        <v>8</v>
      </c>
      <c r="L8" s="38" t="s">
        <v>188</v>
      </c>
      <c r="M8" s="38"/>
      <c r="N8" s="38"/>
      <c r="O8" s="55"/>
      <c r="P8" s="1"/>
      <c r="Q8" s="1"/>
      <c r="R8" s="1"/>
    </row>
    <row r="9" spans="1:18" x14ac:dyDescent="0.25">
      <c r="A9" s="1"/>
      <c r="B9" s="1"/>
      <c r="C9" s="62">
        <f t="shared" si="0"/>
        <v>4</v>
      </c>
      <c r="D9" s="43" t="s">
        <v>170</v>
      </c>
      <c r="E9" s="44">
        <v>15</v>
      </c>
      <c r="F9" s="38" t="s">
        <v>84</v>
      </c>
      <c r="G9" s="38" t="s">
        <v>71</v>
      </c>
      <c r="H9" s="38" t="s">
        <v>30</v>
      </c>
      <c r="I9" s="40" t="s">
        <v>50</v>
      </c>
      <c r="J9" s="44">
        <v>10</v>
      </c>
      <c r="K9" s="44">
        <f t="shared" si="1"/>
        <v>18</v>
      </c>
      <c r="L9" s="38" t="s">
        <v>189</v>
      </c>
      <c r="M9" s="38"/>
      <c r="N9" s="38"/>
      <c r="O9" s="55"/>
      <c r="P9" s="1"/>
      <c r="Q9" s="1"/>
      <c r="R9" s="1"/>
    </row>
    <row r="10" spans="1:18" x14ac:dyDescent="0.25">
      <c r="A10" s="1"/>
      <c r="B10" s="1"/>
      <c r="C10" s="62">
        <f t="shared" si="0"/>
        <v>5</v>
      </c>
      <c r="D10" s="43" t="s">
        <v>171</v>
      </c>
      <c r="E10" s="44">
        <v>19</v>
      </c>
      <c r="F10" s="38" t="s">
        <v>85</v>
      </c>
      <c r="G10" s="38" t="s">
        <v>73</v>
      </c>
      <c r="H10" s="38" t="s">
        <v>31</v>
      </c>
      <c r="I10" s="40" t="s">
        <v>51</v>
      </c>
      <c r="J10" s="44">
        <v>15</v>
      </c>
      <c r="K10" s="44">
        <f t="shared" si="1"/>
        <v>33</v>
      </c>
      <c r="L10" s="38" t="s">
        <v>190</v>
      </c>
      <c r="M10" s="38"/>
      <c r="N10" s="38"/>
      <c r="O10" s="55"/>
      <c r="P10" s="1"/>
      <c r="Q10" s="1"/>
      <c r="R10" s="1"/>
    </row>
    <row r="11" spans="1:18" x14ac:dyDescent="0.25">
      <c r="A11" s="1"/>
      <c r="B11" s="1"/>
      <c r="C11" s="61">
        <f t="shared" si="0"/>
        <v>6</v>
      </c>
      <c r="D11" s="42" t="s">
        <v>172</v>
      </c>
      <c r="E11" s="47">
        <v>25</v>
      </c>
      <c r="F11" s="48" t="s">
        <v>86</v>
      </c>
      <c r="G11" s="48" t="s">
        <v>74</v>
      </c>
      <c r="H11" s="48" t="s">
        <v>32</v>
      </c>
      <c r="I11" s="45" t="s">
        <v>52</v>
      </c>
      <c r="J11" s="47">
        <v>25</v>
      </c>
      <c r="K11" s="47">
        <f t="shared" si="1"/>
        <v>58</v>
      </c>
      <c r="L11" s="48" t="s">
        <v>190</v>
      </c>
      <c r="M11" s="48"/>
      <c r="N11" s="48"/>
      <c r="O11" s="56"/>
      <c r="P11" s="1"/>
      <c r="Q11" s="1"/>
      <c r="R11" s="1"/>
    </row>
    <row r="12" spans="1:18" x14ac:dyDescent="0.25">
      <c r="A12" s="1"/>
      <c r="B12" s="1"/>
      <c r="C12" s="62">
        <f t="shared" si="0"/>
        <v>7</v>
      </c>
      <c r="D12" s="43" t="s">
        <v>173</v>
      </c>
      <c r="E12" s="44">
        <v>31</v>
      </c>
      <c r="F12" s="38" t="s">
        <v>22</v>
      </c>
      <c r="G12" s="38" t="s">
        <v>75</v>
      </c>
      <c r="H12" s="38" t="s">
        <v>33</v>
      </c>
      <c r="I12" s="40" t="s">
        <v>56</v>
      </c>
      <c r="J12" s="44">
        <v>55</v>
      </c>
      <c r="K12" s="44">
        <f t="shared" si="1"/>
        <v>113</v>
      </c>
      <c r="L12" s="38" t="s">
        <v>190</v>
      </c>
      <c r="M12" s="38"/>
      <c r="N12" s="38"/>
      <c r="O12" s="55"/>
      <c r="P12" s="1"/>
      <c r="Q12" s="1"/>
      <c r="R12" s="1"/>
    </row>
    <row r="13" spans="1:18" x14ac:dyDescent="0.25">
      <c r="A13" s="1"/>
      <c r="B13" s="1"/>
      <c r="C13" s="62">
        <f t="shared" si="0"/>
        <v>8</v>
      </c>
      <c r="D13" s="43" t="s">
        <v>174</v>
      </c>
      <c r="E13" s="44">
        <v>39</v>
      </c>
      <c r="F13" s="38" t="s">
        <v>88</v>
      </c>
      <c r="G13" s="38" t="s">
        <v>77</v>
      </c>
      <c r="H13" s="38" t="s">
        <v>34</v>
      </c>
      <c r="I13" s="40" t="s">
        <v>53</v>
      </c>
      <c r="J13" s="44">
        <v>105</v>
      </c>
      <c r="K13" s="44">
        <f t="shared" si="1"/>
        <v>218</v>
      </c>
      <c r="L13" s="38" t="s">
        <v>190</v>
      </c>
      <c r="M13" s="38"/>
      <c r="N13" s="38"/>
      <c r="O13" s="55"/>
      <c r="P13" s="1"/>
      <c r="Q13" s="1"/>
      <c r="R13" s="1"/>
    </row>
    <row r="14" spans="1:18" x14ac:dyDescent="0.25">
      <c r="A14" s="1"/>
      <c r="B14" s="1"/>
      <c r="C14" s="62">
        <f t="shared" si="0"/>
        <v>9</v>
      </c>
      <c r="D14" s="43" t="s">
        <v>175</v>
      </c>
      <c r="E14" s="44">
        <v>51</v>
      </c>
      <c r="F14" s="38" t="s">
        <v>89</v>
      </c>
      <c r="G14" s="38" t="s">
        <v>78</v>
      </c>
      <c r="H14" s="38" t="s">
        <v>35</v>
      </c>
      <c r="I14" s="40" t="s">
        <v>57</v>
      </c>
      <c r="J14" s="44">
        <v>150</v>
      </c>
      <c r="K14" s="44">
        <f t="shared" si="1"/>
        <v>368</v>
      </c>
      <c r="L14" s="38" t="s">
        <v>191</v>
      </c>
      <c r="M14" s="38"/>
      <c r="N14" s="38"/>
      <c r="O14" s="55"/>
      <c r="P14" s="1"/>
      <c r="Q14" s="1"/>
      <c r="R14" s="1"/>
    </row>
    <row r="15" spans="1:18" x14ac:dyDescent="0.25">
      <c r="A15" s="1"/>
      <c r="B15" s="1"/>
      <c r="C15" s="61">
        <f t="shared" si="0"/>
        <v>10</v>
      </c>
      <c r="D15" s="42" t="s">
        <v>176</v>
      </c>
      <c r="E15" s="47">
        <v>87</v>
      </c>
      <c r="F15" s="48" t="s">
        <v>90</v>
      </c>
      <c r="G15" s="48" t="s">
        <v>79</v>
      </c>
      <c r="H15" s="48" t="s">
        <v>44</v>
      </c>
      <c r="I15" s="45" t="s">
        <v>54</v>
      </c>
      <c r="J15" s="47">
        <v>250</v>
      </c>
      <c r="K15" s="47">
        <f t="shared" si="1"/>
        <v>618</v>
      </c>
      <c r="L15" s="48" t="s">
        <v>192</v>
      </c>
      <c r="M15" s="48"/>
      <c r="N15" s="48"/>
      <c r="O15" s="56"/>
      <c r="P15" s="1"/>
      <c r="Q15" s="1"/>
      <c r="R15" s="1"/>
    </row>
    <row r="16" spans="1:18" x14ac:dyDescent="0.25">
      <c r="A16" s="1"/>
      <c r="B16" s="1"/>
      <c r="C16" s="62">
        <f>SUM(C15+1)</f>
        <v>11</v>
      </c>
      <c r="D16" s="43" t="s">
        <v>100</v>
      </c>
      <c r="E16" s="44">
        <v>118</v>
      </c>
      <c r="F16" s="38" t="s">
        <v>92</v>
      </c>
      <c r="G16" s="38" t="s">
        <v>81</v>
      </c>
      <c r="H16" s="38" t="s">
        <v>45</v>
      </c>
      <c r="I16" s="40" t="s">
        <v>58</v>
      </c>
      <c r="J16" s="44">
        <v>400</v>
      </c>
      <c r="K16" s="44">
        <f t="shared" si="1"/>
        <v>1018</v>
      </c>
      <c r="L16" s="38" t="s">
        <v>193</v>
      </c>
      <c r="M16" s="38"/>
      <c r="N16" s="38"/>
      <c r="O16" s="55"/>
      <c r="P16" s="1"/>
      <c r="Q16" s="1"/>
      <c r="R16" s="1"/>
    </row>
    <row r="17" spans="1:18" x14ac:dyDescent="0.25">
      <c r="A17" s="1"/>
      <c r="B17" s="1"/>
      <c r="C17" s="62">
        <f t="shared" si="0"/>
        <v>12</v>
      </c>
      <c r="D17" s="43" t="s">
        <v>177</v>
      </c>
      <c r="E17" s="44">
        <v>158</v>
      </c>
      <c r="F17" s="38" t="s">
        <v>180</v>
      </c>
      <c r="G17" s="38" t="s">
        <v>181</v>
      </c>
      <c r="H17" s="38" t="s">
        <v>46</v>
      </c>
      <c r="I17" s="40" t="s">
        <v>59</v>
      </c>
      <c r="J17" s="44">
        <v>1000</v>
      </c>
      <c r="K17" s="44">
        <f t="shared" si="1"/>
        <v>2018</v>
      </c>
      <c r="L17" s="38" t="s">
        <v>194</v>
      </c>
      <c r="M17" s="38"/>
      <c r="N17" s="38"/>
      <c r="O17" s="55"/>
      <c r="P17" s="1"/>
      <c r="Q17" s="1"/>
      <c r="R17" s="1"/>
    </row>
    <row r="18" spans="1:18" x14ac:dyDescent="0.25">
      <c r="A18" s="1"/>
      <c r="B18" s="1"/>
      <c r="C18" s="62">
        <f t="shared" si="0"/>
        <v>13</v>
      </c>
      <c r="D18" s="43" t="s">
        <v>178</v>
      </c>
      <c r="E18" s="44">
        <v>223</v>
      </c>
      <c r="F18" s="38" t="s">
        <v>182</v>
      </c>
      <c r="G18" s="38" t="s">
        <v>183</v>
      </c>
      <c r="H18" s="38" t="s">
        <v>47</v>
      </c>
      <c r="I18" s="40" t="s">
        <v>55</v>
      </c>
      <c r="J18" s="44">
        <v>2000</v>
      </c>
      <c r="K18" s="44">
        <f t="shared" si="1"/>
        <v>4018</v>
      </c>
      <c r="L18" s="38" t="s">
        <v>195</v>
      </c>
      <c r="M18" s="38"/>
      <c r="N18" s="38"/>
      <c r="O18" s="55"/>
      <c r="P18" s="1"/>
      <c r="Q18" s="1"/>
      <c r="R18" s="1"/>
    </row>
    <row r="19" spans="1:18" x14ac:dyDescent="0.25">
      <c r="A19" s="1"/>
      <c r="B19" s="1"/>
      <c r="C19" s="62">
        <f>SUM(C18+1)</f>
        <v>14</v>
      </c>
      <c r="D19" s="43" t="s">
        <v>179</v>
      </c>
      <c r="E19" s="44">
        <v>277</v>
      </c>
      <c r="F19" s="38" t="s">
        <v>184</v>
      </c>
      <c r="G19" s="38" t="s">
        <v>185</v>
      </c>
      <c r="H19" s="38" t="s">
        <v>48</v>
      </c>
      <c r="I19" s="40" t="s">
        <v>60</v>
      </c>
      <c r="J19" s="44">
        <v>5000</v>
      </c>
      <c r="K19" s="44">
        <f t="shared" si="1"/>
        <v>9018</v>
      </c>
      <c r="L19" s="38" t="s">
        <v>195</v>
      </c>
      <c r="M19" s="38"/>
      <c r="N19" s="38"/>
      <c r="O19" s="55"/>
      <c r="P19" s="1"/>
      <c r="Q19" s="1"/>
      <c r="R19" s="1"/>
    </row>
    <row r="20" spans="1:18" ht="15.75" thickBot="1" x14ac:dyDescent="0.3">
      <c r="A20" s="1"/>
      <c r="B20" s="1"/>
      <c r="C20" s="63">
        <f t="shared" si="0"/>
        <v>15</v>
      </c>
      <c r="D20" s="64"/>
      <c r="E20" s="64"/>
      <c r="F20" s="59"/>
      <c r="G20" s="59"/>
      <c r="H20" s="59"/>
      <c r="I20" s="65"/>
      <c r="J20" s="64">
        <v>10000</v>
      </c>
      <c r="K20" s="64">
        <f t="shared" si="1"/>
        <v>19018</v>
      </c>
      <c r="L20" s="59" t="s">
        <v>195</v>
      </c>
      <c r="M20" s="59"/>
      <c r="N20" s="59"/>
      <c r="O20" s="60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F8" sqref="F8"/>
    </sheetView>
  </sheetViews>
  <sheetFormatPr defaultRowHeight="15" x14ac:dyDescent="0.25"/>
  <cols>
    <col min="4" max="4" width="14" customWidth="1"/>
    <col min="6" max="6" width="12" customWidth="1"/>
    <col min="7" max="7" width="11.42578125" customWidth="1"/>
    <col min="8" max="8" width="10.57031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39" t="s">
        <v>196</v>
      </c>
      <c r="D2" s="3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/>
      <c r="B4" s="1"/>
      <c r="C4" s="71"/>
      <c r="D4" s="74" t="s">
        <v>7</v>
      </c>
      <c r="E4" s="81" t="s">
        <v>2</v>
      </c>
      <c r="F4" s="81"/>
      <c r="G4" s="81"/>
      <c r="H4" s="81"/>
      <c r="I4" s="82"/>
      <c r="J4" s="74" t="s">
        <v>384</v>
      </c>
      <c r="K4" s="73" t="s">
        <v>386</v>
      </c>
      <c r="L4" s="73"/>
      <c r="M4" s="73"/>
      <c r="N4" s="76"/>
      <c r="O4" s="1"/>
      <c r="P4" s="1"/>
      <c r="Q4" s="1"/>
      <c r="R4" s="1"/>
      <c r="S4" s="1"/>
    </row>
    <row r="5" spans="1:19" x14ac:dyDescent="0.25">
      <c r="A5" s="1"/>
      <c r="B5" s="1"/>
      <c r="C5" s="87" t="s">
        <v>1</v>
      </c>
      <c r="D5" s="49" t="s">
        <v>8</v>
      </c>
      <c r="E5" s="49" t="s">
        <v>3</v>
      </c>
      <c r="F5" s="78" t="s">
        <v>4</v>
      </c>
      <c r="G5" s="78"/>
      <c r="H5" s="78"/>
      <c r="I5" s="52"/>
      <c r="J5" s="49" t="s">
        <v>385</v>
      </c>
      <c r="K5" s="49" t="s">
        <v>267</v>
      </c>
      <c r="L5" s="78" t="s">
        <v>216</v>
      </c>
      <c r="M5" s="78"/>
      <c r="N5" s="80"/>
      <c r="O5" s="1"/>
      <c r="P5" s="1"/>
      <c r="Q5" s="1"/>
      <c r="R5" s="1"/>
      <c r="S5" s="1"/>
    </row>
    <row r="6" spans="1:19" x14ac:dyDescent="0.25">
      <c r="A6" s="1"/>
      <c r="B6" s="1"/>
      <c r="C6" s="61">
        <v>1</v>
      </c>
      <c r="D6" s="42" t="s">
        <v>165</v>
      </c>
      <c r="E6" s="47">
        <v>6</v>
      </c>
      <c r="F6" s="48" t="s">
        <v>72</v>
      </c>
      <c r="G6" s="48" t="s">
        <v>66</v>
      </c>
      <c r="H6" s="48" t="s">
        <v>14</v>
      </c>
      <c r="I6" s="45" t="s">
        <v>15</v>
      </c>
      <c r="J6" s="47">
        <v>1</v>
      </c>
      <c r="K6" s="47">
        <f>SUM(J6)</f>
        <v>1</v>
      </c>
      <c r="L6" s="53" t="s">
        <v>222</v>
      </c>
      <c r="M6" s="48"/>
      <c r="N6" s="56"/>
      <c r="O6" s="1"/>
      <c r="P6" s="1"/>
      <c r="Q6" s="1"/>
      <c r="R6" s="1"/>
      <c r="S6" s="1"/>
    </row>
    <row r="7" spans="1:19" x14ac:dyDescent="0.25">
      <c r="A7" s="1"/>
      <c r="B7" s="1"/>
      <c r="C7" s="62">
        <f>SUM(C6+1)</f>
        <v>2</v>
      </c>
      <c r="D7" s="43" t="s">
        <v>197</v>
      </c>
      <c r="E7" s="44">
        <v>15</v>
      </c>
      <c r="F7" s="38" t="s">
        <v>82</v>
      </c>
      <c r="G7" s="38" t="s">
        <v>68</v>
      </c>
      <c r="H7" s="38" t="s">
        <v>28</v>
      </c>
      <c r="I7" s="40" t="s">
        <v>36</v>
      </c>
      <c r="J7" s="44">
        <v>2</v>
      </c>
      <c r="K7" s="44">
        <f>SUM(K6+J7)</f>
        <v>3</v>
      </c>
      <c r="L7" s="57" t="s">
        <v>221</v>
      </c>
      <c r="M7" s="38"/>
      <c r="N7" s="55"/>
      <c r="O7" s="1"/>
      <c r="P7" s="1"/>
      <c r="Q7" s="1"/>
      <c r="R7" s="1"/>
      <c r="S7" s="1"/>
    </row>
    <row r="8" spans="1:19" x14ac:dyDescent="0.25">
      <c r="A8" s="1"/>
      <c r="B8" s="1"/>
      <c r="C8" s="62">
        <f t="shared" ref="C8:C20" si="0">SUM(C7+1)</f>
        <v>3</v>
      </c>
      <c r="D8" s="43" t="s">
        <v>172</v>
      </c>
      <c r="E8" s="44">
        <v>31</v>
      </c>
      <c r="F8" s="38" t="s">
        <v>85</v>
      </c>
      <c r="G8" s="38" t="s">
        <v>73</v>
      </c>
      <c r="H8" s="38" t="s">
        <v>29</v>
      </c>
      <c r="I8" s="40" t="s">
        <v>49</v>
      </c>
      <c r="J8" s="44">
        <v>5</v>
      </c>
      <c r="K8" s="44">
        <f t="shared" ref="K8:K20" si="1">SUM(K7+J8)</f>
        <v>8</v>
      </c>
      <c r="L8" s="57" t="s">
        <v>217</v>
      </c>
      <c r="M8" s="38"/>
      <c r="N8" s="55"/>
      <c r="O8" s="1"/>
      <c r="P8" s="1"/>
      <c r="Q8" s="1"/>
      <c r="R8" s="1"/>
      <c r="S8" s="1"/>
    </row>
    <row r="9" spans="1:19" x14ac:dyDescent="0.25">
      <c r="A9" s="1"/>
      <c r="B9" s="1"/>
      <c r="C9" s="62">
        <f t="shared" si="0"/>
        <v>4</v>
      </c>
      <c r="D9" s="43" t="s">
        <v>174</v>
      </c>
      <c r="E9" s="44">
        <v>51</v>
      </c>
      <c r="F9" s="38" t="s">
        <v>22</v>
      </c>
      <c r="G9" s="38" t="s">
        <v>75</v>
      </c>
      <c r="H9" s="38" t="s">
        <v>30</v>
      </c>
      <c r="I9" s="40" t="s">
        <v>50</v>
      </c>
      <c r="J9" s="44">
        <v>10</v>
      </c>
      <c r="K9" s="44">
        <f t="shared" si="1"/>
        <v>18</v>
      </c>
      <c r="L9" s="57" t="s">
        <v>218</v>
      </c>
      <c r="M9" s="38"/>
      <c r="N9" s="55"/>
      <c r="O9" s="1"/>
      <c r="P9" s="1"/>
      <c r="Q9" s="1"/>
      <c r="R9" s="1"/>
      <c r="S9" s="1"/>
    </row>
    <row r="10" spans="1:19" x14ac:dyDescent="0.25">
      <c r="A10" s="1"/>
      <c r="B10" s="1"/>
      <c r="C10" s="62">
        <f t="shared" si="0"/>
        <v>5</v>
      </c>
      <c r="D10" s="43" t="s">
        <v>198</v>
      </c>
      <c r="E10" s="44">
        <v>158</v>
      </c>
      <c r="F10" s="38" t="s">
        <v>89</v>
      </c>
      <c r="G10" s="38" t="s">
        <v>78</v>
      </c>
      <c r="H10" s="38" t="s">
        <v>31</v>
      </c>
      <c r="I10" s="40" t="s">
        <v>51</v>
      </c>
      <c r="J10" s="44">
        <v>15</v>
      </c>
      <c r="K10" s="44">
        <f t="shared" si="1"/>
        <v>33</v>
      </c>
      <c r="L10" s="57" t="s">
        <v>220</v>
      </c>
      <c r="M10" s="38"/>
      <c r="N10" s="55"/>
      <c r="O10" s="1"/>
      <c r="P10" s="1"/>
      <c r="Q10" s="1"/>
      <c r="R10" s="1"/>
      <c r="S10" s="1"/>
    </row>
    <row r="11" spans="1:19" x14ac:dyDescent="0.25">
      <c r="A11" s="1"/>
      <c r="B11" s="1"/>
      <c r="C11" s="61">
        <f t="shared" si="0"/>
        <v>6</v>
      </c>
      <c r="D11" s="42" t="s">
        <v>100</v>
      </c>
      <c r="E11" s="47">
        <v>277</v>
      </c>
      <c r="F11" s="48" t="s">
        <v>92</v>
      </c>
      <c r="G11" s="48" t="s">
        <v>81</v>
      </c>
      <c r="H11" s="48" t="s">
        <v>32</v>
      </c>
      <c r="I11" s="45" t="s">
        <v>52</v>
      </c>
      <c r="J11" s="47">
        <v>25</v>
      </c>
      <c r="K11" s="47">
        <f t="shared" si="1"/>
        <v>58</v>
      </c>
      <c r="L11" s="53" t="s">
        <v>219</v>
      </c>
      <c r="M11" s="48"/>
      <c r="N11" s="56"/>
      <c r="O11" s="1"/>
      <c r="P11" s="1"/>
      <c r="Q11" s="1"/>
      <c r="R11" s="1"/>
      <c r="S11" s="1"/>
    </row>
    <row r="12" spans="1:19" x14ac:dyDescent="0.25">
      <c r="A12" s="1"/>
      <c r="B12" s="1"/>
      <c r="C12" s="62">
        <f t="shared" si="0"/>
        <v>7</v>
      </c>
      <c r="D12" s="43" t="s">
        <v>177</v>
      </c>
      <c r="E12" s="44">
        <v>400</v>
      </c>
      <c r="F12" s="38" t="s">
        <v>182</v>
      </c>
      <c r="G12" s="38" t="s">
        <v>183</v>
      </c>
      <c r="H12" s="38" t="s">
        <v>33</v>
      </c>
      <c r="I12" s="40" t="s">
        <v>56</v>
      </c>
      <c r="J12" s="44">
        <v>55</v>
      </c>
      <c r="K12" s="44">
        <f t="shared" si="1"/>
        <v>113</v>
      </c>
      <c r="L12" s="57" t="s">
        <v>225</v>
      </c>
      <c r="M12" s="38"/>
      <c r="N12" s="55"/>
      <c r="O12" s="1"/>
      <c r="P12" s="1"/>
      <c r="Q12" s="1"/>
      <c r="R12" s="1"/>
      <c r="S12" s="1"/>
    </row>
    <row r="13" spans="1:19" x14ac:dyDescent="0.25">
      <c r="A13" s="1"/>
      <c r="B13" s="1"/>
      <c r="C13" s="62">
        <f t="shared" si="0"/>
        <v>8</v>
      </c>
      <c r="D13" s="43" t="s">
        <v>178</v>
      </c>
      <c r="E13" s="44">
        <v>572</v>
      </c>
      <c r="F13" s="38" t="s">
        <v>184</v>
      </c>
      <c r="G13" s="38" t="s">
        <v>185</v>
      </c>
      <c r="H13" s="38" t="s">
        <v>34</v>
      </c>
      <c r="I13" s="40" t="s">
        <v>53</v>
      </c>
      <c r="J13" s="44">
        <v>105</v>
      </c>
      <c r="K13" s="44">
        <f t="shared" si="1"/>
        <v>218</v>
      </c>
      <c r="L13" s="57" t="s">
        <v>226</v>
      </c>
      <c r="M13" s="38"/>
      <c r="N13" s="55"/>
      <c r="O13" s="1"/>
      <c r="P13" s="1"/>
      <c r="Q13" s="1"/>
      <c r="R13" s="1"/>
      <c r="S13" s="1"/>
    </row>
    <row r="14" spans="1:19" x14ac:dyDescent="0.25">
      <c r="A14" s="1"/>
      <c r="B14" s="1"/>
      <c r="C14" s="62">
        <f t="shared" si="0"/>
        <v>9</v>
      </c>
      <c r="D14" s="43" t="s">
        <v>179</v>
      </c>
      <c r="E14" s="44">
        <v>812</v>
      </c>
      <c r="F14" s="38" t="s">
        <v>204</v>
      </c>
      <c r="G14" s="38" t="s">
        <v>210</v>
      </c>
      <c r="H14" s="38" t="s">
        <v>35</v>
      </c>
      <c r="I14" s="40" t="s">
        <v>57</v>
      </c>
      <c r="J14" s="44">
        <v>150</v>
      </c>
      <c r="K14" s="44">
        <f t="shared" si="1"/>
        <v>368</v>
      </c>
      <c r="L14" s="57" t="s">
        <v>228</v>
      </c>
      <c r="M14" s="38"/>
      <c r="N14" s="55"/>
      <c r="O14" s="1"/>
      <c r="P14" s="1"/>
      <c r="Q14" s="1"/>
      <c r="R14" s="1"/>
      <c r="S14" s="1"/>
    </row>
    <row r="15" spans="1:19" x14ac:dyDescent="0.25">
      <c r="A15" s="1"/>
      <c r="B15" s="1"/>
      <c r="C15" s="62">
        <f t="shared" si="0"/>
        <v>10</v>
      </c>
      <c r="D15" s="43" t="s">
        <v>199</v>
      </c>
      <c r="E15" s="44">
        <v>1112</v>
      </c>
      <c r="F15" s="38" t="s">
        <v>205</v>
      </c>
      <c r="G15" s="38" t="s">
        <v>211</v>
      </c>
      <c r="H15" s="38" t="s">
        <v>44</v>
      </c>
      <c r="I15" s="40" t="s">
        <v>54</v>
      </c>
      <c r="J15" s="44">
        <v>250</v>
      </c>
      <c r="K15" s="44">
        <f t="shared" si="1"/>
        <v>618</v>
      </c>
      <c r="L15" s="57" t="s">
        <v>227</v>
      </c>
      <c r="M15" s="38"/>
      <c r="N15" s="55"/>
      <c r="O15" s="1"/>
      <c r="P15" s="1"/>
      <c r="Q15" s="1"/>
      <c r="R15" s="1"/>
      <c r="S15" s="1"/>
    </row>
    <row r="16" spans="1:19" x14ac:dyDescent="0.25">
      <c r="A16" s="1"/>
      <c r="B16" s="1"/>
      <c r="C16" s="61">
        <f>SUM(C15+1)</f>
        <v>11</v>
      </c>
      <c r="D16" s="42" t="s">
        <v>200</v>
      </c>
      <c r="E16" s="47">
        <v>1307</v>
      </c>
      <c r="F16" s="48" t="s">
        <v>206</v>
      </c>
      <c r="G16" s="48" t="s">
        <v>212</v>
      </c>
      <c r="H16" s="48" t="s">
        <v>45</v>
      </c>
      <c r="I16" s="45" t="s">
        <v>58</v>
      </c>
      <c r="J16" s="47">
        <v>400</v>
      </c>
      <c r="K16" s="47">
        <f t="shared" si="1"/>
        <v>1018</v>
      </c>
      <c r="L16" s="53" t="s">
        <v>159</v>
      </c>
      <c r="M16" s="48"/>
      <c r="N16" s="56"/>
      <c r="O16" s="1"/>
      <c r="P16" s="1"/>
      <c r="Q16" s="1"/>
      <c r="R16" s="1"/>
      <c r="S16" s="1"/>
    </row>
    <row r="17" spans="1:19" x14ac:dyDescent="0.25">
      <c r="A17" s="1"/>
      <c r="B17" s="1"/>
      <c r="C17" s="62">
        <f t="shared" si="0"/>
        <v>12</v>
      </c>
      <c r="D17" s="43" t="s">
        <v>201</v>
      </c>
      <c r="E17" s="44">
        <v>1751</v>
      </c>
      <c r="F17" s="38" t="s">
        <v>207</v>
      </c>
      <c r="G17" s="38" t="s">
        <v>213</v>
      </c>
      <c r="H17" s="38" t="s">
        <v>46</v>
      </c>
      <c r="I17" s="40" t="s">
        <v>59</v>
      </c>
      <c r="J17" s="44">
        <v>1000</v>
      </c>
      <c r="K17" s="44">
        <f t="shared" si="1"/>
        <v>2018</v>
      </c>
      <c r="L17" s="57" t="s">
        <v>229</v>
      </c>
      <c r="M17" s="38"/>
      <c r="N17" s="55"/>
      <c r="O17" s="1"/>
      <c r="P17" s="1"/>
      <c r="Q17" s="1"/>
      <c r="R17" s="1"/>
      <c r="S17" s="1"/>
    </row>
    <row r="18" spans="1:19" x14ac:dyDescent="0.25">
      <c r="A18" s="1"/>
      <c r="B18" s="1"/>
      <c r="C18" s="62">
        <f t="shared" si="0"/>
        <v>13</v>
      </c>
      <c r="D18" s="43" t="s">
        <v>202</v>
      </c>
      <c r="E18" s="44">
        <v>2109</v>
      </c>
      <c r="F18" s="38" t="s">
        <v>209</v>
      </c>
      <c r="G18" s="38" t="s">
        <v>214</v>
      </c>
      <c r="H18" s="38" t="s">
        <v>47</v>
      </c>
      <c r="I18" s="40" t="s">
        <v>55</v>
      </c>
      <c r="J18" s="44">
        <v>2000</v>
      </c>
      <c r="K18" s="44">
        <f t="shared" si="1"/>
        <v>4018</v>
      </c>
      <c r="L18" s="57" t="s">
        <v>161</v>
      </c>
      <c r="M18" s="38"/>
      <c r="N18" s="55"/>
      <c r="O18" s="1"/>
      <c r="P18" s="1"/>
      <c r="Q18" s="1"/>
      <c r="R18" s="1"/>
      <c r="S18" s="1"/>
    </row>
    <row r="19" spans="1:19" x14ac:dyDescent="0.25">
      <c r="A19" s="1"/>
      <c r="B19" s="1"/>
      <c r="C19" s="62">
        <f>SUM(C18+1)</f>
        <v>14</v>
      </c>
      <c r="D19" s="43" t="s">
        <v>203</v>
      </c>
      <c r="E19" s="44">
        <v>2413</v>
      </c>
      <c r="F19" s="38" t="s">
        <v>208</v>
      </c>
      <c r="G19" s="38" t="s">
        <v>215</v>
      </c>
      <c r="H19" s="38" t="s">
        <v>48</v>
      </c>
      <c r="I19" s="40" t="s">
        <v>60</v>
      </c>
      <c r="J19" s="44">
        <v>5000</v>
      </c>
      <c r="K19" s="44">
        <f t="shared" si="1"/>
        <v>9018</v>
      </c>
      <c r="L19" s="57" t="s">
        <v>230</v>
      </c>
      <c r="M19" s="38"/>
      <c r="N19" s="55"/>
      <c r="O19" s="1"/>
      <c r="P19" s="1"/>
      <c r="Q19" s="1"/>
      <c r="R19" s="1"/>
      <c r="S19" s="1"/>
    </row>
    <row r="20" spans="1:19" x14ac:dyDescent="0.25">
      <c r="A20" s="1"/>
      <c r="B20" s="1"/>
      <c r="C20" s="62">
        <f t="shared" si="0"/>
        <v>15</v>
      </c>
      <c r="D20" s="44"/>
      <c r="E20" s="44"/>
      <c r="F20" s="38"/>
      <c r="G20" s="38"/>
      <c r="H20" s="38"/>
      <c r="I20" s="40"/>
      <c r="J20" s="44">
        <v>10000</v>
      </c>
      <c r="K20" s="44">
        <f t="shared" si="1"/>
        <v>19018</v>
      </c>
      <c r="L20" s="57" t="s">
        <v>231</v>
      </c>
      <c r="M20" s="38"/>
      <c r="N20" s="55"/>
      <c r="O20" s="1"/>
      <c r="P20" s="1"/>
      <c r="Q20" s="1"/>
      <c r="R20" s="1"/>
      <c r="S20" s="1"/>
    </row>
    <row r="21" spans="1:19" x14ac:dyDescent="0.25">
      <c r="A21" s="1"/>
      <c r="B21" s="1"/>
      <c r="C21" s="61">
        <v>16</v>
      </c>
      <c r="D21" s="47"/>
      <c r="E21" s="47"/>
      <c r="F21" s="48"/>
      <c r="G21" s="48"/>
      <c r="H21" s="48"/>
      <c r="I21" s="45"/>
      <c r="J21" s="47"/>
      <c r="K21" s="47"/>
      <c r="L21" s="53" t="s">
        <v>232</v>
      </c>
      <c r="M21" s="48"/>
      <c r="N21" s="56"/>
      <c r="O21" s="1"/>
      <c r="P21" s="1"/>
      <c r="Q21" s="1"/>
      <c r="R21" s="1"/>
      <c r="S21" s="1"/>
    </row>
    <row r="22" spans="1:19" x14ac:dyDescent="0.25">
      <c r="A22" s="1"/>
      <c r="B22" s="1"/>
      <c r="C22" s="62">
        <v>17</v>
      </c>
      <c r="D22" s="44"/>
      <c r="E22" s="44"/>
      <c r="F22" s="38"/>
      <c r="G22" s="38"/>
      <c r="H22" s="38"/>
      <c r="I22" s="40"/>
      <c r="J22" s="44"/>
      <c r="K22" s="44"/>
      <c r="L22" s="57" t="s">
        <v>223</v>
      </c>
      <c r="M22" s="38"/>
      <c r="N22" s="55"/>
      <c r="O22" s="1"/>
      <c r="P22" s="1"/>
      <c r="Q22" s="1"/>
      <c r="R22" s="1"/>
      <c r="S22" s="1"/>
    </row>
    <row r="23" spans="1:19" x14ac:dyDescent="0.25">
      <c r="A23" s="1"/>
      <c r="B23" s="1"/>
      <c r="C23" s="62">
        <v>18</v>
      </c>
      <c r="D23" s="44"/>
      <c r="E23" s="44"/>
      <c r="F23" s="38"/>
      <c r="G23" s="38"/>
      <c r="H23" s="38"/>
      <c r="I23" s="40"/>
      <c r="J23" s="44"/>
      <c r="K23" s="44"/>
      <c r="L23" s="57" t="s">
        <v>224</v>
      </c>
      <c r="M23" s="38"/>
      <c r="N23" s="55"/>
      <c r="O23" s="1"/>
      <c r="P23" s="1"/>
      <c r="Q23" s="1"/>
      <c r="R23" s="1"/>
      <c r="S23" s="1"/>
    </row>
    <row r="24" spans="1:19" x14ac:dyDescent="0.25">
      <c r="A24" s="1"/>
      <c r="B24" s="1"/>
      <c r="C24" s="62">
        <v>19</v>
      </c>
      <c r="D24" s="44"/>
      <c r="E24" s="44"/>
      <c r="F24" s="38"/>
      <c r="G24" s="38"/>
      <c r="H24" s="38"/>
      <c r="I24" s="40"/>
      <c r="J24" s="44"/>
      <c r="K24" s="44"/>
      <c r="L24" s="57" t="s">
        <v>167</v>
      </c>
      <c r="M24" s="38"/>
      <c r="N24" s="55"/>
      <c r="O24" s="1"/>
      <c r="P24" s="1"/>
      <c r="Q24" s="1"/>
      <c r="R24" s="1"/>
      <c r="S24" s="1"/>
    </row>
    <row r="25" spans="1:19" x14ac:dyDescent="0.25">
      <c r="A25" s="1"/>
      <c r="B25" s="1"/>
      <c r="C25" s="61">
        <v>20</v>
      </c>
      <c r="D25" s="47"/>
      <c r="E25" s="47"/>
      <c r="F25" s="48"/>
      <c r="G25" s="48"/>
      <c r="H25" s="48"/>
      <c r="I25" s="45"/>
      <c r="J25" s="47"/>
      <c r="K25" s="47"/>
      <c r="L25" s="53" t="s">
        <v>233</v>
      </c>
      <c r="M25" s="48"/>
      <c r="N25" s="56"/>
      <c r="O25" s="1"/>
      <c r="P25" s="1"/>
      <c r="Q25" s="1"/>
      <c r="R25" s="1"/>
      <c r="S25" s="1"/>
    </row>
    <row r="26" spans="1:19" x14ac:dyDescent="0.25">
      <c r="A26" s="1"/>
      <c r="B26" s="1"/>
      <c r="C26" s="62">
        <v>25</v>
      </c>
      <c r="D26" s="44"/>
      <c r="E26" s="44"/>
      <c r="F26" s="38"/>
      <c r="G26" s="38"/>
      <c r="H26" s="38"/>
      <c r="I26" s="40"/>
      <c r="J26" s="44"/>
      <c r="K26" s="44"/>
      <c r="L26" s="57" t="s">
        <v>234</v>
      </c>
      <c r="M26" s="38"/>
      <c r="N26" s="55"/>
      <c r="O26" s="1"/>
      <c r="P26" s="1"/>
      <c r="Q26" s="1"/>
      <c r="R26" s="1"/>
      <c r="S26" s="1"/>
    </row>
    <row r="27" spans="1:19" ht="15.75" thickBot="1" x14ac:dyDescent="0.3">
      <c r="A27" s="1"/>
      <c r="B27" s="1"/>
      <c r="C27" s="63">
        <v>30</v>
      </c>
      <c r="D27" s="64"/>
      <c r="E27" s="64"/>
      <c r="F27" s="59"/>
      <c r="G27" s="59"/>
      <c r="H27" s="59"/>
      <c r="I27" s="65"/>
      <c r="J27" s="64"/>
      <c r="K27" s="64"/>
      <c r="L27" s="88" t="s">
        <v>235</v>
      </c>
      <c r="M27" s="59"/>
      <c r="N27" s="60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R12" sqref="R12"/>
    </sheetView>
  </sheetViews>
  <sheetFormatPr defaultRowHeight="15" x14ac:dyDescent="0.25"/>
  <cols>
    <col min="3" max="3" width="10.7109375" customWidth="1"/>
    <col min="20" max="20" width="11" customWidth="1"/>
    <col min="21" max="21" width="12.7109375" customWidth="1"/>
    <col min="22" max="22" width="14.140625" customWidth="1"/>
    <col min="23" max="23" width="13.8554687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71"/>
      <c r="C3" s="74" t="s">
        <v>236</v>
      </c>
      <c r="D3" s="74" t="s">
        <v>7</v>
      </c>
      <c r="E3" s="81" t="s">
        <v>2</v>
      </c>
      <c r="F3" s="81"/>
      <c r="G3" s="81"/>
      <c r="H3" s="81"/>
      <c r="I3" s="82"/>
      <c r="J3" s="74" t="s">
        <v>384</v>
      </c>
      <c r="K3" s="73" t="s">
        <v>386</v>
      </c>
      <c r="L3" s="73"/>
      <c r="M3" s="73"/>
      <c r="N3" s="73"/>
      <c r="O3" s="76"/>
      <c r="P3" s="1"/>
      <c r="Q3" s="1"/>
      <c r="R3" s="1"/>
      <c r="S3" s="125" t="s">
        <v>249</v>
      </c>
      <c r="T3" s="126"/>
      <c r="U3" s="126"/>
      <c r="V3" s="126"/>
      <c r="W3" s="126"/>
      <c r="X3" s="126"/>
      <c r="Y3" s="126"/>
      <c r="Z3" s="126"/>
      <c r="AA3" s="126"/>
      <c r="AB3" s="127"/>
      <c r="AC3" s="1"/>
      <c r="AD3" s="1"/>
    </row>
    <row r="4" spans="1:30" x14ac:dyDescent="0.25">
      <c r="A4" s="1"/>
      <c r="B4" s="87" t="s">
        <v>1</v>
      </c>
      <c r="C4" s="49" t="s">
        <v>237</v>
      </c>
      <c r="D4" s="49" t="s">
        <v>8</v>
      </c>
      <c r="E4" s="49" t="s">
        <v>3</v>
      </c>
      <c r="F4" s="78" t="s">
        <v>4</v>
      </c>
      <c r="G4" s="78"/>
      <c r="H4" s="78"/>
      <c r="I4" s="52"/>
      <c r="J4" s="49" t="s">
        <v>385</v>
      </c>
      <c r="K4" s="49" t="s">
        <v>267</v>
      </c>
      <c r="L4" s="78" t="s">
        <v>238</v>
      </c>
      <c r="M4" s="78"/>
      <c r="N4" s="78"/>
      <c r="O4" s="80"/>
      <c r="P4" s="1"/>
      <c r="Q4" s="1"/>
      <c r="R4" s="1"/>
      <c r="S4" s="128" t="s">
        <v>240</v>
      </c>
      <c r="T4" s="129"/>
      <c r="U4" s="129"/>
      <c r="V4" s="129"/>
      <c r="W4" s="129"/>
      <c r="X4" s="129"/>
      <c r="Y4" s="129"/>
      <c r="Z4" s="129"/>
      <c r="AA4" s="129"/>
      <c r="AB4" s="130"/>
      <c r="AC4" s="1"/>
      <c r="AD4" s="1"/>
    </row>
    <row r="5" spans="1:30" x14ac:dyDescent="0.25">
      <c r="A5" s="1"/>
      <c r="B5" s="61">
        <v>1</v>
      </c>
      <c r="C5" s="47">
        <f>SUM(B5)</f>
        <v>1</v>
      </c>
      <c r="D5" s="42" t="s">
        <v>157</v>
      </c>
      <c r="E5" s="47">
        <v>1</v>
      </c>
      <c r="F5" s="48" t="s">
        <v>130</v>
      </c>
      <c r="G5" s="48" t="s">
        <v>118</v>
      </c>
      <c r="H5" s="48" t="s">
        <v>14</v>
      </c>
      <c r="I5" s="45" t="s">
        <v>141</v>
      </c>
      <c r="J5" s="47">
        <v>1</v>
      </c>
      <c r="K5" s="47">
        <f>SUM(J5)</f>
        <v>1</v>
      </c>
      <c r="L5" s="48" t="s">
        <v>239</v>
      </c>
      <c r="M5" s="48"/>
      <c r="N5" s="48"/>
      <c r="O5" s="56"/>
      <c r="P5" s="1"/>
      <c r="Q5" s="1"/>
      <c r="R5" s="1"/>
      <c r="S5" s="131" t="s">
        <v>241</v>
      </c>
      <c r="T5" s="132"/>
      <c r="U5" s="132"/>
      <c r="V5" s="132"/>
      <c r="W5" s="132"/>
      <c r="X5" s="132"/>
      <c r="Y5" s="132"/>
      <c r="Z5" s="132"/>
      <c r="AA5" s="132"/>
      <c r="AB5" s="133"/>
      <c r="AC5" s="1"/>
      <c r="AD5" s="1"/>
    </row>
    <row r="6" spans="1:30" x14ac:dyDescent="0.25">
      <c r="A6" s="1"/>
      <c r="B6" s="62">
        <f>SUM(B5+1)</f>
        <v>2</v>
      </c>
      <c r="C6" s="44">
        <f t="shared" ref="C6:C19" si="0">SUM(B6)</f>
        <v>2</v>
      </c>
      <c r="D6" s="43" t="s">
        <v>158</v>
      </c>
      <c r="E6" s="44">
        <v>2</v>
      </c>
      <c r="F6" s="38" t="s">
        <v>131</v>
      </c>
      <c r="G6" s="38" t="s">
        <v>119</v>
      </c>
      <c r="H6" s="38" t="s">
        <v>28</v>
      </c>
      <c r="I6" s="40" t="s">
        <v>142</v>
      </c>
      <c r="J6" s="44">
        <v>2</v>
      </c>
      <c r="K6" s="44">
        <f>SUM(K5+J6)</f>
        <v>3</v>
      </c>
      <c r="L6" s="38" t="s">
        <v>239</v>
      </c>
      <c r="M6" s="38"/>
      <c r="N6" s="38"/>
      <c r="O6" s="55"/>
      <c r="P6" s="1"/>
      <c r="Q6" s="1"/>
      <c r="R6" s="1"/>
      <c r="S6" s="104" t="s">
        <v>242</v>
      </c>
      <c r="T6" s="105" t="s">
        <v>243</v>
      </c>
      <c r="U6" s="78"/>
      <c r="V6" s="78"/>
      <c r="W6" s="78"/>
      <c r="X6" s="78"/>
      <c r="Y6" s="78"/>
      <c r="Z6" s="78"/>
      <c r="AA6" s="78"/>
      <c r="AB6" s="80"/>
      <c r="AC6" s="1"/>
      <c r="AD6" s="1"/>
    </row>
    <row r="7" spans="1:30" x14ac:dyDescent="0.25">
      <c r="A7" s="1"/>
      <c r="B7" s="62">
        <f t="shared" ref="B7:B19" si="1">SUM(B6+1)</f>
        <v>3</v>
      </c>
      <c r="C7" s="44">
        <f t="shared" si="0"/>
        <v>3</v>
      </c>
      <c r="D7" s="43" t="s">
        <v>9</v>
      </c>
      <c r="E7" s="44">
        <v>3</v>
      </c>
      <c r="F7" s="38" t="s">
        <v>132</v>
      </c>
      <c r="G7" s="38" t="s">
        <v>120</v>
      </c>
      <c r="H7" s="38" t="s">
        <v>29</v>
      </c>
      <c r="I7" s="40" t="s">
        <v>143</v>
      </c>
      <c r="J7" s="44">
        <v>5</v>
      </c>
      <c r="K7" s="44">
        <f t="shared" ref="K7:K19" si="2">SUM(K6+J7)</f>
        <v>8</v>
      </c>
      <c r="L7" s="38" t="s">
        <v>239</v>
      </c>
      <c r="M7" s="38"/>
      <c r="N7" s="38"/>
      <c r="O7" s="55"/>
      <c r="P7" s="1"/>
      <c r="Q7" s="1"/>
      <c r="R7" s="1"/>
      <c r="S7" s="106">
        <v>0.1</v>
      </c>
      <c r="T7" s="107">
        <v>1</v>
      </c>
      <c r="U7" s="78"/>
      <c r="V7" s="78"/>
      <c r="W7" s="78"/>
      <c r="X7" s="78"/>
      <c r="Y7" s="78"/>
      <c r="Z7" s="78"/>
      <c r="AA7" s="78"/>
      <c r="AB7" s="80"/>
      <c r="AC7" s="1"/>
      <c r="AD7" s="1"/>
    </row>
    <row r="8" spans="1:30" x14ac:dyDescent="0.25">
      <c r="A8" s="1"/>
      <c r="B8" s="62">
        <f t="shared" si="1"/>
        <v>4</v>
      </c>
      <c r="C8" s="44">
        <f t="shared" si="0"/>
        <v>4</v>
      </c>
      <c r="D8" s="43" t="s">
        <v>93</v>
      </c>
      <c r="E8" s="44">
        <v>4</v>
      </c>
      <c r="F8" s="38" t="s">
        <v>133</v>
      </c>
      <c r="G8" s="38" t="s">
        <v>121</v>
      </c>
      <c r="H8" s="38" t="s">
        <v>30</v>
      </c>
      <c r="I8" s="40" t="s">
        <v>144</v>
      </c>
      <c r="J8" s="44">
        <v>10</v>
      </c>
      <c r="K8" s="44">
        <f t="shared" si="2"/>
        <v>18</v>
      </c>
      <c r="L8" s="38" t="s">
        <v>239</v>
      </c>
      <c r="M8" s="38"/>
      <c r="N8" s="38"/>
      <c r="O8" s="55"/>
      <c r="P8" s="1"/>
      <c r="Q8" s="1"/>
      <c r="R8" s="1"/>
      <c r="S8" s="106">
        <v>0.2</v>
      </c>
      <c r="T8" s="107">
        <v>0.9</v>
      </c>
      <c r="U8" s="78"/>
      <c r="V8" s="110" t="s">
        <v>244</v>
      </c>
      <c r="W8" s="111"/>
      <c r="X8" s="111"/>
      <c r="Y8" s="111"/>
      <c r="Z8" s="111"/>
      <c r="AA8" s="111"/>
      <c r="AB8" s="112"/>
      <c r="AC8" s="1"/>
      <c r="AD8" s="1"/>
    </row>
    <row r="9" spans="1:30" x14ac:dyDescent="0.25">
      <c r="A9" s="1"/>
      <c r="B9" s="62">
        <f t="shared" si="1"/>
        <v>5</v>
      </c>
      <c r="C9" s="44">
        <f t="shared" si="0"/>
        <v>5</v>
      </c>
      <c r="D9" s="43" t="s">
        <v>159</v>
      </c>
      <c r="E9" s="44">
        <v>5</v>
      </c>
      <c r="F9" s="38" t="s">
        <v>134</v>
      </c>
      <c r="G9" s="38" t="s">
        <v>122</v>
      </c>
      <c r="H9" s="38" t="s">
        <v>31</v>
      </c>
      <c r="I9" s="40" t="s">
        <v>145</v>
      </c>
      <c r="J9" s="44">
        <v>15</v>
      </c>
      <c r="K9" s="44">
        <f t="shared" si="2"/>
        <v>33</v>
      </c>
      <c r="L9" s="38" t="s">
        <v>239</v>
      </c>
      <c r="M9" s="38"/>
      <c r="N9" s="38"/>
      <c r="O9" s="55"/>
      <c r="P9" s="1"/>
      <c r="Q9" s="1"/>
      <c r="R9" s="1"/>
      <c r="S9" s="106">
        <v>0.3</v>
      </c>
      <c r="T9" s="107">
        <v>0.8</v>
      </c>
      <c r="U9" s="78"/>
      <c r="V9" s="7" t="s">
        <v>245</v>
      </c>
      <c r="W9" s="113"/>
      <c r="X9" s="113"/>
      <c r="Y9" s="113"/>
      <c r="Z9" s="113"/>
      <c r="AA9" s="113"/>
      <c r="AB9" s="114"/>
      <c r="AC9" s="1"/>
      <c r="AD9" s="1"/>
    </row>
    <row r="10" spans="1:30" x14ac:dyDescent="0.25">
      <c r="A10" s="1"/>
      <c r="B10" s="61">
        <f t="shared" si="1"/>
        <v>6</v>
      </c>
      <c r="C10" s="47">
        <f t="shared" si="0"/>
        <v>6</v>
      </c>
      <c r="D10" s="42" t="s">
        <v>160</v>
      </c>
      <c r="E10" s="47">
        <v>6</v>
      </c>
      <c r="F10" s="48" t="s">
        <v>135</v>
      </c>
      <c r="G10" s="48" t="s">
        <v>68</v>
      </c>
      <c r="H10" s="48" t="s">
        <v>32</v>
      </c>
      <c r="I10" s="45" t="s">
        <v>146</v>
      </c>
      <c r="J10" s="47">
        <v>25</v>
      </c>
      <c r="K10" s="47">
        <f t="shared" si="2"/>
        <v>58</v>
      </c>
      <c r="L10" s="48" t="s">
        <v>239</v>
      </c>
      <c r="M10" s="48"/>
      <c r="N10" s="48"/>
      <c r="O10" s="56"/>
      <c r="P10" s="1"/>
      <c r="Q10" s="1"/>
      <c r="R10" s="1"/>
      <c r="S10" s="106">
        <v>0.4</v>
      </c>
      <c r="T10" s="107">
        <v>0.7</v>
      </c>
      <c r="U10" s="78"/>
      <c r="V10" s="7"/>
      <c r="W10" s="113" t="s">
        <v>246</v>
      </c>
      <c r="X10" s="113"/>
      <c r="Y10" s="113"/>
      <c r="Z10" s="113"/>
      <c r="AA10" s="113"/>
      <c r="AB10" s="114"/>
      <c r="AC10" s="1"/>
      <c r="AD10" s="1"/>
    </row>
    <row r="11" spans="1:30" x14ac:dyDescent="0.25">
      <c r="A11" s="1"/>
      <c r="B11" s="62">
        <f t="shared" si="1"/>
        <v>7</v>
      </c>
      <c r="C11" s="44">
        <f t="shared" si="0"/>
        <v>7</v>
      </c>
      <c r="D11" s="43" t="s">
        <v>161</v>
      </c>
      <c r="E11" s="44">
        <v>7</v>
      </c>
      <c r="F11" s="38" t="s">
        <v>136</v>
      </c>
      <c r="G11" s="38" t="s">
        <v>70</v>
      </c>
      <c r="H11" s="38" t="s">
        <v>33</v>
      </c>
      <c r="I11" s="40" t="s">
        <v>147</v>
      </c>
      <c r="J11" s="44">
        <v>55</v>
      </c>
      <c r="K11" s="44">
        <f t="shared" si="2"/>
        <v>113</v>
      </c>
      <c r="L11" s="38" t="s">
        <v>239</v>
      </c>
      <c r="M11" s="38"/>
      <c r="N11" s="38"/>
      <c r="O11" s="55"/>
      <c r="P11" s="1"/>
      <c r="Q11" s="1"/>
      <c r="R11" s="1"/>
      <c r="S11" s="106">
        <v>0.5</v>
      </c>
      <c r="T11" s="107">
        <v>0.6</v>
      </c>
      <c r="U11" s="78"/>
      <c r="V11" s="7"/>
      <c r="W11" s="113" t="s">
        <v>247</v>
      </c>
      <c r="X11" s="113"/>
      <c r="Y11" s="113"/>
      <c r="Z11" s="113"/>
      <c r="AA11" s="113"/>
      <c r="AB11" s="114"/>
      <c r="AC11" s="1"/>
      <c r="AD11" s="1"/>
    </row>
    <row r="12" spans="1:30" x14ac:dyDescent="0.25">
      <c r="A12" s="1"/>
      <c r="B12" s="62">
        <f t="shared" si="1"/>
        <v>8</v>
      </c>
      <c r="C12" s="44">
        <f t="shared" si="0"/>
        <v>8</v>
      </c>
      <c r="D12" s="43" t="s">
        <v>162</v>
      </c>
      <c r="E12" s="44">
        <v>8</v>
      </c>
      <c r="F12" s="38" t="s">
        <v>82</v>
      </c>
      <c r="G12" s="38" t="s">
        <v>123</v>
      </c>
      <c r="H12" s="38" t="s">
        <v>34</v>
      </c>
      <c r="I12" s="40" t="s">
        <v>148</v>
      </c>
      <c r="J12" s="44">
        <v>105</v>
      </c>
      <c r="K12" s="44">
        <f t="shared" si="2"/>
        <v>218</v>
      </c>
      <c r="L12" s="38" t="s">
        <v>239</v>
      </c>
      <c r="M12" s="38"/>
      <c r="N12" s="38"/>
      <c r="O12" s="55"/>
      <c r="P12" s="1"/>
      <c r="Q12" s="1"/>
      <c r="R12" s="1"/>
      <c r="S12" s="106">
        <v>0.6</v>
      </c>
      <c r="T12" s="107">
        <v>0.5</v>
      </c>
      <c r="U12" s="78"/>
      <c r="V12" s="7"/>
      <c r="W12" s="113" t="s">
        <v>248</v>
      </c>
      <c r="X12" s="113"/>
      <c r="Y12" s="113"/>
      <c r="Z12" s="113"/>
      <c r="AA12" s="113"/>
      <c r="AB12" s="114"/>
      <c r="AC12" s="1"/>
      <c r="AD12" s="1"/>
    </row>
    <row r="13" spans="1:30" x14ac:dyDescent="0.25">
      <c r="A13" s="1"/>
      <c r="B13" s="62">
        <f t="shared" si="1"/>
        <v>9</v>
      </c>
      <c r="C13" s="44">
        <f t="shared" si="0"/>
        <v>9</v>
      </c>
      <c r="D13" s="43" t="s">
        <v>163</v>
      </c>
      <c r="E13" s="44">
        <v>9</v>
      </c>
      <c r="F13" s="38" t="s">
        <v>18</v>
      </c>
      <c r="G13" s="38" t="s">
        <v>124</v>
      </c>
      <c r="H13" s="38" t="s">
        <v>35</v>
      </c>
      <c r="I13" s="40" t="s">
        <v>149</v>
      </c>
      <c r="J13" s="44">
        <v>150</v>
      </c>
      <c r="K13" s="44">
        <f t="shared" si="2"/>
        <v>368</v>
      </c>
      <c r="L13" s="38" t="s">
        <v>239</v>
      </c>
      <c r="M13" s="38"/>
      <c r="N13" s="38"/>
      <c r="O13" s="55"/>
      <c r="P13" s="1"/>
      <c r="Q13" s="1"/>
      <c r="R13" s="1"/>
      <c r="S13" s="106">
        <v>0.7</v>
      </c>
      <c r="T13" s="107">
        <v>0.4</v>
      </c>
      <c r="U13" s="78"/>
      <c r="V13" s="115"/>
      <c r="W13" s="116"/>
      <c r="X13" s="116"/>
      <c r="Y13" s="116"/>
      <c r="Z13" s="116"/>
      <c r="AA13" s="116"/>
      <c r="AB13" s="117"/>
      <c r="AC13" s="1"/>
      <c r="AD13" s="1"/>
    </row>
    <row r="14" spans="1:30" x14ac:dyDescent="0.25">
      <c r="A14" s="1"/>
      <c r="B14" s="61">
        <f t="shared" si="1"/>
        <v>10</v>
      </c>
      <c r="C14" s="47">
        <f t="shared" si="0"/>
        <v>10</v>
      </c>
      <c r="D14" s="42" t="s">
        <v>164</v>
      </c>
      <c r="E14" s="47">
        <v>11</v>
      </c>
      <c r="F14" s="48" t="s">
        <v>19</v>
      </c>
      <c r="G14" s="48" t="s">
        <v>125</v>
      </c>
      <c r="H14" s="48" t="s">
        <v>44</v>
      </c>
      <c r="I14" s="45" t="s">
        <v>150</v>
      </c>
      <c r="J14" s="47">
        <v>250</v>
      </c>
      <c r="K14" s="47">
        <f t="shared" si="2"/>
        <v>618</v>
      </c>
      <c r="L14" s="48" t="s">
        <v>239</v>
      </c>
      <c r="M14" s="48"/>
      <c r="N14" s="48"/>
      <c r="O14" s="56"/>
      <c r="P14" s="1"/>
      <c r="Q14" s="1"/>
      <c r="R14" s="1"/>
      <c r="S14" s="106">
        <v>0.8</v>
      </c>
      <c r="T14" s="107">
        <v>0.3</v>
      </c>
      <c r="U14" s="78"/>
      <c r="V14" s="78"/>
      <c r="W14" s="78"/>
      <c r="X14" s="78"/>
      <c r="Y14" s="78"/>
      <c r="Z14" s="78"/>
      <c r="AA14" s="78"/>
      <c r="AB14" s="80"/>
      <c r="AC14" s="1"/>
      <c r="AD14" s="1"/>
    </row>
    <row r="15" spans="1:30" x14ac:dyDescent="0.25">
      <c r="A15" s="1"/>
      <c r="B15" s="62">
        <f>SUM(B14+1)</f>
        <v>11</v>
      </c>
      <c r="C15" s="44">
        <f t="shared" si="0"/>
        <v>11</v>
      </c>
      <c r="D15" s="43" t="s">
        <v>165</v>
      </c>
      <c r="E15" s="44">
        <v>13</v>
      </c>
      <c r="F15" s="38" t="s">
        <v>137</v>
      </c>
      <c r="G15" s="38" t="s">
        <v>126</v>
      </c>
      <c r="H15" s="38" t="s">
        <v>45</v>
      </c>
      <c r="I15" s="40" t="s">
        <v>151</v>
      </c>
      <c r="J15" s="44">
        <v>400</v>
      </c>
      <c r="K15" s="44">
        <f t="shared" si="2"/>
        <v>1018</v>
      </c>
      <c r="L15" s="38" t="s">
        <v>239</v>
      </c>
      <c r="M15" s="38"/>
      <c r="N15" s="38"/>
      <c r="O15" s="55"/>
      <c r="P15" s="1"/>
      <c r="Q15" s="1"/>
      <c r="R15" s="1"/>
      <c r="S15" s="106">
        <v>0.9</v>
      </c>
      <c r="T15" s="107">
        <v>0.2</v>
      </c>
      <c r="U15" s="78"/>
      <c r="V15" s="78"/>
      <c r="W15" s="78"/>
      <c r="X15" s="78"/>
      <c r="Y15" s="78"/>
      <c r="Z15" s="78"/>
      <c r="AA15" s="78"/>
      <c r="AB15" s="80"/>
      <c r="AC15" s="1"/>
      <c r="AD15" s="1"/>
    </row>
    <row r="16" spans="1:30" ht="15.75" thickBot="1" x14ac:dyDescent="0.3">
      <c r="A16" s="1"/>
      <c r="B16" s="62">
        <f t="shared" si="1"/>
        <v>12</v>
      </c>
      <c r="C16" s="44">
        <f t="shared" si="0"/>
        <v>12</v>
      </c>
      <c r="D16" s="43" t="s">
        <v>166</v>
      </c>
      <c r="E16" s="44">
        <v>15</v>
      </c>
      <c r="F16" s="38" t="s">
        <v>138</v>
      </c>
      <c r="G16" s="38" t="s">
        <v>127</v>
      </c>
      <c r="H16" s="38" t="s">
        <v>46</v>
      </c>
      <c r="I16" s="40" t="s">
        <v>152</v>
      </c>
      <c r="J16" s="44">
        <v>1000</v>
      </c>
      <c r="K16" s="44">
        <f t="shared" si="2"/>
        <v>2018</v>
      </c>
      <c r="L16" s="38" t="s">
        <v>239</v>
      </c>
      <c r="M16" s="38"/>
      <c r="N16" s="38"/>
      <c r="O16" s="55"/>
      <c r="P16" s="1"/>
      <c r="Q16" s="1"/>
      <c r="R16" s="1"/>
      <c r="S16" s="108">
        <v>1</v>
      </c>
      <c r="T16" s="109">
        <v>0.1</v>
      </c>
      <c r="U16" s="134"/>
      <c r="V16" s="134"/>
      <c r="W16" s="134"/>
      <c r="X16" s="134"/>
      <c r="Y16" s="134"/>
      <c r="Z16" s="134"/>
      <c r="AA16" s="134"/>
      <c r="AB16" s="135"/>
      <c r="AC16" s="1"/>
      <c r="AD16" s="1"/>
    </row>
    <row r="17" spans="1:30" x14ac:dyDescent="0.25">
      <c r="A17" s="1"/>
      <c r="B17" s="62">
        <f t="shared" si="1"/>
        <v>13</v>
      </c>
      <c r="C17" s="44">
        <f t="shared" si="0"/>
        <v>13</v>
      </c>
      <c r="D17" s="43" t="s">
        <v>167</v>
      </c>
      <c r="E17" s="44">
        <v>17</v>
      </c>
      <c r="F17" s="38" t="s">
        <v>139</v>
      </c>
      <c r="G17" s="38" t="s">
        <v>128</v>
      </c>
      <c r="H17" s="38" t="s">
        <v>47</v>
      </c>
      <c r="I17" s="40" t="s">
        <v>153</v>
      </c>
      <c r="J17" s="44">
        <v>2000</v>
      </c>
      <c r="K17" s="44">
        <f t="shared" si="2"/>
        <v>4018</v>
      </c>
      <c r="L17" s="38" t="s">
        <v>239</v>
      </c>
      <c r="M17" s="38"/>
      <c r="N17" s="38"/>
      <c r="O17" s="5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/>
      <c r="B18" s="62">
        <f>SUM(B17+1)</f>
        <v>14</v>
      </c>
      <c r="C18" s="44">
        <f t="shared" si="0"/>
        <v>14</v>
      </c>
      <c r="D18" s="43" t="s">
        <v>97</v>
      </c>
      <c r="E18" s="44">
        <v>21</v>
      </c>
      <c r="F18" s="38" t="s">
        <v>140</v>
      </c>
      <c r="G18" s="38" t="s">
        <v>129</v>
      </c>
      <c r="H18" s="38" t="s">
        <v>48</v>
      </c>
      <c r="I18" s="40" t="s">
        <v>154</v>
      </c>
      <c r="J18" s="44">
        <v>5000</v>
      </c>
      <c r="K18" s="44">
        <f t="shared" si="2"/>
        <v>9018</v>
      </c>
      <c r="L18" s="38" t="s">
        <v>239</v>
      </c>
      <c r="M18" s="38"/>
      <c r="N18" s="38"/>
      <c r="O18" s="5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thickBot="1" x14ac:dyDescent="0.3">
      <c r="A19" s="1"/>
      <c r="B19" s="63">
        <f t="shared" si="1"/>
        <v>15</v>
      </c>
      <c r="C19" s="64">
        <f t="shared" si="0"/>
        <v>15</v>
      </c>
      <c r="D19" s="64"/>
      <c r="E19" s="64"/>
      <c r="F19" s="59"/>
      <c r="G19" s="59"/>
      <c r="H19" s="59"/>
      <c r="I19" s="65"/>
      <c r="J19" s="64">
        <v>10000</v>
      </c>
      <c r="K19" s="64">
        <f t="shared" si="2"/>
        <v>19018</v>
      </c>
      <c r="L19" s="59"/>
      <c r="M19" s="59"/>
      <c r="N19" s="59"/>
      <c r="O19" s="5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96"/>
      <c r="P20" s="97"/>
      <c r="Q20" s="98"/>
      <c r="R20" s="97"/>
      <c r="S20" s="97" t="s">
        <v>250</v>
      </c>
      <c r="T20" s="97"/>
      <c r="U20" s="97"/>
      <c r="V20" s="97"/>
      <c r="W20" s="102"/>
      <c r="X20" s="1"/>
      <c r="Y20" s="1"/>
      <c r="Z20" s="1"/>
      <c r="AA20" s="1"/>
      <c r="AB20" s="1"/>
      <c r="AC20" s="1"/>
      <c r="AD20" s="1"/>
    </row>
    <row r="21" spans="1:3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99"/>
      <c r="P21" s="100" t="s">
        <v>257</v>
      </c>
      <c r="Q21" s="101"/>
      <c r="R21" s="100"/>
      <c r="S21" s="100" t="s">
        <v>251</v>
      </c>
      <c r="T21" s="100"/>
      <c r="U21" s="100"/>
      <c r="V21" s="100"/>
      <c r="W21" s="103"/>
      <c r="X21" s="1"/>
      <c r="Y21" s="1"/>
      <c r="Z21" s="1"/>
      <c r="AA21" s="1"/>
      <c r="AB21" s="1"/>
      <c r="AC21" s="1"/>
      <c r="AD21" s="1"/>
    </row>
    <row r="22" spans="1:3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99"/>
      <c r="P22" s="100" t="s">
        <v>258</v>
      </c>
      <c r="Q22" s="101"/>
      <c r="R22" s="92" t="s">
        <v>219</v>
      </c>
      <c r="S22" s="92"/>
      <c r="T22" s="92" t="s">
        <v>260</v>
      </c>
      <c r="U22" s="92" t="s">
        <v>252</v>
      </c>
      <c r="V22" s="92" t="s">
        <v>254</v>
      </c>
      <c r="W22" s="93" t="s">
        <v>255</v>
      </c>
      <c r="X22" s="1"/>
      <c r="Y22" s="1"/>
      <c r="Z22" s="1"/>
      <c r="AA22" s="1"/>
      <c r="AB22" s="1"/>
      <c r="AC22" s="1"/>
      <c r="AD22" s="1"/>
    </row>
    <row r="23" spans="1:3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89" t="s">
        <v>261</v>
      </c>
      <c r="P23" s="90" t="s">
        <v>262</v>
      </c>
      <c r="Q23" s="91" t="s">
        <v>263</v>
      </c>
      <c r="R23" s="94" t="s">
        <v>256</v>
      </c>
      <c r="S23" s="94" t="s">
        <v>242</v>
      </c>
      <c r="T23" s="94" t="s">
        <v>259</v>
      </c>
      <c r="U23" s="94" t="s">
        <v>253</v>
      </c>
      <c r="V23" s="94" t="s">
        <v>253</v>
      </c>
      <c r="W23" s="95" t="s">
        <v>253</v>
      </c>
      <c r="X23" s="1"/>
      <c r="Y23" s="1"/>
      <c r="Z23" s="1"/>
      <c r="AA23" s="1"/>
      <c r="AB23" s="1"/>
      <c r="AC23" s="1"/>
      <c r="AD23" s="1"/>
    </row>
    <row r="24" spans="1:3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61">
        <f>SUM(T24*U24)</f>
        <v>100000</v>
      </c>
      <c r="P24" s="47">
        <f>SUM(T24*V24)</f>
        <v>100000</v>
      </c>
      <c r="Q24" s="45">
        <f>SUM(T24*W24)</f>
        <v>100000</v>
      </c>
      <c r="R24" s="47">
        <v>100000</v>
      </c>
      <c r="S24" s="47">
        <v>10</v>
      </c>
      <c r="T24" s="47">
        <v>1</v>
      </c>
      <c r="U24" s="47">
        <v>100000</v>
      </c>
      <c r="V24" s="47">
        <v>100000</v>
      </c>
      <c r="W24" s="56">
        <v>100000</v>
      </c>
      <c r="X24" s="1"/>
      <c r="Y24" s="1"/>
      <c r="Z24" s="1"/>
      <c r="AA24" s="1"/>
      <c r="AB24" s="1"/>
      <c r="AC24" s="1"/>
      <c r="AD24" s="1"/>
    </row>
    <row r="25" spans="1:3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62">
        <f t="shared" ref="O25:O33" si="3">SUM(T25*U25)</f>
        <v>108000</v>
      </c>
      <c r="P25" s="44">
        <f t="shared" ref="P25:P33" si="4">SUM(T25*V25)</f>
        <v>120000</v>
      </c>
      <c r="Q25" s="40">
        <f t="shared" ref="Q25:Q33" si="5">SUM(T25*W25)</f>
        <v>120000</v>
      </c>
      <c r="R25" s="44">
        <v>100000</v>
      </c>
      <c r="S25" s="44">
        <v>20</v>
      </c>
      <c r="T25" s="44">
        <v>1.2</v>
      </c>
      <c r="U25" s="44">
        <v>90000</v>
      </c>
      <c r="V25" s="44">
        <f>SUM(U24)</f>
        <v>100000</v>
      </c>
      <c r="W25" s="55">
        <v>100000</v>
      </c>
      <c r="X25" s="1"/>
      <c r="Y25" s="1"/>
      <c r="Z25" s="1"/>
      <c r="AA25" s="1"/>
      <c r="AB25" s="1"/>
      <c r="AC25" s="1"/>
      <c r="AD25" s="1"/>
    </row>
    <row r="26" spans="1:3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62">
        <f t="shared" si="3"/>
        <v>112000</v>
      </c>
      <c r="P26" s="44">
        <f t="shared" si="4"/>
        <v>125999.99999999999</v>
      </c>
      <c r="Q26" s="40">
        <f t="shared" si="5"/>
        <v>140000</v>
      </c>
      <c r="R26" s="44">
        <v>100000</v>
      </c>
      <c r="S26" s="44">
        <v>30</v>
      </c>
      <c r="T26" s="44">
        <v>1.4</v>
      </c>
      <c r="U26" s="44">
        <v>80000</v>
      </c>
      <c r="V26" s="44">
        <f t="shared" ref="V26:W33" si="6">SUM(U25)</f>
        <v>90000</v>
      </c>
      <c r="W26" s="55">
        <f>SUM(V25)</f>
        <v>100000</v>
      </c>
      <c r="X26" s="1"/>
      <c r="Y26" s="1"/>
      <c r="Z26" s="1"/>
      <c r="AA26" s="1"/>
      <c r="AB26" s="1"/>
      <c r="AC26" s="1"/>
      <c r="AD26" s="1"/>
    </row>
    <row r="27" spans="1:3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62">
        <f t="shared" si="3"/>
        <v>112000</v>
      </c>
      <c r="P27" s="44">
        <f t="shared" si="4"/>
        <v>128000</v>
      </c>
      <c r="Q27" s="40">
        <f t="shared" si="5"/>
        <v>144000</v>
      </c>
      <c r="R27" s="44">
        <v>100000</v>
      </c>
      <c r="S27" s="44">
        <v>40</v>
      </c>
      <c r="T27" s="44">
        <v>1.6</v>
      </c>
      <c r="U27" s="44">
        <v>70000</v>
      </c>
      <c r="V27" s="44">
        <f t="shared" si="6"/>
        <v>80000</v>
      </c>
      <c r="W27" s="55">
        <f t="shared" si="6"/>
        <v>90000</v>
      </c>
      <c r="X27" s="1"/>
      <c r="Y27" s="1"/>
      <c r="Z27" s="1"/>
      <c r="AA27" s="1"/>
      <c r="AB27" s="1"/>
      <c r="AC27" s="1"/>
      <c r="AD27" s="1"/>
    </row>
    <row r="28" spans="1:3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62">
        <f t="shared" si="3"/>
        <v>114000</v>
      </c>
      <c r="P28" s="44">
        <f t="shared" si="4"/>
        <v>133000</v>
      </c>
      <c r="Q28" s="40">
        <f t="shared" si="5"/>
        <v>152000</v>
      </c>
      <c r="R28" s="44">
        <v>100000</v>
      </c>
      <c r="S28" s="44">
        <v>50</v>
      </c>
      <c r="T28" s="44">
        <v>1.9</v>
      </c>
      <c r="U28" s="44">
        <v>60000</v>
      </c>
      <c r="V28" s="44">
        <f t="shared" si="6"/>
        <v>70000</v>
      </c>
      <c r="W28" s="55">
        <f t="shared" si="6"/>
        <v>80000</v>
      </c>
      <c r="X28" s="1"/>
      <c r="Y28" s="1"/>
      <c r="Z28" s="1"/>
      <c r="AA28" s="1"/>
      <c r="AB28" s="1"/>
      <c r="AC28" s="1"/>
      <c r="AD28" s="1"/>
    </row>
    <row r="29" spans="1:3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62">
        <f t="shared" si="3"/>
        <v>114999.99999999999</v>
      </c>
      <c r="P29" s="44">
        <f t="shared" si="4"/>
        <v>138000</v>
      </c>
      <c r="Q29" s="40">
        <f t="shared" si="5"/>
        <v>161000</v>
      </c>
      <c r="R29" s="44">
        <v>100000</v>
      </c>
      <c r="S29" s="44">
        <v>60</v>
      </c>
      <c r="T29" s="44">
        <v>2.2999999999999998</v>
      </c>
      <c r="U29" s="44">
        <v>50000</v>
      </c>
      <c r="V29" s="44">
        <f t="shared" si="6"/>
        <v>60000</v>
      </c>
      <c r="W29" s="55">
        <f t="shared" si="6"/>
        <v>70000</v>
      </c>
      <c r="X29" s="1"/>
      <c r="Y29" s="1"/>
      <c r="Z29" s="1"/>
      <c r="AA29" s="1"/>
      <c r="AB29" s="1"/>
      <c r="AC29" s="1"/>
      <c r="AD29" s="1"/>
    </row>
    <row r="30" spans="1:3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62">
        <f t="shared" si="3"/>
        <v>124000</v>
      </c>
      <c r="P30" s="44">
        <f t="shared" si="4"/>
        <v>155000</v>
      </c>
      <c r="Q30" s="40">
        <f t="shared" si="5"/>
        <v>186000</v>
      </c>
      <c r="R30" s="44">
        <v>100000</v>
      </c>
      <c r="S30" s="44">
        <v>70</v>
      </c>
      <c r="T30" s="44">
        <v>3.1</v>
      </c>
      <c r="U30" s="44">
        <v>40000</v>
      </c>
      <c r="V30" s="44">
        <f t="shared" si="6"/>
        <v>50000</v>
      </c>
      <c r="W30" s="55">
        <f t="shared" si="6"/>
        <v>60000</v>
      </c>
      <c r="X30" s="1"/>
      <c r="Y30" s="1"/>
      <c r="Z30" s="1"/>
      <c r="AA30" s="1"/>
      <c r="AB30" s="1"/>
      <c r="AC30" s="1"/>
      <c r="AD30" s="1"/>
    </row>
    <row r="31" spans="1:3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62">
        <f t="shared" si="3"/>
        <v>126000</v>
      </c>
      <c r="P31" s="44">
        <f t="shared" si="4"/>
        <v>168000</v>
      </c>
      <c r="Q31" s="40">
        <f t="shared" si="5"/>
        <v>210000</v>
      </c>
      <c r="R31" s="44">
        <v>100000</v>
      </c>
      <c r="S31" s="44">
        <v>80</v>
      </c>
      <c r="T31" s="44">
        <v>4.2</v>
      </c>
      <c r="U31" s="44">
        <v>30000</v>
      </c>
      <c r="V31" s="44">
        <f t="shared" si="6"/>
        <v>40000</v>
      </c>
      <c r="W31" s="55">
        <f t="shared" si="6"/>
        <v>50000</v>
      </c>
      <c r="X31" s="1"/>
      <c r="Y31" s="1"/>
      <c r="Z31" s="1"/>
      <c r="AA31" s="1"/>
      <c r="AB31" s="1"/>
      <c r="AC31" s="1"/>
      <c r="AD31" s="1"/>
    </row>
    <row r="32" spans="1:3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62">
        <f t="shared" si="3"/>
        <v>130000</v>
      </c>
      <c r="P32" s="44">
        <f t="shared" si="4"/>
        <v>195000</v>
      </c>
      <c r="Q32" s="40">
        <f t="shared" si="5"/>
        <v>260000</v>
      </c>
      <c r="R32" s="44">
        <v>100000</v>
      </c>
      <c r="S32" s="44">
        <v>90</v>
      </c>
      <c r="T32" s="44">
        <v>6.5</v>
      </c>
      <c r="U32" s="44">
        <v>20000</v>
      </c>
      <c r="V32" s="44">
        <f t="shared" si="6"/>
        <v>30000</v>
      </c>
      <c r="W32" s="55">
        <f t="shared" si="6"/>
        <v>40000</v>
      </c>
      <c r="X32" s="1"/>
      <c r="Y32" s="1"/>
      <c r="Z32" s="1"/>
      <c r="AA32" s="1"/>
      <c r="AB32" s="1"/>
      <c r="AC32" s="1"/>
      <c r="AD32" s="1"/>
    </row>
    <row r="33" spans="1:30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63">
        <f t="shared" si="3"/>
        <v>135000</v>
      </c>
      <c r="P33" s="64">
        <f t="shared" si="4"/>
        <v>270000</v>
      </c>
      <c r="Q33" s="65">
        <f t="shared" si="5"/>
        <v>405000</v>
      </c>
      <c r="R33" s="64">
        <v>100000</v>
      </c>
      <c r="S33" s="64">
        <v>100</v>
      </c>
      <c r="T33" s="64">
        <v>13.5</v>
      </c>
      <c r="U33" s="64">
        <v>10000</v>
      </c>
      <c r="V33" s="64">
        <f t="shared" si="6"/>
        <v>20000</v>
      </c>
      <c r="W33" s="60">
        <f t="shared" si="6"/>
        <v>30000</v>
      </c>
      <c r="X33" s="1"/>
      <c r="Y33" s="1"/>
      <c r="Z33" s="1"/>
      <c r="AA33" s="1"/>
      <c r="AB33" s="1"/>
      <c r="AC33" s="1"/>
      <c r="AD33" s="1"/>
    </row>
    <row r="34" spans="1:3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U10" sqref="U10"/>
    </sheetView>
  </sheetViews>
  <sheetFormatPr defaultRowHeight="15" x14ac:dyDescent="0.25"/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1"/>
      <c r="B3" s="71"/>
      <c r="C3" s="74" t="s">
        <v>266</v>
      </c>
      <c r="D3" s="74" t="s">
        <v>7</v>
      </c>
      <c r="E3" s="81" t="s">
        <v>2</v>
      </c>
      <c r="F3" s="81"/>
      <c r="G3" s="81"/>
      <c r="H3" s="81"/>
      <c r="I3" s="82"/>
      <c r="J3" s="74" t="s">
        <v>384</v>
      </c>
      <c r="K3" s="73" t="s">
        <v>386</v>
      </c>
      <c r="L3" s="73"/>
      <c r="M3" s="73"/>
      <c r="N3" s="73"/>
      <c r="O3" s="73"/>
      <c r="P3" s="76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87" t="s">
        <v>1</v>
      </c>
      <c r="C4" s="49" t="s">
        <v>267</v>
      </c>
      <c r="D4" s="49" t="s">
        <v>8</v>
      </c>
      <c r="E4" s="49" t="s">
        <v>3</v>
      </c>
      <c r="F4" s="78" t="s">
        <v>4</v>
      </c>
      <c r="G4" s="78"/>
      <c r="H4" s="78"/>
      <c r="I4" s="52"/>
      <c r="J4" s="49" t="s">
        <v>385</v>
      </c>
      <c r="K4" s="49" t="s">
        <v>267</v>
      </c>
      <c r="L4" s="78" t="s">
        <v>238</v>
      </c>
      <c r="M4" s="78"/>
      <c r="N4" s="78"/>
      <c r="O4" s="78"/>
      <c r="P4" s="80"/>
      <c r="Q4" s="1"/>
      <c r="R4" s="1"/>
      <c r="S4" s="146"/>
      <c r="T4" s="147" t="s">
        <v>278</v>
      </c>
      <c r="U4" s="147"/>
      <c r="V4" s="147"/>
      <c r="W4" s="148"/>
      <c r="X4" s="1"/>
      <c r="Y4" s="1"/>
      <c r="Z4" s="1"/>
    </row>
    <row r="5" spans="1:26" x14ac:dyDescent="0.25">
      <c r="A5" s="1"/>
      <c r="B5" s="61">
        <v>1</v>
      </c>
      <c r="C5" s="47" t="s">
        <v>268</v>
      </c>
      <c r="D5" s="42" t="s">
        <v>157</v>
      </c>
      <c r="E5" s="47">
        <v>1</v>
      </c>
      <c r="F5" s="48" t="s">
        <v>130</v>
      </c>
      <c r="G5" s="48" t="s">
        <v>118</v>
      </c>
      <c r="H5" s="48" t="s">
        <v>14</v>
      </c>
      <c r="I5" s="45" t="s">
        <v>141</v>
      </c>
      <c r="J5" s="47">
        <v>1</v>
      </c>
      <c r="K5" s="47">
        <f>SUM(J5)</f>
        <v>1</v>
      </c>
      <c r="L5" s="48" t="s">
        <v>264</v>
      </c>
      <c r="M5" s="48"/>
      <c r="N5" s="48"/>
      <c r="O5" s="48"/>
      <c r="P5" s="56"/>
      <c r="Q5" s="1"/>
      <c r="R5" s="1"/>
      <c r="S5" s="142" t="s">
        <v>285</v>
      </c>
      <c r="T5" s="143" t="s">
        <v>279</v>
      </c>
      <c r="U5" s="143" t="s">
        <v>280</v>
      </c>
      <c r="V5" s="144" t="s">
        <v>281</v>
      </c>
      <c r="W5" s="145"/>
      <c r="X5" s="1"/>
      <c r="Y5" s="1"/>
      <c r="Z5" s="1"/>
    </row>
    <row r="6" spans="1:26" x14ac:dyDescent="0.25">
      <c r="A6" s="1"/>
      <c r="B6" s="62">
        <f>SUM(B5+1)</f>
        <v>2</v>
      </c>
      <c r="C6" s="44" t="s">
        <v>268</v>
      </c>
      <c r="D6" s="43" t="s">
        <v>158</v>
      </c>
      <c r="E6" s="44">
        <v>2</v>
      </c>
      <c r="F6" s="38" t="s">
        <v>131</v>
      </c>
      <c r="G6" s="38" t="s">
        <v>119</v>
      </c>
      <c r="H6" s="38" t="s">
        <v>28</v>
      </c>
      <c r="I6" s="40" t="s">
        <v>142</v>
      </c>
      <c r="J6" s="44">
        <v>2</v>
      </c>
      <c r="K6" s="44">
        <f>SUM(K5+J6)</f>
        <v>3</v>
      </c>
      <c r="L6" s="38" t="s">
        <v>264</v>
      </c>
      <c r="M6" s="38"/>
      <c r="N6" s="38"/>
      <c r="O6" s="38"/>
      <c r="P6" s="55"/>
      <c r="Q6" s="1"/>
      <c r="R6" s="1"/>
      <c r="S6" s="136" t="s">
        <v>286</v>
      </c>
      <c r="T6" s="137" t="s">
        <v>269</v>
      </c>
      <c r="U6" s="137">
        <v>3</v>
      </c>
      <c r="V6" s="100">
        <v>1</v>
      </c>
      <c r="W6" s="103"/>
      <c r="X6" s="1"/>
      <c r="Y6" s="1"/>
      <c r="Z6" s="1"/>
    </row>
    <row r="7" spans="1:26" x14ac:dyDescent="0.25">
      <c r="A7" s="1"/>
      <c r="B7" s="62">
        <f t="shared" ref="B7:B19" si="0">SUM(B6+1)</f>
        <v>3</v>
      </c>
      <c r="C7" s="44" t="s">
        <v>268</v>
      </c>
      <c r="D7" s="43" t="s">
        <v>9</v>
      </c>
      <c r="E7" s="44">
        <v>3</v>
      </c>
      <c r="F7" s="38" t="s">
        <v>132</v>
      </c>
      <c r="G7" s="38" t="s">
        <v>120</v>
      </c>
      <c r="H7" s="38" t="s">
        <v>29</v>
      </c>
      <c r="I7" s="40" t="s">
        <v>143</v>
      </c>
      <c r="J7" s="44">
        <v>5</v>
      </c>
      <c r="K7" s="44">
        <f t="shared" ref="K7:K19" si="1">SUM(K6+J7)</f>
        <v>8</v>
      </c>
      <c r="L7" s="38" t="s">
        <v>264</v>
      </c>
      <c r="M7" s="38"/>
      <c r="N7" s="38"/>
      <c r="O7" s="38"/>
      <c r="P7" s="55"/>
      <c r="Q7" s="1"/>
      <c r="R7" s="1"/>
      <c r="S7" s="136" t="s">
        <v>287</v>
      </c>
      <c r="T7" s="137" t="s">
        <v>273</v>
      </c>
      <c r="U7" s="137">
        <v>4</v>
      </c>
      <c r="V7" s="100">
        <f>SUM(V6*U6)</f>
        <v>3</v>
      </c>
      <c r="W7" s="103"/>
      <c r="X7" s="1"/>
      <c r="Y7" s="1"/>
      <c r="Z7" s="1"/>
    </row>
    <row r="8" spans="1:26" x14ac:dyDescent="0.25">
      <c r="A8" s="1"/>
      <c r="B8" s="62">
        <f t="shared" si="0"/>
        <v>4</v>
      </c>
      <c r="C8" s="44" t="s">
        <v>268</v>
      </c>
      <c r="D8" s="43" t="s">
        <v>93</v>
      </c>
      <c r="E8" s="44">
        <v>4</v>
      </c>
      <c r="F8" s="38" t="s">
        <v>133</v>
      </c>
      <c r="G8" s="38" t="s">
        <v>121</v>
      </c>
      <c r="H8" s="38" t="s">
        <v>30</v>
      </c>
      <c r="I8" s="40" t="s">
        <v>144</v>
      </c>
      <c r="J8" s="44">
        <v>10</v>
      </c>
      <c r="K8" s="44">
        <f t="shared" si="1"/>
        <v>18</v>
      </c>
      <c r="L8" s="38" t="s">
        <v>264</v>
      </c>
      <c r="M8" s="38"/>
      <c r="N8" s="38"/>
      <c r="O8" s="38"/>
      <c r="P8" s="55"/>
      <c r="Q8" s="1"/>
      <c r="R8" s="1"/>
      <c r="S8" s="136" t="s">
        <v>288</v>
      </c>
      <c r="T8" s="137" t="s">
        <v>270</v>
      </c>
      <c r="U8" s="137">
        <v>5</v>
      </c>
      <c r="V8" s="100">
        <f>SUM(V7*U7)</f>
        <v>12</v>
      </c>
      <c r="W8" s="103"/>
      <c r="X8" s="1"/>
      <c r="Y8" s="1"/>
      <c r="Z8" s="1"/>
    </row>
    <row r="9" spans="1:26" x14ac:dyDescent="0.25">
      <c r="A9" s="1"/>
      <c r="B9" s="62">
        <f t="shared" si="0"/>
        <v>5</v>
      </c>
      <c r="C9" s="44" t="s">
        <v>269</v>
      </c>
      <c r="D9" s="43" t="s">
        <v>159</v>
      </c>
      <c r="E9" s="44">
        <v>5</v>
      </c>
      <c r="F9" s="38" t="s">
        <v>134</v>
      </c>
      <c r="G9" s="38" t="s">
        <v>122</v>
      </c>
      <c r="H9" s="38" t="s">
        <v>31</v>
      </c>
      <c r="I9" s="40" t="s">
        <v>145</v>
      </c>
      <c r="J9" s="44">
        <v>15</v>
      </c>
      <c r="K9" s="44">
        <f t="shared" si="1"/>
        <v>33</v>
      </c>
      <c r="L9" s="38" t="s">
        <v>265</v>
      </c>
      <c r="M9" s="38"/>
      <c r="N9" s="38"/>
      <c r="O9" s="38"/>
      <c r="P9" s="55"/>
      <c r="Q9" s="1"/>
      <c r="R9" s="1"/>
      <c r="S9" s="136" t="s">
        <v>289</v>
      </c>
      <c r="T9" s="137" t="s">
        <v>274</v>
      </c>
      <c r="U9" s="137">
        <v>5</v>
      </c>
      <c r="V9" s="100">
        <f>SUM(V8*U8)</f>
        <v>60</v>
      </c>
      <c r="W9" s="103"/>
      <c r="X9" s="1"/>
      <c r="Y9" s="1"/>
      <c r="Z9" s="1"/>
    </row>
    <row r="10" spans="1:26" x14ac:dyDescent="0.25">
      <c r="A10" s="1"/>
      <c r="B10" s="61">
        <f t="shared" si="0"/>
        <v>6</v>
      </c>
      <c r="C10" s="47" t="s">
        <v>269</v>
      </c>
      <c r="D10" s="42" t="s">
        <v>160</v>
      </c>
      <c r="E10" s="47">
        <v>6</v>
      </c>
      <c r="F10" s="48" t="s">
        <v>135</v>
      </c>
      <c r="G10" s="48" t="s">
        <v>68</v>
      </c>
      <c r="H10" s="48" t="s">
        <v>32</v>
      </c>
      <c r="I10" s="45" t="s">
        <v>146</v>
      </c>
      <c r="J10" s="47">
        <v>25</v>
      </c>
      <c r="K10" s="47">
        <f t="shared" si="1"/>
        <v>58</v>
      </c>
      <c r="L10" s="48" t="s">
        <v>265</v>
      </c>
      <c r="M10" s="48"/>
      <c r="N10" s="48"/>
      <c r="O10" s="48"/>
      <c r="P10" s="56"/>
      <c r="Q10" s="1"/>
      <c r="R10" s="1"/>
      <c r="S10" s="136" t="s">
        <v>290</v>
      </c>
      <c r="T10" s="137" t="s">
        <v>272</v>
      </c>
      <c r="U10" s="137">
        <v>5</v>
      </c>
      <c r="V10" s="100">
        <f t="shared" ref="V10:V14" si="2">SUM(V9*U9)</f>
        <v>300</v>
      </c>
      <c r="W10" s="103"/>
      <c r="X10" s="1"/>
      <c r="Y10" s="1"/>
      <c r="Z10" s="1"/>
    </row>
    <row r="11" spans="1:26" x14ac:dyDescent="0.25">
      <c r="A11" s="1"/>
      <c r="B11" s="62">
        <f t="shared" si="0"/>
        <v>7</v>
      </c>
      <c r="C11" s="44" t="s">
        <v>269</v>
      </c>
      <c r="D11" s="43" t="s">
        <v>161</v>
      </c>
      <c r="E11" s="44">
        <v>7</v>
      </c>
      <c r="F11" s="38" t="s">
        <v>136</v>
      </c>
      <c r="G11" s="38" t="s">
        <v>70</v>
      </c>
      <c r="H11" s="38" t="s">
        <v>33</v>
      </c>
      <c r="I11" s="40" t="s">
        <v>147</v>
      </c>
      <c r="J11" s="44">
        <v>55</v>
      </c>
      <c r="K11" s="44">
        <f t="shared" si="1"/>
        <v>113</v>
      </c>
      <c r="L11" s="38" t="s">
        <v>265</v>
      </c>
      <c r="M11" s="38"/>
      <c r="N11" s="38"/>
      <c r="O11" s="38"/>
      <c r="P11" s="55"/>
      <c r="Q11" s="1"/>
      <c r="R11" s="1"/>
      <c r="S11" s="136" t="s">
        <v>291</v>
      </c>
      <c r="T11" s="137" t="s">
        <v>282</v>
      </c>
      <c r="U11" s="137">
        <v>5</v>
      </c>
      <c r="V11" s="100">
        <f t="shared" si="2"/>
        <v>1500</v>
      </c>
      <c r="W11" s="103"/>
      <c r="X11" s="1"/>
      <c r="Y11" s="1"/>
      <c r="Z11" s="1"/>
    </row>
    <row r="12" spans="1:26" x14ac:dyDescent="0.25">
      <c r="A12" s="1"/>
      <c r="B12" s="62">
        <f t="shared" si="0"/>
        <v>8</v>
      </c>
      <c r="C12" s="44" t="s">
        <v>269</v>
      </c>
      <c r="D12" s="43" t="s">
        <v>162</v>
      </c>
      <c r="E12" s="44">
        <v>8</v>
      </c>
      <c r="F12" s="38" t="s">
        <v>82</v>
      </c>
      <c r="G12" s="38" t="s">
        <v>123</v>
      </c>
      <c r="H12" s="38" t="s">
        <v>34</v>
      </c>
      <c r="I12" s="40" t="s">
        <v>148</v>
      </c>
      <c r="J12" s="44">
        <v>105</v>
      </c>
      <c r="K12" s="44">
        <f t="shared" si="1"/>
        <v>218</v>
      </c>
      <c r="L12" s="38" t="s">
        <v>265</v>
      </c>
      <c r="M12" s="38"/>
      <c r="N12" s="38"/>
      <c r="O12" s="38"/>
      <c r="P12" s="55"/>
      <c r="Q12" s="1"/>
      <c r="R12" s="1"/>
      <c r="S12" s="136" t="s">
        <v>292</v>
      </c>
      <c r="T12" s="137" t="s">
        <v>271</v>
      </c>
      <c r="U12" s="137">
        <v>5</v>
      </c>
      <c r="V12" s="100">
        <f t="shared" si="2"/>
        <v>7500</v>
      </c>
      <c r="W12" s="103"/>
      <c r="X12" s="1"/>
      <c r="Y12" s="1"/>
      <c r="Z12" s="1"/>
    </row>
    <row r="13" spans="1:26" x14ac:dyDescent="0.25">
      <c r="A13" s="1"/>
      <c r="B13" s="62">
        <f t="shared" si="0"/>
        <v>9</v>
      </c>
      <c r="C13" s="44" t="s">
        <v>269</v>
      </c>
      <c r="D13" s="43" t="s">
        <v>163</v>
      </c>
      <c r="E13" s="44">
        <v>9</v>
      </c>
      <c r="F13" s="38" t="s">
        <v>18</v>
      </c>
      <c r="G13" s="38" t="s">
        <v>124</v>
      </c>
      <c r="H13" s="38" t="s">
        <v>35</v>
      </c>
      <c r="I13" s="40" t="s">
        <v>149</v>
      </c>
      <c r="J13" s="44">
        <v>150</v>
      </c>
      <c r="K13" s="44">
        <f t="shared" si="1"/>
        <v>368</v>
      </c>
      <c r="L13" s="38" t="s">
        <v>265</v>
      </c>
      <c r="M13" s="38"/>
      <c r="N13" s="38"/>
      <c r="O13" s="38"/>
      <c r="P13" s="55"/>
      <c r="Q13" s="1"/>
      <c r="R13" s="1"/>
      <c r="S13" s="136" t="s">
        <v>293</v>
      </c>
      <c r="T13" s="137" t="s">
        <v>283</v>
      </c>
      <c r="U13" s="137">
        <v>5</v>
      </c>
      <c r="V13" s="100">
        <f t="shared" si="2"/>
        <v>37500</v>
      </c>
      <c r="W13" s="103"/>
      <c r="X13" s="1"/>
      <c r="Y13" s="1"/>
      <c r="Z13" s="1"/>
    </row>
    <row r="14" spans="1:26" ht="15.75" thickBot="1" x14ac:dyDescent="0.3">
      <c r="A14" s="1"/>
      <c r="B14" s="62">
        <f t="shared" si="0"/>
        <v>10</v>
      </c>
      <c r="C14" s="44" t="s">
        <v>273</v>
      </c>
      <c r="D14" s="43" t="s">
        <v>164</v>
      </c>
      <c r="E14" s="44">
        <v>11</v>
      </c>
      <c r="F14" s="38" t="s">
        <v>19</v>
      </c>
      <c r="G14" s="38" t="s">
        <v>125</v>
      </c>
      <c r="H14" s="38" t="s">
        <v>44</v>
      </c>
      <c r="I14" s="40" t="s">
        <v>150</v>
      </c>
      <c r="J14" s="44">
        <v>250</v>
      </c>
      <c r="K14" s="44">
        <f t="shared" si="1"/>
        <v>618</v>
      </c>
      <c r="L14" s="38" t="s">
        <v>275</v>
      </c>
      <c r="M14" s="38"/>
      <c r="N14" s="38"/>
      <c r="O14" s="38"/>
      <c r="P14" s="55"/>
      <c r="Q14" s="1"/>
      <c r="R14" s="1"/>
      <c r="S14" s="138" t="s">
        <v>294</v>
      </c>
      <c r="T14" s="139" t="s">
        <v>284</v>
      </c>
      <c r="U14" s="139"/>
      <c r="V14" s="140">
        <f t="shared" si="2"/>
        <v>187500</v>
      </c>
      <c r="W14" s="141"/>
      <c r="X14" s="1"/>
      <c r="Y14" s="1"/>
      <c r="Z14" s="1"/>
    </row>
    <row r="15" spans="1:26" x14ac:dyDescent="0.25">
      <c r="A15" s="1"/>
      <c r="B15" s="61">
        <f>SUM(B14+1)</f>
        <v>11</v>
      </c>
      <c r="C15" s="47" t="s">
        <v>273</v>
      </c>
      <c r="D15" s="42" t="s">
        <v>165</v>
      </c>
      <c r="E15" s="47">
        <v>13</v>
      </c>
      <c r="F15" s="48" t="s">
        <v>137</v>
      </c>
      <c r="G15" s="48" t="s">
        <v>126</v>
      </c>
      <c r="H15" s="48" t="s">
        <v>45</v>
      </c>
      <c r="I15" s="45" t="s">
        <v>151</v>
      </c>
      <c r="J15" s="47">
        <v>400</v>
      </c>
      <c r="K15" s="47">
        <f t="shared" si="1"/>
        <v>1018</v>
      </c>
      <c r="L15" s="48" t="s">
        <v>275</v>
      </c>
      <c r="M15" s="48"/>
      <c r="N15" s="48"/>
      <c r="O15" s="48"/>
      <c r="P15" s="56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62">
        <f t="shared" si="0"/>
        <v>12</v>
      </c>
      <c r="C16" s="44" t="s">
        <v>270</v>
      </c>
      <c r="D16" s="43" t="s">
        <v>166</v>
      </c>
      <c r="E16" s="44">
        <v>15</v>
      </c>
      <c r="F16" s="38" t="s">
        <v>138</v>
      </c>
      <c r="G16" s="38" t="s">
        <v>127</v>
      </c>
      <c r="H16" s="38" t="s">
        <v>46</v>
      </c>
      <c r="I16" s="40" t="s">
        <v>152</v>
      </c>
      <c r="J16" s="44">
        <v>1000</v>
      </c>
      <c r="K16" s="44">
        <f t="shared" si="1"/>
        <v>2018</v>
      </c>
      <c r="L16" s="38" t="s">
        <v>276</v>
      </c>
      <c r="M16" s="38"/>
      <c r="N16" s="38"/>
      <c r="O16" s="38"/>
      <c r="P16" s="55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62">
        <f t="shared" si="0"/>
        <v>13</v>
      </c>
      <c r="C17" s="44" t="s">
        <v>270</v>
      </c>
      <c r="D17" s="43" t="s">
        <v>167</v>
      </c>
      <c r="E17" s="44">
        <v>17</v>
      </c>
      <c r="F17" s="38" t="s">
        <v>139</v>
      </c>
      <c r="G17" s="38" t="s">
        <v>128</v>
      </c>
      <c r="H17" s="38" t="s">
        <v>47</v>
      </c>
      <c r="I17" s="40" t="s">
        <v>153</v>
      </c>
      <c r="J17" s="44">
        <v>2000</v>
      </c>
      <c r="K17" s="44">
        <f t="shared" si="1"/>
        <v>4018</v>
      </c>
      <c r="L17" s="38" t="s">
        <v>277</v>
      </c>
      <c r="M17" s="38"/>
      <c r="N17" s="38"/>
      <c r="O17" s="38"/>
      <c r="P17" s="55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62">
        <f>SUM(B17+1)</f>
        <v>14</v>
      </c>
      <c r="C18" s="44" t="s">
        <v>274</v>
      </c>
      <c r="D18" s="43" t="s">
        <v>97</v>
      </c>
      <c r="E18" s="44">
        <v>21</v>
      </c>
      <c r="F18" s="38" t="s">
        <v>140</v>
      </c>
      <c r="G18" s="38" t="s">
        <v>129</v>
      </c>
      <c r="H18" s="38" t="s">
        <v>48</v>
      </c>
      <c r="I18" s="40" t="s">
        <v>154</v>
      </c>
      <c r="J18" s="44">
        <v>5000</v>
      </c>
      <c r="K18" s="44">
        <f t="shared" si="1"/>
        <v>9018</v>
      </c>
      <c r="L18" s="38"/>
      <c r="M18" s="38"/>
      <c r="N18" s="38"/>
      <c r="O18" s="38"/>
      <c r="P18" s="55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/>
      <c r="B19" s="63">
        <f t="shared" si="0"/>
        <v>15</v>
      </c>
      <c r="C19" s="64" t="s">
        <v>272</v>
      </c>
      <c r="D19" s="64"/>
      <c r="E19" s="64"/>
      <c r="F19" s="59"/>
      <c r="G19" s="59"/>
      <c r="H19" s="59"/>
      <c r="I19" s="65"/>
      <c r="J19" s="64">
        <v>10000</v>
      </c>
      <c r="K19" s="64">
        <f t="shared" si="1"/>
        <v>19018</v>
      </c>
      <c r="L19" s="59"/>
      <c r="M19" s="59"/>
      <c r="N19" s="59"/>
      <c r="O19" s="59"/>
      <c r="P19" s="60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workbookViewId="0">
      <selection activeCell="H9" sqref="H9"/>
    </sheetView>
  </sheetViews>
  <sheetFormatPr defaultRowHeight="15" x14ac:dyDescent="0.25"/>
  <sheetData>
    <row r="1" spans="1:3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5.75" thickBot="1" x14ac:dyDescent="0.3">
      <c r="A3" s="1"/>
      <c r="B3" s="71"/>
      <c r="C3" s="74" t="s">
        <v>295</v>
      </c>
      <c r="D3" s="74" t="s">
        <v>7</v>
      </c>
      <c r="E3" s="81" t="s">
        <v>2</v>
      </c>
      <c r="F3" s="81"/>
      <c r="G3" s="81"/>
      <c r="H3" s="81"/>
      <c r="I3" s="82"/>
      <c r="J3" s="74" t="s">
        <v>384</v>
      </c>
      <c r="K3" s="73" t="s">
        <v>386</v>
      </c>
      <c r="L3" s="73"/>
      <c r="M3" s="73"/>
      <c r="N3" s="73"/>
      <c r="O3" s="73"/>
      <c r="P3" s="76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5.75" thickBot="1" x14ac:dyDescent="0.3">
      <c r="A4" s="1"/>
      <c r="B4" s="87" t="s">
        <v>1</v>
      </c>
      <c r="C4" s="49" t="s">
        <v>267</v>
      </c>
      <c r="D4" s="49" t="s">
        <v>8</v>
      </c>
      <c r="E4" s="49" t="s">
        <v>3</v>
      </c>
      <c r="F4" s="78" t="s">
        <v>4</v>
      </c>
      <c r="G4" s="78"/>
      <c r="H4" s="78"/>
      <c r="I4" s="52"/>
      <c r="J4" s="49" t="s">
        <v>385</v>
      </c>
      <c r="K4" s="49" t="s">
        <v>267</v>
      </c>
      <c r="L4" s="78" t="s">
        <v>238</v>
      </c>
      <c r="M4" s="78"/>
      <c r="N4" s="78"/>
      <c r="O4" s="78"/>
      <c r="P4" s="80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34" t="s">
        <v>301</v>
      </c>
      <c r="AF4" s="35"/>
      <c r="AG4" s="34"/>
      <c r="AH4" s="35"/>
      <c r="AI4" s="34" t="s">
        <v>301</v>
      </c>
      <c r="AJ4" s="35"/>
      <c r="AK4" s="1"/>
      <c r="AL4" s="38"/>
      <c r="AM4" s="38"/>
    </row>
    <row r="5" spans="1:39" ht="15.75" thickBot="1" x14ac:dyDescent="0.3">
      <c r="A5" s="1"/>
      <c r="B5" s="61">
        <v>1</v>
      </c>
      <c r="C5" s="47" t="s">
        <v>268</v>
      </c>
      <c r="D5" s="42" t="s">
        <v>157</v>
      </c>
      <c r="E5" s="47">
        <v>1</v>
      </c>
      <c r="F5" s="48" t="s">
        <v>130</v>
      </c>
      <c r="G5" s="48" t="s">
        <v>118</v>
      </c>
      <c r="H5" s="48" t="s">
        <v>14</v>
      </c>
      <c r="I5" s="45" t="s">
        <v>141</v>
      </c>
      <c r="J5" s="47">
        <v>1</v>
      </c>
      <c r="K5" s="47">
        <f>SUM(J5)</f>
        <v>1</v>
      </c>
      <c r="L5" s="48" t="s">
        <v>296</v>
      </c>
      <c r="M5" s="48"/>
      <c r="N5" s="48"/>
      <c r="O5" s="48"/>
      <c r="P5" s="56"/>
      <c r="Q5" s="1"/>
      <c r="R5" s="2" t="s">
        <v>302</v>
      </c>
      <c r="S5" s="3"/>
      <c r="T5" s="20"/>
      <c r="U5" s="22" t="s">
        <v>303</v>
      </c>
      <c r="V5" s="23"/>
      <c r="W5" s="22" t="s">
        <v>304</v>
      </c>
      <c r="X5" s="23"/>
      <c r="Y5" s="30" t="s">
        <v>305</v>
      </c>
      <c r="Z5" s="31"/>
      <c r="AA5" s="30" t="s">
        <v>306</v>
      </c>
      <c r="AB5" s="31"/>
      <c r="AC5" s="30" t="s">
        <v>307</v>
      </c>
      <c r="AD5" s="32"/>
      <c r="AE5" s="36" t="s">
        <v>308</v>
      </c>
      <c r="AF5" s="37"/>
      <c r="AG5" s="36" t="s">
        <v>309</v>
      </c>
      <c r="AH5" s="37"/>
      <c r="AI5" s="36" t="s">
        <v>310</v>
      </c>
      <c r="AJ5" s="37"/>
      <c r="AK5" s="1"/>
      <c r="AL5" s="38"/>
      <c r="AM5" s="38"/>
    </row>
    <row r="6" spans="1:39" x14ac:dyDescent="0.25">
      <c r="A6" s="1"/>
      <c r="B6" s="62">
        <f>SUM(B5+1)</f>
        <v>2</v>
      </c>
      <c r="C6" s="44" t="s">
        <v>268</v>
      </c>
      <c r="D6" s="43" t="s">
        <v>158</v>
      </c>
      <c r="E6" s="44">
        <v>2</v>
      </c>
      <c r="F6" s="38" t="s">
        <v>131</v>
      </c>
      <c r="G6" s="38" t="s">
        <v>119</v>
      </c>
      <c r="H6" s="38" t="s">
        <v>28</v>
      </c>
      <c r="I6" s="40" t="s">
        <v>142</v>
      </c>
      <c r="J6" s="44">
        <v>2</v>
      </c>
      <c r="K6" s="44">
        <f>SUM(K5+J6)</f>
        <v>3</v>
      </c>
      <c r="L6" s="38" t="s">
        <v>296</v>
      </c>
      <c r="M6" s="38"/>
      <c r="N6" s="38"/>
      <c r="O6" s="38"/>
      <c r="P6" s="55"/>
      <c r="Q6" s="1"/>
      <c r="R6" s="4" t="s">
        <v>311</v>
      </c>
      <c r="S6" s="5" t="s">
        <v>312</v>
      </c>
      <c r="T6" s="20" t="s">
        <v>313</v>
      </c>
      <c r="U6" s="24" t="s">
        <v>314</v>
      </c>
      <c r="V6" s="25"/>
      <c r="W6" s="24"/>
      <c r="X6" s="25" t="s">
        <v>315</v>
      </c>
      <c r="Y6" s="24" t="s">
        <v>314</v>
      </c>
      <c r="Z6" s="25"/>
      <c r="AA6" s="24" t="s">
        <v>314</v>
      </c>
      <c r="AB6" s="25" t="s">
        <v>315</v>
      </c>
      <c r="AC6" s="24"/>
      <c r="AD6" s="33" t="s">
        <v>315</v>
      </c>
      <c r="AE6" s="24" t="s">
        <v>316</v>
      </c>
      <c r="AF6" s="25"/>
      <c r="AG6" s="24" t="s">
        <v>316</v>
      </c>
      <c r="AH6" s="25" t="s">
        <v>315</v>
      </c>
      <c r="AI6" s="24"/>
      <c r="AJ6" s="25" t="s">
        <v>315</v>
      </c>
      <c r="AK6" s="1"/>
      <c r="AL6" s="38"/>
      <c r="AM6" s="38"/>
    </row>
    <row r="7" spans="1:39" x14ac:dyDescent="0.25">
      <c r="A7" s="1"/>
      <c r="B7" s="62">
        <f t="shared" ref="B7:B19" si="0">SUM(B6+1)</f>
        <v>3</v>
      </c>
      <c r="C7" s="44" t="s">
        <v>268</v>
      </c>
      <c r="D7" s="43" t="s">
        <v>9</v>
      </c>
      <c r="E7" s="44">
        <v>3</v>
      </c>
      <c r="F7" s="38" t="s">
        <v>132</v>
      </c>
      <c r="G7" s="38" t="s">
        <v>120</v>
      </c>
      <c r="H7" s="38" t="s">
        <v>29</v>
      </c>
      <c r="I7" s="40" t="s">
        <v>143</v>
      </c>
      <c r="J7" s="44">
        <v>5</v>
      </c>
      <c r="K7" s="44">
        <f t="shared" ref="K7:K19" si="1">SUM(K6+J7)</f>
        <v>8</v>
      </c>
      <c r="L7" s="38" t="s">
        <v>296</v>
      </c>
      <c r="M7" s="38"/>
      <c r="N7" s="38"/>
      <c r="O7" s="38"/>
      <c r="P7" s="55"/>
      <c r="Q7" s="1"/>
      <c r="R7" s="6">
        <v>1</v>
      </c>
      <c r="S7" s="7">
        <v>1</v>
      </c>
      <c r="T7" s="7" t="s">
        <v>317</v>
      </c>
      <c r="U7" s="26">
        <v>4</v>
      </c>
      <c r="V7" s="27"/>
      <c r="W7" s="28"/>
      <c r="X7" s="29">
        <v>4</v>
      </c>
      <c r="Y7" s="26">
        <f>PRODUCT(U7*2)</f>
        <v>8</v>
      </c>
      <c r="Z7" s="27"/>
      <c r="AA7" s="26">
        <f>PRODUCT(U7*1.5)</f>
        <v>6</v>
      </c>
      <c r="AB7" s="29">
        <f>PRODUCT(X7*1.5)</f>
        <v>6</v>
      </c>
      <c r="AC7" s="28"/>
      <c r="AD7" s="21">
        <f>PRODUCT(X7*2)</f>
        <v>8</v>
      </c>
      <c r="AE7" s="26">
        <f>PRODUCT(U7*3)</f>
        <v>12</v>
      </c>
      <c r="AF7" s="27"/>
      <c r="AG7" s="26">
        <f>PRODUCT(U7*2)</f>
        <v>8</v>
      </c>
      <c r="AH7" s="29">
        <f>PRODUCT(X7*2)</f>
        <v>8</v>
      </c>
      <c r="AI7" s="28"/>
      <c r="AJ7" s="29">
        <f>PRODUCT(X7*3)</f>
        <v>12</v>
      </c>
      <c r="AK7" s="1"/>
      <c r="AL7" s="38"/>
      <c r="AM7" s="38"/>
    </row>
    <row r="8" spans="1:39" x14ac:dyDescent="0.25">
      <c r="A8" s="1"/>
      <c r="B8" s="62">
        <f t="shared" si="0"/>
        <v>4</v>
      </c>
      <c r="C8" s="44" t="s">
        <v>268</v>
      </c>
      <c r="D8" s="43" t="s">
        <v>93</v>
      </c>
      <c r="E8" s="44">
        <v>4</v>
      </c>
      <c r="F8" s="38" t="s">
        <v>133</v>
      </c>
      <c r="G8" s="38" t="s">
        <v>121</v>
      </c>
      <c r="H8" s="38" t="s">
        <v>30</v>
      </c>
      <c r="I8" s="40" t="s">
        <v>144</v>
      </c>
      <c r="J8" s="44">
        <v>10</v>
      </c>
      <c r="K8" s="44">
        <f t="shared" si="1"/>
        <v>18</v>
      </c>
      <c r="L8" s="38" t="s">
        <v>296</v>
      </c>
      <c r="M8" s="38"/>
      <c r="N8" s="38"/>
      <c r="O8" s="38"/>
      <c r="P8" s="55"/>
      <c r="Q8" s="1"/>
      <c r="R8" s="6">
        <f>SUM(R7+1)</f>
        <v>2</v>
      </c>
      <c r="S8" s="7">
        <v>4</v>
      </c>
      <c r="T8" s="7" t="s">
        <v>318</v>
      </c>
      <c r="U8" s="26">
        <v>12</v>
      </c>
      <c r="V8" s="27"/>
      <c r="W8" s="28"/>
      <c r="X8" s="29">
        <v>12</v>
      </c>
      <c r="Y8" s="26">
        <f t="shared" ref="Y8:Y17" si="2">PRODUCT(U8*2)</f>
        <v>24</v>
      </c>
      <c r="Z8" s="27"/>
      <c r="AA8" s="26">
        <f t="shared" ref="AA8:AA17" si="3">PRODUCT(U8*1.5)</f>
        <v>18</v>
      </c>
      <c r="AB8" s="29">
        <f t="shared" ref="AB8:AB17" si="4">PRODUCT(X8*1.5)</f>
        <v>18</v>
      </c>
      <c r="AC8" s="28"/>
      <c r="AD8" s="21">
        <f t="shared" ref="AD8:AD17" si="5">PRODUCT(X8*2)</f>
        <v>24</v>
      </c>
      <c r="AE8" s="26">
        <f t="shared" ref="AE8:AE17" si="6">PRODUCT(U8*3)</f>
        <v>36</v>
      </c>
      <c r="AF8" s="27"/>
      <c r="AG8" s="26">
        <f t="shared" ref="AG8:AG17" si="7">PRODUCT(U8*2)</f>
        <v>24</v>
      </c>
      <c r="AH8" s="29">
        <f t="shared" ref="AH8:AH17" si="8">PRODUCT(X8*2)</f>
        <v>24</v>
      </c>
      <c r="AI8" s="28"/>
      <c r="AJ8" s="29">
        <f t="shared" ref="AJ8:AJ17" si="9">PRODUCT(X8*3)</f>
        <v>36</v>
      </c>
      <c r="AK8" s="1"/>
      <c r="AL8" s="38"/>
      <c r="AM8" s="38"/>
    </row>
    <row r="9" spans="1:39" x14ac:dyDescent="0.25">
      <c r="A9" s="1"/>
      <c r="B9" s="62">
        <f t="shared" si="0"/>
        <v>5</v>
      </c>
      <c r="C9" s="44" t="s">
        <v>269</v>
      </c>
      <c r="D9" s="43" t="s">
        <v>159</v>
      </c>
      <c r="E9" s="44">
        <v>5</v>
      </c>
      <c r="F9" s="38" t="s">
        <v>134</v>
      </c>
      <c r="G9" s="38" t="s">
        <v>122</v>
      </c>
      <c r="H9" s="38" t="s">
        <v>31</v>
      </c>
      <c r="I9" s="40" t="s">
        <v>145</v>
      </c>
      <c r="J9" s="44">
        <v>15</v>
      </c>
      <c r="K9" s="44">
        <f t="shared" si="1"/>
        <v>33</v>
      </c>
      <c r="L9" s="38" t="s">
        <v>297</v>
      </c>
      <c r="M9" s="38"/>
      <c r="N9" s="38"/>
      <c r="O9" s="38"/>
      <c r="P9" s="55"/>
      <c r="Q9" s="1"/>
      <c r="R9" s="8">
        <f t="shared" ref="R9:R17" si="10">SUM(R8+1)</f>
        <v>3</v>
      </c>
      <c r="S9" s="9">
        <v>9</v>
      </c>
      <c r="T9" s="9" t="s">
        <v>319</v>
      </c>
      <c r="U9" s="26">
        <v>26</v>
      </c>
      <c r="V9" s="27"/>
      <c r="W9" s="28"/>
      <c r="X9" s="29">
        <v>26</v>
      </c>
      <c r="Y9" s="26">
        <f t="shared" si="2"/>
        <v>52</v>
      </c>
      <c r="Z9" s="27"/>
      <c r="AA9" s="26">
        <f t="shared" si="3"/>
        <v>39</v>
      </c>
      <c r="AB9" s="29">
        <f t="shared" si="4"/>
        <v>39</v>
      </c>
      <c r="AC9" s="28"/>
      <c r="AD9" s="21">
        <f t="shared" si="5"/>
        <v>52</v>
      </c>
      <c r="AE9" s="26">
        <f t="shared" si="6"/>
        <v>78</v>
      </c>
      <c r="AF9" s="27"/>
      <c r="AG9" s="26">
        <f t="shared" si="7"/>
        <v>52</v>
      </c>
      <c r="AH9" s="29">
        <f t="shared" si="8"/>
        <v>52</v>
      </c>
      <c r="AI9" s="28"/>
      <c r="AJ9" s="29">
        <f t="shared" si="9"/>
        <v>78</v>
      </c>
      <c r="AK9" s="1"/>
      <c r="AL9" s="38"/>
      <c r="AM9" s="38"/>
    </row>
    <row r="10" spans="1:39" x14ac:dyDescent="0.25">
      <c r="A10" s="1"/>
      <c r="B10" s="61">
        <f t="shared" si="0"/>
        <v>6</v>
      </c>
      <c r="C10" s="47" t="s">
        <v>269</v>
      </c>
      <c r="D10" s="42" t="s">
        <v>160</v>
      </c>
      <c r="E10" s="47">
        <v>6</v>
      </c>
      <c r="F10" s="48" t="s">
        <v>135</v>
      </c>
      <c r="G10" s="48" t="s">
        <v>68</v>
      </c>
      <c r="H10" s="48" t="s">
        <v>32</v>
      </c>
      <c r="I10" s="45" t="s">
        <v>146</v>
      </c>
      <c r="J10" s="47">
        <v>25</v>
      </c>
      <c r="K10" s="47">
        <f t="shared" si="1"/>
        <v>58</v>
      </c>
      <c r="L10" s="48" t="s">
        <v>297</v>
      </c>
      <c r="M10" s="48"/>
      <c r="N10" s="48"/>
      <c r="O10" s="48"/>
      <c r="P10" s="56"/>
      <c r="Q10" s="1"/>
      <c r="R10" s="8">
        <f t="shared" si="10"/>
        <v>4</v>
      </c>
      <c r="S10" s="9">
        <v>19</v>
      </c>
      <c r="T10" s="9" t="s">
        <v>320</v>
      </c>
      <c r="U10" s="54"/>
      <c r="V10" s="55"/>
      <c r="W10" s="54"/>
      <c r="X10" s="55"/>
      <c r="Y10" s="54"/>
      <c r="Z10" s="55"/>
      <c r="AA10" s="54"/>
      <c r="AB10" s="55"/>
      <c r="AC10" s="54"/>
      <c r="AD10" s="38"/>
      <c r="AE10" s="54"/>
      <c r="AF10" s="55"/>
      <c r="AG10" s="54"/>
      <c r="AH10" s="55"/>
      <c r="AI10" s="54"/>
      <c r="AJ10" s="55"/>
      <c r="AK10" s="1"/>
      <c r="AL10" s="38"/>
      <c r="AM10" s="38"/>
    </row>
    <row r="11" spans="1:39" x14ac:dyDescent="0.25">
      <c r="A11" s="1"/>
      <c r="B11" s="62">
        <f t="shared" si="0"/>
        <v>7</v>
      </c>
      <c r="C11" s="44" t="s">
        <v>269</v>
      </c>
      <c r="D11" s="43" t="s">
        <v>161</v>
      </c>
      <c r="E11" s="44">
        <v>7</v>
      </c>
      <c r="F11" s="38" t="s">
        <v>136</v>
      </c>
      <c r="G11" s="38" t="s">
        <v>70</v>
      </c>
      <c r="H11" s="38" t="s">
        <v>33</v>
      </c>
      <c r="I11" s="40" t="s">
        <v>147</v>
      </c>
      <c r="J11" s="44">
        <v>55</v>
      </c>
      <c r="K11" s="44">
        <f t="shared" si="1"/>
        <v>113</v>
      </c>
      <c r="L11" s="38" t="s">
        <v>297</v>
      </c>
      <c r="M11" s="38"/>
      <c r="N11" s="38"/>
      <c r="O11" s="38"/>
      <c r="P11" s="55"/>
      <c r="Q11" s="1"/>
      <c r="R11" s="10">
        <f t="shared" si="10"/>
        <v>5</v>
      </c>
      <c r="S11" s="11">
        <v>39</v>
      </c>
      <c r="T11" s="11" t="s">
        <v>321</v>
      </c>
      <c r="U11" s="54"/>
      <c r="V11" s="55"/>
      <c r="W11" s="54"/>
      <c r="X11" s="55"/>
      <c r="Y11" s="54"/>
      <c r="Z11" s="55"/>
      <c r="AA11" s="54"/>
      <c r="AB11" s="55"/>
      <c r="AC11" s="54"/>
      <c r="AD11" s="38"/>
      <c r="AE11" s="54"/>
      <c r="AF11" s="55"/>
      <c r="AG11" s="54"/>
      <c r="AH11" s="55"/>
      <c r="AI11" s="54"/>
      <c r="AJ11" s="55"/>
      <c r="AK11" s="1"/>
      <c r="AL11" s="38"/>
      <c r="AM11" s="38"/>
    </row>
    <row r="12" spans="1:39" x14ac:dyDescent="0.25">
      <c r="A12" s="1"/>
      <c r="B12" s="62">
        <f t="shared" si="0"/>
        <v>8</v>
      </c>
      <c r="C12" s="44" t="s">
        <v>269</v>
      </c>
      <c r="D12" s="43" t="s">
        <v>162</v>
      </c>
      <c r="E12" s="44">
        <v>8</v>
      </c>
      <c r="F12" s="38" t="s">
        <v>82</v>
      </c>
      <c r="G12" s="38" t="s">
        <v>123</v>
      </c>
      <c r="H12" s="38" t="s">
        <v>34</v>
      </c>
      <c r="I12" s="40" t="s">
        <v>148</v>
      </c>
      <c r="J12" s="44">
        <v>105</v>
      </c>
      <c r="K12" s="44">
        <f t="shared" si="1"/>
        <v>218</v>
      </c>
      <c r="L12" s="38" t="s">
        <v>297</v>
      </c>
      <c r="M12" s="38"/>
      <c r="N12" s="38"/>
      <c r="O12" s="38"/>
      <c r="P12" s="55"/>
      <c r="Q12" s="1"/>
      <c r="R12" s="10">
        <f t="shared" si="10"/>
        <v>6</v>
      </c>
      <c r="S12" s="11">
        <v>61</v>
      </c>
      <c r="T12" s="11" t="s">
        <v>322</v>
      </c>
      <c r="U12" s="54"/>
      <c r="V12" s="55"/>
      <c r="W12" s="54"/>
      <c r="X12" s="55"/>
      <c r="Y12" s="54"/>
      <c r="Z12" s="55"/>
      <c r="AA12" s="54"/>
      <c r="AB12" s="55"/>
      <c r="AC12" s="54"/>
      <c r="AD12" s="38"/>
      <c r="AE12" s="54"/>
      <c r="AF12" s="55"/>
      <c r="AG12" s="54"/>
      <c r="AH12" s="55"/>
      <c r="AI12" s="54"/>
      <c r="AJ12" s="55"/>
      <c r="AK12" s="1"/>
      <c r="AL12" s="38"/>
      <c r="AM12" s="38"/>
    </row>
    <row r="13" spans="1:39" x14ac:dyDescent="0.25">
      <c r="A13" s="1"/>
      <c r="B13" s="62">
        <f t="shared" si="0"/>
        <v>9</v>
      </c>
      <c r="C13" s="44" t="s">
        <v>269</v>
      </c>
      <c r="D13" s="43" t="s">
        <v>163</v>
      </c>
      <c r="E13" s="44">
        <v>9</v>
      </c>
      <c r="F13" s="38" t="s">
        <v>18</v>
      </c>
      <c r="G13" s="38" t="s">
        <v>124</v>
      </c>
      <c r="H13" s="38" t="s">
        <v>35</v>
      </c>
      <c r="I13" s="40" t="s">
        <v>149</v>
      </c>
      <c r="J13" s="44">
        <v>150</v>
      </c>
      <c r="K13" s="44">
        <f t="shared" si="1"/>
        <v>368</v>
      </c>
      <c r="L13" s="38" t="s">
        <v>297</v>
      </c>
      <c r="M13" s="38"/>
      <c r="N13" s="38"/>
      <c r="O13" s="38"/>
      <c r="P13" s="55"/>
      <c r="Q13" s="1"/>
      <c r="R13" s="12">
        <f t="shared" si="10"/>
        <v>7</v>
      </c>
      <c r="S13" s="13">
        <v>152</v>
      </c>
      <c r="T13" s="13" t="s">
        <v>323</v>
      </c>
      <c r="U13" s="54"/>
      <c r="V13" s="55"/>
      <c r="W13" s="54"/>
      <c r="X13" s="55"/>
      <c r="Y13" s="54"/>
      <c r="Z13" s="55"/>
      <c r="AA13" s="54"/>
      <c r="AB13" s="55"/>
      <c r="AC13" s="54"/>
      <c r="AD13" s="38"/>
      <c r="AE13" s="54"/>
      <c r="AF13" s="55"/>
      <c r="AG13" s="54"/>
      <c r="AH13" s="55"/>
      <c r="AI13" s="54"/>
      <c r="AJ13" s="55"/>
      <c r="AK13" s="1"/>
      <c r="AL13" s="38"/>
      <c r="AM13" s="38"/>
    </row>
    <row r="14" spans="1:39" x14ac:dyDescent="0.25">
      <c r="A14" s="1"/>
      <c r="B14" s="62">
        <f t="shared" si="0"/>
        <v>10</v>
      </c>
      <c r="C14" s="44" t="s">
        <v>273</v>
      </c>
      <c r="D14" s="43" t="s">
        <v>164</v>
      </c>
      <c r="E14" s="44">
        <v>11</v>
      </c>
      <c r="F14" s="38" t="s">
        <v>19</v>
      </c>
      <c r="G14" s="38" t="s">
        <v>125</v>
      </c>
      <c r="H14" s="38" t="s">
        <v>44</v>
      </c>
      <c r="I14" s="40" t="s">
        <v>150</v>
      </c>
      <c r="J14" s="44">
        <v>250</v>
      </c>
      <c r="K14" s="44">
        <f t="shared" si="1"/>
        <v>618</v>
      </c>
      <c r="L14" s="38" t="s">
        <v>298</v>
      </c>
      <c r="M14" s="38"/>
      <c r="N14" s="38"/>
      <c r="O14" s="38"/>
      <c r="P14" s="55"/>
      <c r="Q14" s="1"/>
      <c r="R14" s="12">
        <f t="shared" si="10"/>
        <v>8</v>
      </c>
      <c r="S14" s="13">
        <v>250</v>
      </c>
      <c r="T14" s="13" t="s">
        <v>324</v>
      </c>
      <c r="U14" s="54"/>
      <c r="V14" s="55"/>
      <c r="W14" s="54"/>
      <c r="X14" s="55"/>
      <c r="Y14" s="54"/>
      <c r="Z14" s="55"/>
      <c r="AA14" s="54"/>
      <c r="AB14" s="55"/>
      <c r="AC14" s="54"/>
      <c r="AD14" s="38"/>
      <c r="AE14" s="54"/>
      <c r="AF14" s="55"/>
      <c r="AG14" s="54"/>
      <c r="AH14" s="55"/>
      <c r="AI14" s="54"/>
      <c r="AJ14" s="55"/>
      <c r="AK14" s="1"/>
      <c r="AL14" s="38"/>
      <c r="AM14" s="38"/>
    </row>
    <row r="15" spans="1:39" x14ac:dyDescent="0.25">
      <c r="A15" s="1"/>
      <c r="B15" s="61">
        <f>SUM(B14+1)</f>
        <v>11</v>
      </c>
      <c r="C15" s="47" t="s">
        <v>273</v>
      </c>
      <c r="D15" s="42" t="s">
        <v>165</v>
      </c>
      <c r="E15" s="47">
        <v>13</v>
      </c>
      <c r="F15" s="48" t="s">
        <v>137</v>
      </c>
      <c r="G15" s="48" t="s">
        <v>126</v>
      </c>
      <c r="H15" s="48" t="s">
        <v>45</v>
      </c>
      <c r="I15" s="45" t="s">
        <v>151</v>
      </c>
      <c r="J15" s="47">
        <v>400</v>
      </c>
      <c r="K15" s="47">
        <f t="shared" si="1"/>
        <v>1018</v>
      </c>
      <c r="L15" s="48" t="s">
        <v>298</v>
      </c>
      <c r="M15" s="48"/>
      <c r="N15" s="48"/>
      <c r="O15" s="48"/>
      <c r="P15" s="56"/>
      <c r="Q15" s="1"/>
      <c r="R15" s="14">
        <f>SUM(R14+1)</f>
        <v>9</v>
      </c>
      <c r="S15" s="15">
        <v>678</v>
      </c>
      <c r="T15" s="15" t="s">
        <v>325</v>
      </c>
      <c r="U15" s="54"/>
      <c r="V15" s="55"/>
      <c r="W15" s="54"/>
      <c r="X15" s="55"/>
      <c r="Y15" s="54"/>
      <c r="Z15" s="55"/>
      <c r="AA15" s="54"/>
      <c r="AB15" s="55"/>
      <c r="AC15" s="54"/>
      <c r="AD15" s="38"/>
      <c r="AE15" s="54"/>
      <c r="AF15" s="55"/>
      <c r="AG15" s="54"/>
      <c r="AH15" s="55"/>
      <c r="AI15" s="54"/>
      <c r="AJ15" s="55"/>
      <c r="AK15" s="1"/>
      <c r="AL15" s="38"/>
      <c r="AM15" s="38"/>
    </row>
    <row r="16" spans="1:39" x14ac:dyDescent="0.25">
      <c r="A16" s="1"/>
      <c r="B16" s="62">
        <f t="shared" si="0"/>
        <v>12</v>
      </c>
      <c r="C16" s="44" t="s">
        <v>270</v>
      </c>
      <c r="D16" s="43" t="s">
        <v>166</v>
      </c>
      <c r="E16" s="44">
        <v>15</v>
      </c>
      <c r="F16" s="38" t="s">
        <v>138</v>
      </c>
      <c r="G16" s="38" t="s">
        <v>127</v>
      </c>
      <c r="H16" s="38" t="s">
        <v>46</v>
      </c>
      <c r="I16" s="40" t="s">
        <v>152</v>
      </c>
      <c r="J16" s="44">
        <v>1000</v>
      </c>
      <c r="K16" s="44">
        <f t="shared" si="1"/>
        <v>2018</v>
      </c>
      <c r="L16" s="38" t="s">
        <v>299</v>
      </c>
      <c r="M16" s="38"/>
      <c r="N16" s="38"/>
      <c r="O16" s="38"/>
      <c r="P16" s="55"/>
      <c r="Q16" s="1"/>
      <c r="R16" s="14">
        <f t="shared" si="10"/>
        <v>10</v>
      </c>
      <c r="S16" s="15">
        <v>1879</v>
      </c>
      <c r="T16" s="15" t="s">
        <v>326</v>
      </c>
      <c r="U16" s="54"/>
      <c r="V16" s="55"/>
      <c r="W16" s="54"/>
      <c r="X16" s="55"/>
      <c r="Y16" s="54"/>
      <c r="Z16" s="55"/>
      <c r="AA16" s="54"/>
      <c r="AB16" s="55"/>
      <c r="AC16" s="54"/>
      <c r="AD16" s="38"/>
      <c r="AE16" s="54"/>
      <c r="AF16" s="55"/>
      <c r="AG16" s="54"/>
      <c r="AH16" s="55"/>
      <c r="AI16" s="54"/>
      <c r="AJ16" s="55"/>
      <c r="AK16" s="1"/>
      <c r="AL16" s="38"/>
      <c r="AM16" s="38"/>
    </row>
    <row r="17" spans="1:39" ht="15.75" thickBot="1" x14ac:dyDescent="0.3">
      <c r="A17" s="1"/>
      <c r="B17" s="62">
        <f t="shared" si="0"/>
        <v>13</v>
      </c>
      <c r="C17" s="44" t="s">
        <v>270</v>
      </c>
      <c r="D17" s="43" t="s">
        <v>167</v>
      </c>
      <c r="E17" s="44">
        <v>17</v>
      </c>
      <c r="F17" s="38" t="s">
        <v>139</v>
      </c>
      <c r="G17" s="38" t="s">
        <v>128</v>
      </c>
      <c r="H17" s="38" t="s">
        <v>47</v>
      </c>
      <c r="I17" s="40" t="s">
        <v>153</v>
      </c>
      <c r="J17" s="44">
        <v>2000</v>
      </c>
      <c r="K17" s="44">
        <f t="shared" si="1"/>
        <v>4018</v>
      </c>
      <c r="L17" s="38" t="s">
        <v>300</v>
      </c>
      <c r="M17" s="38"/>
      <c r="N17" s="38"/>
      <c r="O17" s="38"/>
      <c r="P17" s="55"/>
      <c r="Q17" s="1"/>
      <c r="R17" s="16">
        <f t="shared" si="10"/>
        <v>11</v>
      </c>
      <c r="S17" s="17">
        <v>5400</v>
      </c>
      <c r="T17" s="17" t="s">
        <v>327</v>
      </c>
      <c r="U17" s="58"/>
      <c r="V17" s="60"/>
      <c r="W17" s="58"/>
      <c r="X17" s="60"/>
      <c r="Y17" s="58"/>
      <c r="Z17" s="60"/>
      <c r="AA17" s="58"/>
      <c r="AB17" s="60"/>
      <c r="AC17" s="58"/>
      <c r="AD17" s="59"/>
      <c r="AE17" s="58"/>
      <c r="AF17" s="60"/>
      <c r="AG17" s="58"/>
      <c r="AH17" s="60"/>
      <c r="AI17" s="58"/>
      <c r="AJ17" s="60"/>
      <c r="AK17" s="1"/>
      <c r="AL17" s="38"/>
      <c r="AM17" s="38"/>
    </row>
    <row r="18" spans="1:39" x14ac:dyDescent="0.25">
      <c r="A18" s="1"/>
      <c r="B18" s="62">
        <f>SUM(B17+1)</f>
        <v>14</v>
      </c>
      <c r="C18" s="44" t="s">
        <v>274</v>
      </c>
      <c r="D18" s="43" t="s">
        <v>97</v>
      </c>
      <c r="E18" s="44">
        <v>21</v>
      </c>
      <c r="F18" s="38" t="s">
        <v>140</v>
      </c>
      <c r="G18" s="38" t="s">
        <v>129</v>
      </c>
      <c r="H18" s="38" t="s">
        <v>48</v>
      </c>
      <c r="I18" s="40" t="s">
        <v>154</v>
      </c>
      <c r="J18" s="44">
        <v>5000</v>
      </c>
      <c r="K18" s="44">
        <f t="shared" si="1"/>
        <v>9018</v>
      </c>
      <c r="L18" s="38"/>
      <c r="M18" s="38"/>
      <c r="N18" s="38"/>
      <c r="O18" s="38"/>
      <c r="P18" s="55"/>
      <c r="Q18" s="1"/>
      <c r="R18" s="18"/>
      <c r="S18" s="19"/>
      <c r="T18" s="19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5.75" thickBot="1" x14ac:dyDescent="0.3">
      <c r="A19" s="1"/>
      <c r="B19" s="63">
        <f t="shared" si="0"/>
        <v>15</v>
      </c>
      <c r="C19" s="64" t="s">
        <v>272</v>
      </c>
      <c r="D19" s="64"/>
      <c r="E19" s="64"/>
      <c r="F19" s="59"/>
      <c r="G19" s="59"/>
      <c r="H19" s="59"/>
      <c r="I19" s="65"/>
      <c r="J19" s="64">
        <v>10000</v>
      </c>
      <c r="K19" s="64">
        <f t="shared" si="1"/>
        <v>19018</v>
      </c>
      <c r="L19" s="59"/>
      <c r="M19" s="59"/>
      <c r="N19" s="59"/>
      <c r="O19" s="59"/>
      <c r="P19" s="60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3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3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3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3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3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Contents.</vt:lpstr>
      <vt:lpstr>Wall.</vt:lpstr>
      <vt:lpstr>W Tower</vt:lpstr>
      <vt:lpstr>House</vt:lpstr>
      <vt:lpstr>Barracks</vt:lpstr>
      <vt:lpstr>Silos</vt:lpstr>
      <vt:lpstr>Opera</vt:lpstr>
      <vt:lpstr>Blacksmith</vt:lpstr>
      <vt:lpstr>Armoury</vt:lpstr>
      <vt:lpstr>Library</vt:lpstr>
      <vt:lpstr>Base</vt:lpstr>
      <vt:lpstr>Cardhouse</vt:lpstr>
      <vt:lpstr>Resources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2015-02-04T15:43:54Z</dcterms:created>
  <dcterms:modified xsi:type="dcterms:W3CDTF">2015-02-28T18:13:08Z</dcterms:modified>
</cp:coreProperties>
</file>