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0730" windowHeight="11565" activeTab="3"/>
  </bookViews>
  <sheets>
    <sheet name="Levels Stats" sheetId="1" r:id="rId1"/>
    <sheet name="Demons" sheetId="2" r:id="rId2"/>
    <sheet name="Types" sheetId="3" r:id="rId3"/>
    <sheet name="Map Layout" sheetId="4" r:id="rId4"/>
    <sheet name="Itemlist" sheetId="5" r:id="rId5"/>
  </sheets>
  <calcPr calcId="125725"/>
</workbook>
</file>

<file path=xl/calcChain.xml><?xml version="1.0" encoding="utf-8"?>
<calcChain xmlns="http://schemas.openxmlformats.org/spreadsheetml/2006/main">
  <c r="AD19" i="4"/>
  <c r="AE58" i="2"/>
  <c r="AQ11"/>
  <c r="AQ21"/>
  <c r="AQ31"/>
  <c r="AF31"/>
  <c r="AF28"/>
  <c r="AF18"/>
  <c r="AF21"/>
  <c r="AF11"/>
  <c r="U11"/>
  <c r="U21"/>
  <c r="U31"/>
  <c r="AQ61"/>
  <c r="AF61"/>
  <c r="U61"/>
  <c r="U51"/>
  <c r="AF51"/>
  <c r="AF48"/>
  <c r="U41"/>
  <c r="AF41"/>
  <c r="AF38"/>
  <c r="AQ41"/>
  <c r="AQ51"/>
  <c r="AQ101"/>
  <c r="AQ91"/>
  <c r="AQ81"/>
  <c r="AQ71"/>
  <c r="AF68"/>
  <c r="AF71"/>
  <c r="AF78"/>
  <c r="AF81"/>
  <c r="AF88"/>
  <c r="AF91"/>
  <c r="AF98"/>
  <c r="AF101"/>
  <c r="U71"/>
  <c r="U81"/>
  <c r="U91"/>
  <c r="U101"/>
  <c r="J101"/>
  <c r="J98"/>
  <c r="J95"/>
  <c r="J91"/>
  <c r="J88"/>
  <c r="J85"/>
  <c r="J81"/>
  <c r="J78"/>
  <c r="J75"/>
  <c r="J71"/>
  <c r="J68"/>
  <c r="J65"/>
  <c r="J61"/>
  <c r="J58"/>
  <c r="J55"/>
  <c r="J51"/>
  <c r="J48"/>
  <c r="J45"/>
  <c r="J41"/>
  <c r="J38"/>
  <c r="J35"/>
  <c r="J31"/>
  <c r="J28"/>
  <c r="J25"/>
  <c r="J21"/>
  <c r="J18"/>
  <c r="J15"/>
  <c r="I101"/>
  <c r="I98"/>
  <c r="I95"/>
  <c r="I91"/>
  <c r="I88"/>
  <c r="I85"/>
  <c r="I81"/>
  <c r="I78"/>
  <c r="I75"/>
  <c r="I71"/>
  <c r="I68"/>
  <c r="I65"/>
  <c r="I61"/>
  <c r="I58"/>
  <c r="I55"/>
  <c r="I51"/>
  <c r="I48"/>
  <c r="I45"/>
  <c r="I41"/>
  <c r="T71"/>
  <c r="T81"/>
  <c r="T91"/>
  <c r="T101"/>
  <c r="AP101"/>
  <c r="AE101"/>
  <c r="AE98"/>
  <c r="AE88"/>
  <c r="AE91"/>
  <c r="AP91"/>
  <c r="AP81"/>
  <c r="AP71"/>
  <c r="AE81"/>
  <c r="AE78"/>
  <c r="AE71"/>
  <c r="AE68"/>
  <c r="T41"/>
  <c r="T51"/>
  <c r="T61"/>
  <c r="AE61"/>
  <c r="AP61"/>
  <c r="AP51"/>
  <c r="AE51"/>
  <c r="AE48"/>
  <c r="AE41"/>
  <c r="AE38"/>
  <c r="AP41"/>
  <c r="AP31"/>
  <c r="AP21"/>
  <c r="AP11"/>
  <c r="AE31"/>
  <c r="AE28"/>
  <c r="AE21"/>
  <c r="AE18"/>
  <c r="AE11"/>
  <c r="T31"/>
  <c r="T21"/>
  <c r="T11"/>
  <c r="I38"/>
  <c r="I35"/>
  <c r="I31"/>
  <c r="I28"/>
  <c r="I25"/>
  <c r="I21"/>
  <c r="I18"/>
  <c r="I15"/>
  <c r="I11"/>
  <c r="J11" s="1"/>
  <c r="AF8"/>
  <c r="J8"/>
  <c r="J5"/>
  <c r="I5"/>
  <c r="AE8"/>
  <c r="I8"/>
  <c r="AB27" i="1"/>
  <c r="AA27"/>
  <c r="R27"/>
  <c r="Q27"/>
  <c r="Q10"/>
  <c r="M12"/>
  <c r="N12"/>
  <c r="O12"/>
  <c r="P12"/>
  <c r="L12"/>
  <c r="K12"/>
  <c r="C31"/>
  <c r="C32"/>
  <c r="C33"/>
  <c r="C34"/>
  <c r="C17"/>
  <c r="C18"/>
  <c r="C19"/>
  <c r="C20"/>
  <c r="C21"/>
  <c r="C22"/>
  <c r="C23"/>
  <c r="C24"/>
  <c r="C16"/>
  <c r="G37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E7"/>
  <c r="F7"/>
  <c r="G7"/>
  <c r="H7"/>
  <c r="H8" s="1"/>
  <c r="H9" s="1"/>
  <c r="H10" s="1"/>
  <c r="H11" s="1"/>
  <c r="H12" s="1"/>
  <c r="H13" s="1"/>
  <c r="E8"/>
  <c r="E9" s="1"/>
  <c r="E10" s="1"/>
  <c r="E11" s="1"/>
  <c r="E12" s="1"/>
  <c r="E13" s="1"/>
  <c r="F8"/>
  <c r="F9" s="1"/>
  <c r="F10" s="1"/>
  <c r="F11" s="1"/>
  <c r="F12" s="1"/>
  <c r="F13" s="1"/>
  <c r="G8"/>
  <c r="G9" s="1"/>
  <c r="G10" s="1"/>
  <c r="G11" s="1"/>
  <c r="G12" s="1"/>
  <c r="G13" s="1"/>
  <c r="E2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F2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G2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H2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D22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21"/>
  <c r="D8"/>
  <c r="D9" s="1"/>
  <c r="D10" s="1"/>
  <c r="D11" s="1"/>
  <c r="D12" s="1"/>
  <c r="D13" s="1"/>
  <c r="D7"/>
  <c r="N11"/>
  <c r="O11"/>
  <c r="P11"/>
  <c r="M11"/>
  <c r="L11"/>
  <c r="K11"/>
  <c r="B28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6"/>
  <c r="E55" l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M30"/>
  <c r="M13"/>
  <c r="W30"/>
  <c r="F55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N13"/>
  <c r="X30"/>
  <c r="N30"/>
  <c r="H55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Z30"/>
  <c r="P13"/>
  <c r="P30"/>
  <c r="G55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O13"/>
  <c r="Y30"/>
  <c r="O30"/>
  <c r="D36"/>
  <c r="C35"/>
  <c r="C25"/>
  <c r="C28"/>
  <c r="C27"/>
  <c r="C29"/>
  <c r="C26"/>
  <c r="C30"/>
  <c r="D37" l="1"/>
  <c r="C36"/>
  <c r="H105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Z31"/>
  <c r="P14"/>
  <c r="P31"/>
  <c r="E105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M31"/>
  <c r="M14"/>
  <c r="W31"/>
  <c r="G105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O14"/>
  <c r="Y31"/>
  <c r="O31"/>
  <c r="F105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N14"/>
  <c r="N31"/>
  <c r="X31"/>
  <c r="F155" l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N15"/>
  <c r="X32"/>
  <c r="N32"/>
  <c r="D38"/>
  <c r="C37"/>
  <c r="G155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Y32"/>
  <c r="O32"/>
  <c r="O15"/>
  <c r="H155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P32"/>
  <c r="P15"/>
  <c r="Z32"/>
  <c r="E155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W32"/>
  <c r="M15"/>
  <c r="M32"/>
  <c r="D39" l="1"/>
  <c r="C38"/>
  <c r="D40" l="1"/>
  <c r="C39"/>
  <c r="D41" l="1"/>
  <c r="C40"/>
  <c r="D42" l="1"/>
  <c r="C41"/>
  <c r="D43" l="1"/>
  <c r="C42"/>
  <c r="D44" l="1"/>
  <c r="C43"/>
  <c r="C44" l="1"/>
  <c r="D45"/>
  <c r="D46" l="1"/>
  <c r="C45"/>
  <c r="D47" l="1"/>
  <c r="C46"/>
  <c r="D48" l="1"/>
  <c r="C47"/>
  <c r="D49" l="1"/>
  <c r="C48"/>
  <c r="D50" l="1"/>
  <c r="C49"/>
  <c r="D51" l="1"/>
  <c r="C50"/>
  <c r="D52" l="1"/>
  <c r="C51"/>
  <c r="D53" l="1"/>
  <c r="C52"/>
  <c r="D54" l="1"/>
  <c r="C53"/>
  <c r="C54" l="1"/>
  <c r="L30"/>
  <c r="D55"/>
  <c r="L13"/>
  <c r="V30"/>
  <c r="D56" l="1"/>
  <c r="C55"/>
  <c r="U30"/>
  <c r="K30"/>
  <c r="K13"/>
  <c r="D57" l="1"/>
  <c r="C56"/>
  <c r="D58" l="1"/>
  <c r="C57"/>
  <c r="D59" l="1"/>
  <c r="C58"/>
  <c r="D60" l="1"/>
  <c r="C59"/>
  <c r="D61" l="1"/>
  <c r="C60"/>
  <c r="D62" l="1"/>
  <c r="C61"/>
  <c r="D63" l="1"/>
  <c r="C62"/>
  <c r="D64" l="1"/>
  <c r="C63"/>
  <c r="C64" l="1"/>
  <c r="D65"/>
  <c r="D66" l="1"/>
  <c r="C65"/>
  <c r="D67" l="1"/>
  <c r="C66"/>
  <c r="D68" l="1"/>
  <c r="C67"/>
  <c r="D69" l="1"/>
  <c r="C68"/>
  <c r="D70" l="1"/>
  <c r="C69"/>
  <c r="D71" l="1"/>
  <c r="C70"/>
  <c r="D72" l="1"/>
  <c r="C71"/>
  <c r="D73" l="1"/>
  <c r="C72"/>
  <c r="D74" l="1"/>
  <c r="C73"/>
  <c r="C74" l="1"/>
  <c r="D75"/>
  <c r="C75" l="1"/>
  <c r="D76"/>
  <c r="D77" l="1"/>
  <c r="C76"/>
  <c r="D78" l="1"/>
  <c r="C77"/>
  <c r="D79" l="1"/>
  <c r="C78"/>
  <c r="D80" l="1"/>
  <c r="C79"/>
  <c r="D81" l="1"/>
  <c r="C80"/>
  <c r="D82" l="1"/>
  <c r="C81"/>
  <c r="D83" l="1"/>
  <c r="C82"/>
  <c r="D84" l="1"/>
  <c r="C83"/>
  <c r="D85" l="1"/>
  <c r="C84"/>
  <c r="C85" l="1"/>
  <c r="D86"/>
  <c r="D87" l="1"/>
  <c r="C86"/>
  <c r="D88" l="1"/>
  <c r="C87"/>
  <c r="D89" l="1"/>
  <c r="C88"/>
  <c r="D90" l="1"/>
  <c r="C89"/>
  <c r="D91" l="1"/>
  <c r="C90"/>
  <c r="D92" l="1"/>
  <c r="C91"/>
  <c r="D93" l="1"/>
  <c r="C92"/>
  <c r="D94" l="1"/>
  <c r="C93"/>
  <c r="C94" l="1"/>
  <c r="D95"/>
  <c r="D96" l="1"/>
  <c r="C95"/>
  <c r="D97" l="1"/>
  <c r="C96"/>
  <c r="D98" l="1"/>
  <c r="C97"/>
  <c r="D99" l="1"/>
  <c r="C98"/>
  <c r="C99" l="1"/>
  <c r="D100"/>
  <c r="C100" l="1"/>
  <c r="D101"/>
  <c r="D102" l="1"/>
  <c r="C101"/>
  <c r="D103" l="1"/>
  <c r="C102"/>
  <c r="D104" l="1"/>
  <c r="C103"/>
  <c r="L31" l="1"/>
  <c r="L14"/>
  <c r="C104"/>
  <c r="D105"/>
  <c r="V31"/>
  <c r="U31" l="1"/>
  <c r="K31"/>
  <c r="K14"/>
  <c r="C105"/>
  <c r="D106"/>
  <c r="D107" l="1"/>
  <c r="C106"/>
  <c r="D108" l="1"/>
  <c r="C107"/>
  <c r="D109" l="1"/>
  <c r="C108"/>
  <c r="C109" l="1"/>
  <c r="D110"/>
  <c r="D111" l="1"/>
  <c r="C110"/>
  <c r="D112" l="1"/>
  <c r="C111"/>
  <c r="D113" l="1"/>
  <c r="C112"/>
  <c r="D114" l="1"/>
  <c r="C113"/>
  <c r="C114" l="1"/>
  <c r="D115"/>
  <c r="D116" l="1"/>
  <c r="C115"/>
  <c r="D117" l="1"/>
  <c r="C116"/>
  <c r="D118" l="1"/>
  <c r="C117"/>
  <c r="D119" l="1"/>
  <c r="C118"/>
  <c r="D120" l="1"/>
  <c r="C119"/>
  <c r="D121" l="1"/>
  <c r="C120"/>
  <c r="D122" l="1"/>
  <c r="C121"/>
  <c r="D123" l="1"/>
  <c r="C122"/>
  <c r="D124" l="1"/>
  <c r="C123"/>
  <c r="D125" l="1"/>
  <c r="C124"/>
  <c r="D126" l="1"/>
  <c r="C125"/>
  <c r="D127" l="1"/>
  <c r="C126"/>
  <c r="D128" l="1"/>
  <c r="C127"/>
  <c r="D129" l="1"/>
  <c r="C128"/>
  <c r="D130" l="1"/>
  <c r="C129"/>
  <c r="D131" l="1"/>
  <c r="C130"/>
  <c r="D132" l="1"/>
  <c r="C131"/>
  <c r="D133" l="1"/>
  <c r="C132"/>
  <c r="D134" l="1"/>
  <c r="C133"/>
  <c r="D135" l="1"/>
  <c r="C134"/>
  <c r="D136" l="1"/>
  <c r="C135"/>
  <c r="D137" l="1"/>
  <c r="C136"/>
  <c r="D138" l="1"/>
  <c r="C137"/>
  <c r="D139" l="1"/>
  <c r="C138"/>
  <c r="D140" l="1"/>
  <c r="C139"/>
  <c r="D141" l="1"/>
  <c r="C140"/>
  <c r="D142" l="1"/>
  <c r="C141"/>
  <c r="C142" l="1"/>
  <c r="D143"/>
  <c r="D144" l="1"/>
  <c r="C143"/>
  <c r="D145" l="1"/>
  <c r="C144"/>
  <c r="D146" l="1"/>
  <c r="C145"/>
  <c r="D147" l="1"/>
  <c r="C146"/>
  <c r="D148" l="1"/>
  <c r="C147"/>
  <c r="D149" l="1"/>
  <c r="C148"/>
  <c r="D150" l="1"/>
  <c r="C149"/>
  <c r="D151" l="1"/>
  <c r="C150"/>
  <c r="D152" l="1"/>
  <c r="C151"/>
  <c r="D153" l="1"/>
  <c r="C152"/>
  <c r="D154" l="1"/>
  <c r="C153"/>
  <c r="D155" l="1"/>
  <c r="L15"/>
  <c r="V32"/>
  <c r="L32"/>
  <c r="C154"/>
  <c r="D156" l="1"/>
  <c r="C155"/>
  <c r="K32"/>
  <c r="U32"/>
  <c r="K15"/>
  <c r="D157" l="1"/>
  <c r="C156"/>
  <c r="D158" l="1"/>
  <c r="C157"/>
  <c r="D159" l="1"/>
  <c r="C158"/>
  <c r="D160" l="1"/>
  <c r="C159"/>
  <c r="D161" l="1"/>
  <c r="C160"/>
  <c r="D162" l="1"/>
  <c r="C161"/>
  <c r="D163" l="1"/>
  <c r="C162"/>
  <c r="D164" l="1"/>
  <c r="C163"/>
  <c r="D165" l="1"/>
  <c r="C164"/>
  <c r="D166" l="1"/>
  <c r="C165"/>
  <c r="D167" l="1"/>
  <c r="C166"/>
  <c r="D168" l="1"/>
  <c r="C167"/>
  <c r="D169" l="1"/>
  <c r="C168"/>
  <c r="D170" l="1"/>
  <c r="C169"/>
  <c r="D171" l="1"/>
  <c r="C170"/>
  <c r="D172" l="1"/>
  <c r="C171"/>
  <c r="D173" l="1"/>
  <c r="C172"/>
  <c r="D174" l="1"/>
  <c r="C173"/>
  <c r="C174" l="1"/>
  <c r="D175"/>
  <c r="D176" l="1"/>
  <c r="C175"/>
  <c r="D177" l="1"/>
  <c r="C176"/>
  <c r="D178" l="1"/>
  <c r="C177"/>
  <c r="D179" l="1"/>
  <c r="C178"/>
  <c r="D180" l="1"/>
  <c r="C179"/>
  <c r="D181" l="1"/>
  <c r="C180"/>
  <c r="D182" l="1"/>
  <c r="C181"/>
  <c r="D183" l="1"/>
  <c r="C182"/>
  <c r="D184" l="1"/>
  <c r="C184" s="1"/>
  <c r="C183"/>
</calcChain>
</file>

<file path=xl/sharedStrings.xml><?xml version="1.0" encoding="utf-8"?>
<sst xmlns="http://schemas.openxmlformats.org/spreadsheetml/2006/main" count="908" uniqueCount="217">
  <si>
    <t>Level</t>
  </si>
  <si>
    <t>Attack</t>
  </si>
  <si>
    <t>Defense</t>
  </si>
  <si>
    <t>Magic</t>
  </si>
  <si>
    <t>Magic Defense</t>
  </si>
  <si>
    <t>Speed</t>
  </si>
  <si>
    <t>Health</t>
  </si>
  <si>
    <t>1st stage creatures are generally given an average of 100% statistics (represented by 1)</t>
  </si>
  <si>
    <t>Stats in which a 1st stage creature are more profficient with, are balanced by stats they are not</t>
  </si>
  <si>
    <t>ie. Take the starter creature for example.</t>
  </si>
  <si>
    <t>Firepuppy</t>
  </si>
  <si>
    <t>Mag Def</t>
  </si>
  <si>
    <t>2nd Stage creatures are generally given an average of 140% statistics (represented by 1.4)</t>
  </si>
  <si>
    <t>Stats in which a 2nd stage creature are very profficient with, are balanced by stats they are not</t>
  </si>
  <si>
    <t>ie. Take the wolf evolution path for the starter creature for example.</t>
  </si>
  <si>
    <t>Firewolf</t>
  </si>
  <si>
    <t>total</t>
  </si>
  <si>
    <t>desired</t>
  </si>
  <si>
    <t>n/a</t>
  </si>
  <si>
    <t>Firedog</t>
  </si>
  <si>
    <t>FirePuppy</t>
  </si>
  <si>
    <t>HP</t>
  </si>
  <si>
    <t>Total</t>
  </si>
  <si>
    <t>Desired</t>
  </si>
  <si>
    <t>FireWolf</t>
  </si>
  <si>
    <t>Fire Coyote</t>
  </si>
  <si>
    <t>Firewolfgoyle</t>
  </si>
  <si>
    <t>Fire Dane</t>
  </si>
  <si>
    <t>Firedoggoyle</t>
  </si>
  <si>
    <t>Cr0002</t>
  </si>
  <si>
    <t>Cr0001</t>
  </si>
  <si>
    <t>Cr0003</t>
  </si>
  <si>
    <t>Cr0005</t>
  </si>
  <si>
    <t>Cr0006</t>
  </si>
  <si>
    <t>Cr0007</t>
  </si>
  <si>
    <t>Cr0004</t>
  </si>
  <si>
    <t>Cr0008</t>
  </si>
  <si>
    <t>Cr0009</t>
  </si>
  <si>
    <t>Cr0010</t>
  </si>
  <si>
    <t>Cr0011</t>
  </si>
  <si>
    <t>Cr0012</t>
  </si>
  <si>
    <t>Cr0013</t>
  </si>
  <si>
    <t>Cr0014</t>
  </si>
  <si>
    <t>Cr0015</t>
  </si>
  <si>
    <t>Cr0016</t>
  </si>
  <si>
    <t>Cr0017</t>
  </si>
  <si>
    <t>Cr0018</t>
  </si>
  <si>
    <t>Cr0019</t>
  </si>
  <si>
    <t>Cr0020</t>
  </si>
  <si>
    <t>Cr0022</t>
  </si>
  <si>
    <t>Cr0023</t>
  </si>
  <si>
    <t>Cr0024</t>
  </si>
  <si>
    <t>Cr0025</t>
  </si>
  <si>
    <t>Cr0026</t>
  </si>
  <si>
    <t>Cr0027</t>
  </si>
  <si>
    <t>Cr0029</t>
  </si>
  <si>
    <t>Cr0030</t>
  </si>
  <si>
    <t>Cr0031</t>
  </si>
  <si>
    <t>Cr0032</t>
  </si>
  <si>
    <t>Cr0033</t>
  </si>
  <si>
    <t>Cr0034</t>
  </si>
  <si>
    <t>Cr0036</t>
  </si>
  <si>
    <t>Cr0037</t>
  </si>
  <si>
    <t>Cr0038</t>
  </si>
  <si>
    <t>Cr0039</t>
  </si>
  <si>
    <t>Cr0040</t>
  </si>
  <si>
    <t>Cr0041</t>
  </si>
  <si>
    <t>Cr0043</t>
  </si>
  <si>
    <t>Cr0044</t>
  </si>
  <si>
    <t>Cr0045</t>
  </si>
  <si>
    <t>Cr0046</t>
  </si>
  <si>
    <t>Cr0047</t>
  </si>
  <si>
    <t>Cr0048</t>
  </si>
  <si>
    <t>Cr0050</t>
  </si>
  <si>
    <t>Cr0051</t>
  </si>
  <si>
    <t>Cr0052</t>
  </si>
  <si>
    <t>Cr0053</t>
  </si>
  <si>
    <t>Cr0054</t>
  </si>
  <si>
    <t>Cr0055</t>
  </si>
  <si>
    <t>Cr0057</t>
  </si>
  <si>
    <t>Cr0058</t>
  </si>
  <si>
    <t>Cr0059</t>
  </si>
  <si>
    <t>Cr0060</t>
  </si>
  <si>
    <t>Cr0061</t>
  </si>
  <si>
    <t>Cr0062</t>
  </si>
  <si>
    <t>Target</t>
  </si>
  <si>
    <t>Att</t>
  </si>
  <si>
    <t>Def</t>
  </si>
  <si>
    <t>Mag</t>
  </si>
  <si>
    <t>M Def</t>
  </si>
  <si>
    <t>Spd</t>
  </si>
  <si>
    <t>Fire</t>
  </si>
  <si>
    <t>Wind</t>
  </si>
  <si>
    <t>Stage one.</t>
  </si>
  <si>
    <t>Element Types</t>
  </si>
  <si>
    <t>Effectiveness Chart</t>
  </si>
  <si>
    <t>Grass</t>
  </si>
  <si>
    <t>Water</t>
  </si>
  <si>
    <t>Electric</t>
  </si>
  <si>
    <t>Earth</t>
  </si>
  <si>
    <t>Dragon</t>
  </si>
  <si>
    <t>Darkness</t>
  </si>
  <si>
    <t>Ice</t>
  </si>
  <si>
    <t>Type of attack used.</t>
  </si>
  <si>
    <t>Creature Type</t>
  </si>
  <si>
    <t>Grass/Water</t>
  </si>
  <si>
    <t>Grass/Wing</t>
  </si>
  <si>
    <t>Grass/Electric</t>
  </si>
  <si>
    <t>Grass/Earth</t>
  </si>
  <si>
    <t>Grass/Dragon</t>
  </si>
  <si>
    <t>Grass/Darkness</t>
  </si>
  <si>
    <t>Grass/Ice</t>
  </si>
  <si>
    <t>Grass/Fire</t>
  </si>
  <si>
    <t>Fire/Water</t>
  </si>
  <si>
    <t>Fire/Wind</t>
  </si>
  <si>
    <t>Fire/Electric</t>
  </si>
  <si>
    <t>Fire/Earth</t>
  </si>
  <si>
    <t>Fire/Dragon</t>
  </si>
  <si>
    <t>Fire/Darkness</t>
  </si>
  <si>
    <t>Fire/Ice</t>
  </si>
  <si>
    <t>Water/Wind</t>
  </si>
  <si>
    <t>Water/Electric</t>
  </si>
  <si>
    <t>Water/Earth</t>
  </si>
  <si>
    <t>Water/Dragon</t>
  </si>
  <si>
    <t>Water/Darkness</t>
  </si>
  <si>
    <t>Water/Ice</t>
  </si>
  <si>
    <t>Wind/Electric</t>
  </si>
  <si>
    <t>Wind/Earth</t>
  </si>
  <si>
    <t>Wind/Dragon</t>
  </si>
  <si>
    <t>Wind/Darkness</t>
  </si>
  <si>
    <t>Wind/Ice</t>
  </si>
  <si>
    <t>Electric/Earth</t>
  </si>
  <si>
    <t>Electric/Dragon</t>
  </si>
  <si>
    <t>Electric/Darkness</t>
  </si>
  <si>
    <t>Electric/Ice</t>
  </si>
  <si>
    <t>Earth/Dragon</t>
  </si>
  <si>
    <t>Earth/Darkness</t>
  </si>
  <si>
    <t>Earth/Ice</t>
  </si>
  <si>
    <t>Dragon/Darkness</t>
  </si>
  <si>
    <t>Dragon/Ice</t>
  </si>
  <si>
    <t>Fire At</t>
  </si>
  <si>
    <t>Fire Mg</t>
  </si>
  <si>
    <t>Grass At</t>
  </si>
  <si>
    <t>Grass Mg</t>
  </si>
  <si>
    <t>Water At</t>
  </si>
  <si>
    <t>Water Mg</t>
  </si>
  <si>
    <t>Wind At</t>
  </si>
  <si>
    <t>Wind Mg</t>
  </si>
  <si>
    <t>Electric At</t>
  </si>
  <si>
    <t>Electric Mg</t>
  </si>
  <si>
    <t>Earth At</t>
  </si>
  <si>
    <t>Earth Mg</t>
  </si>
  <si>
    <t>Dragon At</t>
  </si>
  <si>
    <t>Dragon Mg</t>
  </si>
  <si>
    <t>Darkness At</t>
  </si>
  <si>
    <t>Darkness Mg</t>
  </si>
  <si>
    <t>Ice At</t>
  </si>
  <si>
    <t>Ice Mg</t>
  </si>
  <si>
    <t>GrassKitten</t>
  </si>
  <si>
    <t>GrassSerpent</t>
  </si>
  <si>
    <t>WindPidgeon</t>
  </si>
  <si>
    <t>WindSparrow</t>
  </si>
  <si>
    <t>Treesnake</t>
  </si>
  <si>
    <t>IceSerpent</t>
  </si>
  <si>
    <t>IcePidgeon</t>
  </si>
  <si>
    <t>Icemaiden</t>
  </si>
  <si>
    <t>6,9</t>
  </si>
  <si>
    <t>Penisula town.</t>
  </si>
  <si>
    <t>Bounded by mountains.</t>
  </si>
  <si>
    <t>One access point- east</t>
  </si>
  <si>
    <t>4 Farms, an inn, a pub, an armour dealer/forger, a goods store, a barracks, 4 civilian houses</t>
  </si>
  <si>
    <t>Route one-west</t>
  </si>
  <si>
    <t>Route one-central</t>
  </si>
  <si>
    <t>Route one- east</t>
  </si>
  <si>
    <t>Post</t>
  </si>
  <si>
    <t>3 access points- west to Penisula, North to Ice Mountains, East to Port</t>
  </si>
  <si>
    <t>3 farms, an Inn, a Pub, an Armour Dealer, A Goods Store, A Barracks, 3 civilian houses</t>
  </si>
  <si>
    <t>Ice Conquerer- Battles with one front and one support. Unlocks Shatter (field skill). Allows 2 creatures in battle.</t>
  </si>
  <si>
    <t>Unlocked with Shatter. Accessible via route 1.1.</t>
  </si>
  <si>
    <t>Grasskitten, lv1</t>
  </si>
  <si>
    <t>Windpidgeon, lv1</t>
  </si>
  <si>
    <t>Grasskitten, lv3</t>
  </si>
  <si>
    <t>Windsparrow, lv3</t>
  </si>
  <si>
    <t>Treesnake, lv4</t>
  </si>
  <si>
    <t>Windsparrow, lv4</t>
  </si>
  <si>
    <t>Windpidgeon, lv4</t>
  </si>
  <si>
    <t>Icemaiden, lv8</t>
  </si>
  <si>
    <t>Icecub, lv10</t>
  </si>
  <si>
    <t>Grasskitten, lv8</t>
  </si>
  <si>
    <t>Grassserpent, lv9</t>
  </si>
  <si>
    <t>Route two-north1</t>
  </si>
  <si>
    <t>Ice/Darkness</t>
  </si>
  <si>
    <t>Value</t>
  </si>
  <si>
    <t>Recieve</t>
  </si>
  <si>
    <t>Multipliers.</t>
  </si>
  <si>
    <t>Item</t>
  </si>
  <si>
    <t>Cost</t>
  </si>
  <si>
    <t>Explanation</t>
  </si>
  <si>
    <t>Types of items.</t>
  </si>
  <si>
    <t>Recovery.</t>
  </si>
  <si>
    <t>Type.</t>
  </si>
  <si>
    <t>Examples</t>
  </si>
  <si>
    <t>Potions, herbs</t>
  </si>
  <si>
    <t>Heal HP or PP in or out of battle.</t>
  </si>
  <si>
    <t>Stat augmentation</t>
  </si>
  <si>
    <t>Lv1 HP pill</t>
  </si>
  <si>
    <t>Permanently raise base stats (capped)</t>
  </si>
  <si>
    <t>Forge materials</t>
  </si>
  <si>
    <t>Mithril Ore</t>
  </si>
  <si>
    <t>Forged armours</t>
  </si>
  <si>
    <t>Grade 1 Mithril Coat</t>
  </si>
  <si>
    <t>Items to forge armours</t>
  </si>
  <si>
    <t>Armour for Demonio</t>
  </si>
  <si>
    <t>Creature usable items</t>
  </si>
  <si>
    <t>Scarlet fruit</t>
  </si>
  <si>
    <t>Items creatures can use independently in battle.</t>
  </si>
  <si>
    <t>Numbers of creatures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</si>
</sst>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B197"/>
  <sheetViews>
    <sheetView workbookViewId="0">
      <selection activeCell="B3" sqref="B3"/>
    </sheetView>
  </sheetViews>
  <sheetFormatPr defaultRowHeight="15"/>
  <cols>
    <col min="1" max="1" width="3.7109375" style="11" customWidth="1"/>
    <col min="3" max="3" width="14.42578125" customWidth="1"/>
    <col min="4" max="5" width="12.28515625" customWidth="1"/>
    <col min="6" max="6" width="12.85546875" customWidth="1"/>
    <col min="7" max="7" width="14.85546875" customWidth="1"/>
    <col min="8" max="8" width="12.5703125" customWidth="1"/>
    <col min="9" max="9" width="5.7109375" style="11" customWidth="1"/>
  </cols>
  <sheetData>
    <row r="4" spans="2:18">
      <c r="B4" t="s">
        <v>0</v>
      </c>
      <c r="C4" t="s">
        <v>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K4" t="s">
        <v>7</v>
      </c>
    </row>
    <row r="5" spans="2:18">
      <c r="B5">
        <v>1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K5" t="s">
        <v>8</v>
      </c>
    </row>
    <row r="6" spans="2:18">
      <c r="B6">
        <f>SUM(B5+1)</f>
        <v>2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K6" t="s">
        <v>9</v>
      </c>
    </row>
    <row r="7" spans="2:18">
      <c r="B7">
        <f t="shared" ref="B7:B70" si="0">SUM(B6+1)</f>
        <v>3</v>
      </c>
      <c r="C7">
        <v>13</v>
      </c>
      <c r="D7">
        <f>SUM(D6+1)</f>
        <v>12</v>
      </c>
      <c r="E7">
        <f t="shared" ref="E7:H9" si="1">SUM(E6+1)</f>
        <v>12</v>
      </c>
      <c r="F7">
        <f t="shared" si="1"/>
        <v>12</v>
      </c>
      <c r="G7">
        <f t="shared" si="1"/>
        <v>12</v>
      </c>
      <c r="H7">
        <f t="shared" si="1"/>
        <v>12</v>
      </c>
    </row>
    <row r="8" spans="2:18">
      <c r="B8">
        <f t="shared" si="0"/>
        <v>4</v>
      </c>
      <c r="C8">
        <v>15</v>
      </c>
      <c r="D8">
        <f t="shared" ref="D8:D9" si="2">SUM(D7+1)</f>
        <v>13</v>
      </c>
      <c r="E8">
        <f t="shared" si="1"/>
        <v>13</v>
      </c>
      <c r="F8">
        <f t="shared" si="1"/>
        <v>13</v>
      </c>
      <c r="G8">
        <f t="shared" si="1"/>
        <v>13</v>
      </c>
      <c r="H8">
        <f t="shared" si="1"/>
        <v>13</v>
      </c>
      <c r="K8" t="s">
        <v>10</v>
      </c>
    </row>
    <row r="9" spans="2:18">
      <c r="B9">
        <f t="shared" si="0"/>
        <v>5</v>
      </c>
      <c r="C9">
        <v>18</v>
      </c>
      <c r="D9">
        <f t="shared" si="2"/>
        <v>14</v>
      </c>
      <c r="E9">
        <f t="shared" si="1"/>
        <v>14</v>
      </c>
      <c r="F9">
        <f t="shared" si="1"/>
        <v>14</v>
      </c>
      <c r="G9">
        <f t="shared" si="1"/>
        <v>14</v>
      </c>
      <c r="H9">
        <f t="shared" si="1"/>
        <v>14</v>
      </c>
      <c r="K9" t="s">
        <v>6</v>
      </c>
      <c r="L9" t="s">
        <v>1</v>
      </c>
      <c r="M9" t="s">
        <v>2</v>
      </c>
      <c r="N9" t="s">
        <v>3</v>
      </c>
      <c r="O9" t="s">
        <v>11</v>
      </c>
      <c r="P9" t="s">
        <v>5</v>
      </c>
      <c r="Q9" t="s">
        <v>16</v>
      </c>
      <c r="R9" t="s">
        <v>17</v>
      </c>
    </row>
    <row r="10" spans="2:18">
      <c r="B10">
        <f t="shared" si="0"/>
        <v>6</v>
      </c>
      <c r="C10">
        <v>21</v>
      </c>
      <c r="D10">
        <f>SUM(D9+2)</f>
        <v>16</v>
      </c>
      <c r="E10">
        <f t="shared" ref="E10:H13" si="3">SUM(E9+2)</f>
        <v>16</v>
      </c>
      <c r="F10">
        <f t="shared" si="3"/>
        <v>16</v>
      </c>
      <c r="G10">
        <f t="shared" si="3"/>
        <v>16</v>
      </c>
      <c r="H10">
        <f t="shared" si="3"/>
        <v>16</v>
      </c>
      <c r="J10" t="s">
        <v>0</v>
      </c>
      <c r="K10">
        <v>0.8</v>
      </c>
      <c r="L10">
        <v>1.1000000000000001</v>
      </c>
      <c r="M10">
        <v>0.9</v>
      </c>
      <c r="N10">
        <v>1.1000000000000001</v>
      </c>
      <c r="O10">
        <v>0.9</v>
      </c>
      <c r="P10">
        <v>1.2</v>
      </c>
      <c r="Q10">
        <f>SUM(K10:P10)</f>
        <v>6.0000000000000009</v>
      </c>
      <c r="R10">
        <v>6</v>
      </c>
    </row>
    <row r="11" spans="2:18">
      <c r="B11">
        <f t="shared" si="0"/>
        <v>7</v>
      </c>
      <c r="C11">
        <v>25</v>
      </c>
      <c r="D11">
        <f t="shared" ref="D11:D13" si="4">SUM(D10+2)</f>
        <v>18</v>
      </c>
      <c r="E11">
        <f t="shared" si="3"/>
        <v>18</v>
      </c>
      <c r="F11">
        <f t="shared" si="3"/>
        <v>18</v>
      </c>
      <c r="G11">
        <f t="shared" si="3"/>
        <v>18</v>
      </c>
      <c r="H11">
        <f t="shared" si="3"/>
        <v>18</v>
      </c>
      <c r="J11">
        <v>1</v>
      </c>
      <c r="K11">
        <f t="shared" ref="K11:P11" si="5">PRODUCT(K10*C5)</f>
        <v>8</v>
      </c>
      <c r="L11">
        <f t="shared" si="5"/>
        <v>11</v>
      </c>
      <c r="M11">
        <f t="shared" si="5"/>
        <v>9</v>
      </c>
      <c r="N11">
        <f t="shared" si="5"/>
        <v>11</v>
      </c>
      <c r="O11">
        <f t="shared" si="5"/>
        <v>9</v>
      </c>
      <c r="P11">
        <f t="shared" si="5"/>
        <v>12</v>
      </c>
    </row>
    <row r="12" spans="2:18">
      <c r="B12">
        <f t="shared" si="0"/>
        <v>8</v>
      </c>
      <c r="C12">
        <v>29</v>
      </c>
      <c r="D12">
        <f t="shared" si="4"/>
        <v>20</v>
      </c>
      <c r="E12">
        <f t="shared" si="3"/>
        <v>20</v>
      </c>
      <c r="F12">
        <f t="shared" si="3"/>
        <v>20</v>
      </c>
      <c r="G12">
        <f t="shared" si="3"/>
        <v>20</v>
      </c>
      <c r="H12">
        <f t="shared" si="3"/>
        <v>20</v>
      </c>
      <c r="J12">
        <v>10</v>
      </c>
      <c r="K12">
        <f t="shared" ref="K12:P12" si="6">PRODUCT(K10*C14)</f>
        <v>31.200000000000003</v>
      </c>
      <c r="L12">
        <f t="shared" si="6"/>
        <v>27.500000000000004</v>
      </c>
      <c r="M12">
        <f t="shared" si="6"/>
        <v>22.5</v>
      </c>
      <c r="N12">
        <f t="shared" si="6"/>
        <v>27.500000000000004</v>
      </c>
      <c r="O12">
        <f t="shared" si="6"/>
        <v>22.5</v>
      </c>
      <c r="P12">
        <f t="shared" si="6"/>
        <v>30</v>
      </c>
    </row>
    <row r="13" spans="2:18">
      <c r="B13">
        <f t="shared" si="0"/>
        <v>9</v>
      </c>
      <c r="C13">
        <v>35</v>
      </c>
      <c r="D13">
        <f t="shared" si="4"/>
        <v>22</v>
      </c>
      <c r="E13">
        <f t="shared" si="3"/>
        <v>22</v>
      </c>
      <c r="F13">
        <f t="shared" si="3"/>
        <v>22</v>
      </c>
      <c r="G13">
        <f t="shared" si="3"/>
        <v>22</v>
      </c>
      <c r="H13">
        <f t="shared" si="3"/>
        <v>22</v>
      </c>
      <c r="J13">
        <v>50</v>
      </c>
      <c r="K13">
        <f t="shared" ref="K13:P13" si="7">PRODUCT(K10*C54)</f>
        <v>588.80000000000007</v>
      </c>
      <c r="L13">
        <f t="shared" si="7"/>
        <v>404.8</v>
      </c>
      <c r="M13">
        <f t="shared" si="7"/>
        <v>331.2</v>
      </c>
      <c r="N13">
        <f t="shared" si="7"/>
        <v>404.8</v>
      </c>
      <c r="O13">
        <f t="shared" si="7"/>
        <v>331.2</v>
      </c>
      <c r="P13">
        <f t="shared" si="7"/>
        <v>441.59999999999997</v>
      </c>
    </row>
    <row r="14" spans="2:18">
      <c r="B14">
        <f t="shared" si="0"/>
        <v>10</v>
      </c>
      <c r="C14">
        <v>39</v>
      </c>
      <c r="D14">
        <v>25</v>
      </c>
      <c r="E14">
        <v>25</v>
      </c>
      <c r="F14">
        <v>25</v>
      </c>
      <c r="G14">
        <v>25</v>
      </c>
      <c r="H14">
        <v>25</v>
      </c>
      <c r="J14">
        <v>100</v>
      </c>
      <c r="K14">
        <f t="shared" ref="K14:P14" si="8">PRODUCT(K10*C104)</f>
        <v>3388.8</v>
      </c>
      <c r="L14">
        <f t="shared" si="8"/>
        <v>2329.8000000000002</v>
      </c>
      <c r="M14">
        <f t="shared" si="8"/>
        <v>1906.2</v>
      </c>
      <c r="N14">
        <f t="shared" si="8"/>
        <v>2329.8000000000002</v>
      </c>
      <c r="O14">
        <f t="shared" si="8"/>
        <v>1906.2</v>
      </c>
      <c r="P14">
        <f t="shared" si="8"/>
        <v>2541.6</v>
      </c>
    </row>
    <row r="15" spans="2:18">
      <c r="B15">
        <f t="shared" si="0"/>
        <v>11</v>
      </c>
      <c r="C15">
        <v>55</v>
      </c>
      <c r="D15">
        <v>28</v>
      </c>
      <c r="E15">
        <v>28</v>
      </c>
      <c r="F15">
        <v>28</v>
      </c>
      <c r="G15">
        <v>28</v>
      </c>
      <c r="H15">
        <v>28</v>
      </c>
      <c r="J15">
        <v>150</v>
      </c>
      <c r="K15">
        <f t="shared" ref="K15:P15" si="9">PRODUCT(K10*C154)</f>
        <v>37884.800000000003</v>
      </c>
      <c r="L15">
        <f t="shared" si="9"/>
        <v>26045.800000000003</v>
      </c>
      <c r="M15">
        <f t="shared" si="9"/>
        <v>21310.2</v>
      </c>
      <c r="N15">
        <f t="shared" si="9"/>
        <v>26045.800000000003</v>
      </c>
      <c r="O15">
        <f t="shared" si="9"/>
        <v>21310.2</v>
      </c>
      <c r="P15">
        <f t="shared" si="9"/>
        <v>28413.599999999999</v>
      </c>
    </row>
    <row r="16" spans="2:18">
      <c r="B16">
        <f t="shared" si="0"/>
        <v>12</v>
      </c>
      <c r="C16">
        <f>PRODUCT(D16*2)</f>
        <v>62</v>
      </c>
      <c r="D16">
        <v>31</v>
      </c>
      <c r="E16">
        <v>31</v>
      </c>
      <c r="F16">
        <v>31</v>
      </c>
      <c r="G16">
        <v>31</v>
      </c>
      <c r="H16">
        <v>31</v>
      </c>
    </row>
    <row r="17" spans="2:28">
      <c r="B17">
        <f t="shared" si="0"/>
        <v>13</v>
      </c>
      <c r="C17">
        <f t="shared" ref="C17:C80" si="10">PRODUCT(D17*2)</f>
        <v>70</v>
      </c>
      <c r="D17">
        <v>35</v>
      </c>
      <c r="E17">
        <v>35</v>
      </c>
      <c r="F17">
        <v>35</v>
      </c>
      <c r="G17">
        <v>35</v>
      </c>
      <c r="H17">
        <v>35</v>
      </c>
    </row>
    <row r="18" spans="2:28">
      <c r="B18">
        <f t="shared" si="0"/>
        <v>14</v>
      </c>
      <c r="C18">
        <f t="shared" si="10"/>
        <v>78</v>
      </c>
      <c r="D18">
        <v>39</v>
      </c>
      <c r="E18">
        <v>39</v>
      </c>
      <c r="F18">
        <v>39</v>
      </c>
      <c r="G18">
        <v>39</v>
      </c>
      <c r="H18">
        <v>39</v>
      </c>
    </row>
    <row r="19" spans="2:28">
      <c r="B19">
        <f t="shared" si="0"/>
        <v>15</v>
      </c>
      <c r="C19">
        <f t="shared" si="10"/>
        <v>88</v>
      </c>
      <c r="D19">
        <v>44</v>
      </c>
      <c r="E19">
        <v>44</v>
      </c>
      <c r="F19">
        <v>44</v>
      </c>
      <c r="G19">
        <v>44</v>
      </c>
      <c r="H19">
        <v>44</v>
      </c>
    </row>
    <row r="20" spans="2:28">
      <c r="B20">
        <f t="shared" si="0"/>
        <v>16</v>
      </c>
      <c r="C20">
        <f t="shared" si="10"/>
        <v>100</v>
      </c>
      <c r="D20">
        <v>50</v>
      </c>
      <c r="E20">
        <v>50</v>
      </c>
      <c r="F20">
        <v>50</v>
      </c>
      <c r="G20">
        <v>50</v>
      </c>
      <c r="H20">
        <v>50</v>
      </c>
    </row>
    <row r="21" spans="2:28">
      <c r="B21">
        <f t="shared" si="0"/>
        <v>17</v>
      </c>
      <c r="C21">
        <f t="shared" si="10"/>
        <v>114</v>
      </c>
      <c r="D21">
        <f>SUM(D20+7)</f>
        <v>57</v>
      </c>
      <c r="E21">
        <f t="shared" ref="E21:H34" si="11">SUM(E20+7)</f>
        <v>57</v>
      </c>
      <c r="F21">
        <f t="shared" si="11"/>
        <v>57</v>
      </c>
      <c r="G21">
        <f t="shared" si="11"/>
        <v>57</v>
      </c>
      <c r="H21">
        <f t="shared" si="11"/>
        <v>57</v>
      </c>
      <c r="K21" t="s">
        <v>12</v>
      </c>
    </row>
    <row r="22" spans="2:28">
      <c r="B22">
        <f t="shared" si="0"/>
        <v>18</v>
      </c>
      <c r="C22">
        <f t="shared" si="10"/>
        <v>128</v>
      </c>
      <c r="D22">
        <f t="shared" ref="D22:D34" si="12">SUM(D21+7)</f>
        <v>64</v>
      </c>
      <c r="E22">
        <f t="shared" si="11"/>
        <v>64</v>
      </c>
      <c r="F22">
        <f t="shared" si="11"/>
        <v>64</v>
      </c>
      <c r="G22">
        <f t="shared" si="11"/>
        <v>64</v>
      </c>
      <c r="H22">
        <f t="shared" si="11"/>
        <v>64</v>
      </c>
      <c r="K22" t="s">
        <v>13</v>
      </c>
    </row>
    <row r="23" spans="2:28">
      <c r="B23">
        <f t="shared" si="0"/>
        <v>19</v>
      </c>
      <c r="C23">
        <f t="shared" si="10"/>
        <v>142</v>
      </c>
      <c r="D23">
        <f t="shared" si="12"/>
        <v>71</v>
      </c>
      <c r="E23">
        <f t="shared" si="11"/>
        <v>71</v>
      </c>
      <c r="F23">
        <f t="shared" si="11"/>
        <v>71</v>
      </c>
      <c r="G23">
        <f t="shared" si="11"/>
        <v>71</v>
      </c>
      <c r="H23">
        <f t="shared" si="11"/>
        <v>71</v>
      </c>
      <c r="K23" t="s">
        <v>14</v>
      </c>
    </row>
    <row r="24" spans="2:28">
      <c r="B24">
        <f t="shared" si="0"/>
        <v>20</v>
      </c>
      <c r="C24">
        <f t="shared" si="10"/>
        <v>156</v>
      </c>
      <c r="D24">
        <f t="shared" si="12"/>
        <v>78</v>
      </c>
      <c r="E24">
        <f t="shared" si="11"/>
        <v>78</v>
      </c>
      <c r="F24">
        <f t="shared" si="11"/>
        <v>78</v>
      </c>
      <c r="G24">
        <f t="shared" si="11"/>
        <v>78</v>
      </c>
      <c r="H24">
        <f t="shared" si="11"/>
        <v>78</v>
      </c>
    </row>
    <row r="25" spans="2:28">
      <c r="B25">
        <f t="shared" si="0"/>
        <v>21</v>
      </c>
      <c r="C25">
        <f t="shared" si="10"/>
        <v>170</v>
      </c>
      <c r="D25">
        <f t="shared" si="12"/>
        <v>85</v>
      </c>
      <c r="E25">
        <f t="shared" si="11"/>
        <v>85</v>
      </c>
      <c r="F25">
        <f t="shared" si="11"/>
        <v>85</v>
      </c>
      <c r="G25">
        <f t="shared" si="11"/>
        <v>85</v>
      </c>
      <c r="H25">
        <f t="shared" si="11"/>
        <v>85</v>
      </c>
      <c r="K25" t="s">
        <v>15</v>
      </c>
      <c r="U25" t="s">
        <v>19</v>
      </c>
    </row>
    <row r="26" spans="2:28">
      <c r="B26">
        <f t="shared" si="0"/>
        <v>22</v>
      </c>
      <c r="C26">
        <f t="shared" si="10"/>
        <v>184</v>
      </c>
      <c r="D26">
        <f t="shared" si="12"/>
        <v>92</v>
      </c>
      <c r="E26">
        <f t="shared" si="11"/>
        <v>92</v>
      </c>
      <c r="F26">
        <f t="shared" si="11"/>
        <v>92</v>
      </c>
      <c r="G26">
        <f t="shared" si="11"/>
        <v>92</v>
      </c>
      <c r="H26">
        <f t="shared" si="11"/>
        <v>92</v>
      </c>
      <c r="K26" t="s">
        <v>6</v>
      </c>
      <c r="L26" t="s">
        <v>1</v>
      </c>
      <c r="M26" t="s">
        <v>2</v>
      </c>
      <c r="N26" t="s">
        <v>3</v>
      </c>
      <c r="O26" t="s">
        <v>11</v>
      </c>
      <c r="P26" t="s">
        <v>5</v>
      </c>
      <c r="Q26" t="s">
        <v>16</v>
      </c>
      <c r="R26" t="s">
        <v>17</v>
      </c>
      <c r="U26" t="s">
        <v>6</v>
      </c>
      <c r="V26" t="s">
        <v>1</v>
      </c>
      <c r="W26" t="s">
        <v>2</v>
      </c>
      <c r="X26" t="s">
        <v>3</v>
      </c>
      <c r="Y26" t="s">
        <v>11</v>
      </c>
      <c r="Z26" t="s">
        <v>5</v>
      </c>
      <c r="AA26" t="s">
        <v>16</v>
      </c>
      <c r="AB26" t="s">
        <v>17</v>
      </c>
    </row>
    <row r="27" spans="2:28">
      <c r="B27">
        <f t="shared" si="0"/>
        <v>23</v>
      </c>
      <c r="C27">
        <f t="shared" si="10"/>
        <v>198</v>
      </c>
      <c r="D27">
        <f t="shared" si="12"/>
        <v>99</v>
      </c>
      <c r="E27">
        <f t="shared" si="11"/>
        <v>99</v>
      </c>
      <c r="F27">
        <f t="shared" si="11"/>
        <v>99</v>
      </c>
      <c r="G27">
        <f t="shared" si="11"/>
        <v>99</v>
      </c>
      <c r="H27">
        <f t="shared" si="11"/>
        <v>99</v>
      </c>
      <c r="J27" t="s">
        <v>0</v>
      </c>
      <c r="K27">
        <v>1.3</v>
      </c>
      <c r="L27">
        <v>1.7</v>
      </c>
      <c r="M27">
        <v>1.3</v>
      </c>
      <c r="N27">
        <v>1.2</v>
      </c>
      <c r="O27">
        <v>1.2</v>
      </c>
      <c r="P27">
        <v>1.7</v>
      </c>
      <c r="Q27">
        <f>SUM(K27:P27)</f>
        <v>8.4</v>
      </c>
      <c r="R27">
        <f>PRODUCT(6*1.4)</f>
        <v>8.3999999999999986</v>
      </c>
      <c r="T27" t="s">
        <v>0</v>
      </c>
      <c r="U27">
        <v>1.7</v>
      </c>
      <c r="V27">
        <v>1</v>
      </c>
      <c r="W27">
        <v>1.4</v>
      </c>
      <c r="X27">
        <v>1.7</v>
      </c>
      <c r="Y27">
        <v>1.4</v>
      </c>
      <c r="Z27">
        <v>1.2</v>
      </c>
      <c r="AA27">
        <f>SUM(U27:Z27)</f>
        <v>8.3999999999999986</v>
      </c>
      <c r="AB27">
        <f>PRODUCT(6*1.4)</f>
        <v>8.3999999999999986</v>
      </c>
    </row>
    <row r="28" spans="2:28">
      <c r="B28">
        <f>SUM(B27+1)</f>
        <v>24</v>
      </c>
      <c r="C28">
        <f t="shared" si="10"/>
        <v>212</v>
      </c>
      <c r="D28">
        <f t="shared" si="12"/>
        <v>106</v>
      </c>
      <c r="E28">
        <f t="shared" si="11"/>
        <v>106</v>
      </c>
      <c r="F28">
        <f t="shared" si="11"/>
        <v>106</v>
      </c>
      <c r="G28">
        <f t="shared" si="11"/>
        <v>106</v>
      </c>
      <c r="H28">
        <f t="shared" si="11"/>
        <v>106</v>
      </c>
      <c r="J28">
        <v>1</v>
      </c>
      <c r="K28" t="s">
        <v>18</v>
      </c>
      <c r="T28">
        <v>1</v>
      </c>
      <c r="U28" t="s">
        <v>18</v>
      </c>
    </row>
    <row r="29" spans="2:28">
      <c r="B29">
        <f t="shared" si="0"/>
        <v>25</v>
      </c>
      <c r="C29">
        <f t="shared" si="10"/>
        <v>226</v>
      </c>
      <c r="D29">
        <f t="shared" si="12"/>
        <v>113</v>
      </c>
      <c r="E29">
        <f t="shared" si="11"/>
        <v>113</v>
      </c>
      <c r="F29">
        <f t="shared" si="11"/>
        <v>113</v>
      </c>
      <c r="G29">
        <f t="shared" si="11"/>
        <v>113</v>
      </c>
      <c r="H29">
        <f t="shared" si="11"/>
        <v>113</v>
      </c>
      <c r="J29">
        <v>10</v>
      </c>
      <c r="K29" t="s">
        <v>18</v>
      </c>
      <c r="T29">
        <v>10</v>
      </c>
      <c r="U29" t="s">
        <v>18</v>
      </c>
    </row>
    <row r="30" spans="2:28">
      <c r="B30">
        <f t="shared" si="0"/>
        <v>26</v>
      </c>
      <c r="C30">
        <f t="shared" si="10"/>
        <v>240</v>
      </c>
      <c r="D30">
        <f t="shared" si="12"/>
        <v>120</v>
      </c>
      <c r="E30">
        <f t="shared" si="11"/>
        <v>120</v>
      </c>
      <c r="F30">
        <f t="shared" si="11"/>
        <v>120</v>
      </c>
      <c r="G30">
        <f t="shared" si="11"/>
        <v>120</v>
      </c>
      <c r="H30">
        <f t="shared" si="11"/>
        <v>120</v>
      </c>
      <c r="J30">
        <v>50</v>
      </c>
      <c r="K30">
        <f t="shared" ref="K30:P30" si="13">PRODUCT(K27*C54)</f>
        <v>956.80000000000007</v>
      </c>
      <c r="L30">
        <f t="shared" si="13"/>
        <v>625.6</v>
      </c>
      <c r="M30">
        <f t="shared" si="13"/>
        <v>478.40000000000003</v>
      </c>
      <c r="N30">
        <f t="shared" si="13"/>
        <v>441.59999999999997</v>
      </c>
      <c r="O30">
        <f t="shared" si="13"/>
        <v>441.59999999999997</v>
      </c>
      <c r="P30">
        <f t="shared" si="13"/>
        <v>625.6</v>
      </c>
      <c r="T30">
        <v>50</v>
      </c>
      <c r="U30">
        <f t="shared" ref="U30:Z30" si="14">PRODUCT(C54*U27)</f>
        <v>1251.2</v>
      </c>
      <c r="V30">
        <f t="shared" si="14"/>
        <v>368</v>
      </c>
      <c r="W30">
        <f t="shared" si="14"/>
        <v>515.19999999999993</v>
      </c>
      <c r="X30">
        <f t="shared" si="14"/>
        <v>625.6</v>
      </c>
      <c r="Y30">
        <f t="shared" si="14"/>
        <v>515.19999999999993</v>
      </c>
      <c r="Z30">
        <f t="shared" si="14"/>
        <v>441.59999999999997</v>
      </c>
    </row>
    <row r="31" spans="2:28">
      <c r="B31">
        <f t="shared" si="0"/>
        <v>27</v>
      </c>
      <c r="C31">
        <f t="shared" si="10"/>
        <v>254</v>
      </c>
      <c r="D31">
        <f t="shared" si="12"/>
        <v>127</v>
      </c>
      <c r="E31">
        <f t="shared" si="11"/>
        <v>127</v>
      </c>
      <c r="F31">
        <f t="shared" si="11"/>
        <v>127</v>
      </c>
      <c r="G31">
        <f t="shared" si="11"/>
        <v>127</v>
      </c>
      <c r="H31">
        <f t="shared" si="11"/>
        <v>127</v>
      </c>
      <c r="J31">
        <v>100</v>
      </c>
      <c r="K31">
        <f t="shared" ref="K31:P31" si="15">PRODUCT(K27*C104)</f>
        <v>5506.8</v>
      </c>
      <c r="L31">
        <f t="shared" si="15"/>
        <v>3600.6</v>
      </c>
      <c r="M31">
        <f t="shared" si="15"/>
        <v>2753.4</v>
      </c>
      <c r="N31">
        <f t="shared" si="15"/>
        <v>2541.6</v>
      </c>
      <c r="O31">
        <f t="shared" si="15"/>
        <v>2541.6</v>
      </c>
      <c r="P31">
        <f t="shared" si="15"/>
        <v>3600.6</v>
      </c>
      <c r="T31">
        <v>100</v>
      </c>
      <c r="U31">
        <f t="shared" ref="U31:Z31" si="16">PRODUCT(U27*C104)</f>
        <v>7201.2</v>
      </c>
      <c r="V31">
        <f t="shared" si="16"/>
        <v>2118</v>
      </c>
      <c r="W31">
        <f t="shared" si="16"/>
        <v>2965.2</v>
      </c>
      <c r="X31">
        <f t="shared" si="16"/>
        <v>3600.6</v>
      </c>
      <c r="Y31">
        <f t="shared" si="16"/>
        <v>2965.2</v>
      </c>
      <c r="Z31">
        <f t="shared" si="16"/>
        <v>2541.6</v>
      </c>
    </row>
    <row r="32" spans="2:28">
      <c r="B32">
        <f t="shared" si="0"/>
        <v>28</v>
      </c>
      <c r="C32">
        <f t="shared" si="10"/>
        <v>268</v>
      </c>
      <c r="D32">
        <f t="shared" si="12"/>
        <v>134</v>
      </c>
      <c r="E32">
        <f t="shared" si="11"/>
        <v>134</v>
      </c>
      <c r="F32">
        <f t="shared" si="11"/>
        <v>134</v>
      </c>
      <c r="G32">
        <f t="shared" si="11"/>
        <v>134</v>
      </c>
      <c r="H32">
        <f t="shared" si="11"/>
        <v>134</v>
      </c>
      <c r="J32">
        <v>150</v>
      </c>
      <c r="K32">
        <f t="shared" ref="K32:P32" si="17">PRODUCT(K27*C154)</f>
        <v>61562.8</v>
      </c>
      <c r="L32">
        <f t="shared" si="17"/>
        <v>40252.6</v>
      </c>
      <c r="M32">
        <f t="shared" si="17"/>
        <v>30781.4</v>
      </c>
      <c r="N32">
        <f t="shared" si="17"/>
        <v>28413.599999999999</v>
      </c>
      <c r="O32">
        <f t="shared" si="17"/>
        <v>28413.599999999999</v>
      </c>
      <c r="P32">
        <f t="shared" si="17"/>
        <v>40252.6</v>
      </c>
      <c r="T32">
        <v>150</v>
      </c>
      <c r="U32">
        <f t="shared" ref="U32:Z32" si="18">PRODUCT(U27*C154)</f>
        <v>80505.2</v>
      </c>
      <c r="V32">
        <f t="shared" si="18"/>
        <v>23678</v>
      </c>
      <c r="W32">
        <f t="shared" si="18"/>
        <v>33149.199999999997</v>
      </c>
      <c r="X32">
        <f t="shared" si="18"/>
        <v>40252.6</v>
      </c>
      <c r="Y32">
        <f t="shared" si="18"/>
        <v>33149.199999999997</v>
      </c>
      <c r="Z32">
        <f t="shared" si="18"/>
        <v>28413.599999999999</v>
      </c>
    </row>
    <row r="33" spans="2:8">
      <c r="B33">
        <f t="shared" si="0"/>
        <v>29</v>
      </c>
      <c r="C33">
        <f t="shared" si="10"/>
        <v>282</v>
      </c>
      <c r="D33">
        <f t="shared" si="12"/>
        <v>141</v>
      </c>
      <c r="E33">
        <f t="shared" si="11"/>
        <v>141</v>
      </c>
      <c r="F33">
        <f t="shared" si="11"/>
        <v>141</v>
      </c>
      <c r="G33">
        <f t="shared" si="11"/>
        <v>141</v>
      </c>
      <c r="H33">
        <f t="shared" si="11"/>
        <v>141</v>
      </c>
    </row>
    <row r="34" spans="2:8">
      <c r="B34">
        <f t="shared" si="0"/>
        <v>30</v>
      </c>
      <c r="C34">
        <f t="shared" si="10"/>
        <v>296</v>
      </c>
      <c r="D34">
        <f t="shared" si="12"/>
        <v>148</v>
      </c>
      <c r="E34">
        <f t="shared" si="11"/>
        <v>148</v>
      </c>
      <c r="F34">
        <f t="shared" si="11"/>
        <v>148</v>
      </c>
      <c r="G34">
        <f t="shared" si="11"/>
        <v>148</v>
      </c>
      <c r="H34">
        <f t="shared" si="11"/>
        <v>148</v>
      </c>
    </row>
    <row r="35" spans="2:8">
      <c r="B35">
        <f t="shared" si="0"/>
        <v>31</v>
      </c>
      <c r="C35">
        <f t="shared" si="10"/>
        <v>314</v>
      </c>
      <c r="D35">
        <f>SUM(D34+9)</f>
        <v>157</v>
      </c>
      <c r="E35">
        <f t="shared" ref="E35:H44" si="19">SUM(E34+9)</f>
        <v>157</v>
      </c>
      <c r="F35">
        <f t="shared" si="19"/>
        <v>157</v>
      </c>
      <c r="G35">
        <f t="shared" si="19"/>
        <v>157</v>
      </c>
      <c r="H35">
        <f t="shared" si="19"/>
        <v>157</v>
      </c>
    </row>
    <row r="36" spans="2:8">
      <c r="B36">
        <f t="shared" si="0"/>
        <v>32</v>
      </c>
      <c r="C36">
        <f t="shared" si="10"/>
        <v>332</v>
      </c>
      <c r="D36">
        <f t="shared" ref="D36:D44" si="20">SUM(D35+9)</f>
        <v>166</v>
      </c>
      <c r="E36">
        <f t="shared" si="19"/>
        <v>166</v>
      </c>
      <c r="F36">
        <f t="shared" si="19"/>
        <v>166</v>
      </c>
      <c r="G36">
        <f t="shared" si="19"/>
        <v>166</v>
      </c>
      <c r="H36">
        <f t="shared" si="19"/>
        <v>166</v>
      </c>
    </row>
    <row r="37" spans="2:8">
      <c r="B37">
        <f t="shared" si="0"/>
        <v>33</v>
      </c>
      <c r="C37">
        <f t="shared" si="10"/>
        <v>350</v>
      </c>
      <c r="D37">
        <f t="shared" si="20"/>
        <v>175</v>
      </c>
      <c r="E37">
        <f t="shared" si="19"/>
        <v>175</v>
      </c>
      <c r="F37">
        <f t="shared" si="19"/>
        <v>175</v>
      </c>
      <c r="G37">
        <f t="shared" si="19"/>
        <v>175</v>
      </c>
      <c r="H37">
        <f t="shared" si="19"/>
        <v>175</v>
      </c>
    </row>
    <row r="38" spans="2:8">
      <c r="B38">
        <f t="shared" si="0"/>
        <v>34</v>
      </c>
      <c r="C38">
        <f t="shared" si="10"/>
        <v>368</v>
      </c>
      <c r="D38">
        <f t="shared" si="20"/>
        <v>184</v>
      </c>
      <c r="E38">
        <f t="shared" si="19"/>
        <v>184</v>
      </c>
      <c r="F38">
        <f t="shared" si="19"/>
        <v>184</v>
      </c>
      <c r="G38">
        <f t="shared" si="19"/>
        <v>184</v>
      </c>
      <c r="H38">
        <f t="shared" si="19"/>
        <v>184</v>
      </c>
    </row>
    <row r="39" spans="2:8">
      <c r="B39">
        <f t="shared" si="0"/>
        <v>35</v>
      </c>
      <c r="C39">
        <f t="shared" si="10"/>
        <v>386</v>
      </c>
      <c r="D39">
        <f t="shared" si="20"/>
        <v>193</v>
      </c>
      <c r="E39">
        <f t="shared" si="19"/>
        <v>193</v>
      </c>
      <c r="F39">
        <f t="shared" si="19"/>
        <v>193</v>
      </c>
      <c r="G39">
        <f t="shared" si="19"/>
        <v>193</v>
      </c>
      <c r="H39">
        <f t="shared" si="19"/>
        <v>193</v>
      </c>
    </row>
    <row r="40" spans="2:8">
      <c r="B40">
        <f t="shared" si="0"/>
        <v>36</v>
      </c>
      <c r="C40">
        <f t="shared" si="10"/>
        <v>404</v>
      </c>
      <c r="D40">
        <f t="shared" si="20"/>
        <v>202</v>
      </c>
      <c r="E40">
        <f t="shared" si="19"/>
        <v>202</v>
      </c>
      <c r="F40">
        <f t="shared" si="19"/>
        <v>202</v>
      </c>
      <c r="G40">
        <f t="shared" si="19"/>
        <v>202</v>
      </c>
      <c r="H40">
        <f t="shared" si="19"/>
        <v>202</v>
      </c>
    </row>
    <row r="41" spans="2:8">
      <c r="B41">
        <f t="shared" si="0"/>
        <v>37</v>
      </c>
      <c r="C41">
        <f t="shared" si="10"/>
        <v>422</v>
      </c>
      <c r="D41">
        <f t="shared" si="20"/>
        <v>211</v>
      </c>
      <c r="E41">
        <f t="shared" si="19"/>
        <v>211</v>
      </c>
      <c r="F41">
        <f t="shared" si="19"/>
        <v>211</v>
      </c>
      <c r="G41">
        <f t="shared" si="19"/>
        <v>211</v>
      </c>
      <c r="H41">
        <f t="shared" si="19"/>
        <v>211</v>
      </c>
    </row>
    <row r="42" spans="2:8">
      <c r="B42">
        <f t="shared" si="0"/>
        <v>38</v>
      </c>
      <c r="C42">
        <f t="shared" si="10"/>
        <v>440</v>
      </c>
      <c r="D42">
        <f t="shared" si="20"/>
        <v>220</v>
      </c>
      <c r="E42">
        <f t="shared" si="19"/>
        <v>220</v>
      </c>
      <c r="F42">
        <f t="shared" si="19"/>
        <v>220</v>
      </c>
      <c r="G42">
        <f t="shared" si="19"/>
        <v>220</v>
      </c>
      <c r="H42">
        <f t="shared" si="19"/>
        <v>220</v>
      </c>
    </row>
    <row r="43" spans="2:8">
      <c r="B43">
        <f t="shared" si="0"/>
        <v>39</v>
      </c>
      <c r="C43">
        <f t="shared" si="10"/>
        <v>458</v>
      </c>
      <c r="D43">
        <f t="shared" si="20"/>
        <v>229</v>
      </c>
      <c r="E43">
        <f t="shared" si="19"/>
        <v>229</v>
      </c>
      <c r="F43">
        <f t="shared" si="19"/>
        <v>229</v>
      </c>
      <c r="G43">
        <f t="shared" si="19"/>
        <v>229</v>
      </c>
      <c r="H43">
        <f t="shared" si="19"/>
        <v>229</v>
      </c>
    </row>
    <row r="44" spans="2:8">
      <c r="B44">
        <f t="shared" si="0"/>
        <v>40</v>
      </c>
      <c r="C44">
        <f t="shared" si="10"/>
        <v>476</v>
      </c>
      <c r="D44">
        <f t="shared" si="20"/>
        <v>238</v>
      </c>
      <c r="E44">
        <f t="shared" si="19"/>
        <v>238</v>
      </c>
      <c r="F44">
        <f t="shared" si="19"/>
        <v>238</v>
      </c>
      <c r="G44">
        <f t="shared" si="19"/>
        <v>238</v>
      </c>
      <c r="H44">
        <f t="shared" si="19"/>
        <v>238</v>
      </c>
    </row>
    <row r="45" spans="2:8">
      <c r="B45">
        <f t="shared" si="0"/>
        <v>41</v>
      </c>
      <c r="C45">
        <f t="shared" si="10"/>
        <v>502</v>
      </c>
      <c r="D45">
        <f>SUM(D44+13)</f>
        <v>251</v>
      </c>
      <c r="E45">
        <f t="shared" ref="E45:H54" si="21">SUM(E44+13)</f>
        <v>251</v>
      </c>
      <c r="F45">
        <f t="shared" si="21"/>
        <v>251</v>
      </c>
      <c r="G45">
        <f t="shared" si="21"/>
        <v>251</v>
      </c>
      <c r="H45">
        <f t="shared" si="21"/>
        <v>251</v>
      </c>
    </row>
    <row r="46" spans="2:8">
      <c r="B46">
        <f t="shared" si="0"/>
        <v>42</v>
      </c>
      <c r="C46">
        <f t="shared" si="10"/>
        <v>528</v>
      </c>
      <c r="D46">
        <f t="shared" ref="D46:D54" si="22">SUM(D45+13)</f>
        <v>264</v>
      </c>
      <c r="E46">
        <f t="shared" si="21"/>
        <v>264</v>
      </c>
      <c r="F46">
        <f t="shared" si="21"/>
        <v>264</v>
      </c>
      <c r="G46">
        <f t="shared" si="21"/>
        <v>264</v>
      </c>
      <c r="H46">
        <f t="shared" si="21"/>
        <v>264</v>
      </c>
    </row>
    <row r="47" spans="2:8">
      <c r="B47">
        <f t="shared" si="0"/>
        <v>43</v>
      </c>
      <c r="C47">
        <f t="shared" si="10"/>
        <v>554</v>
      </c>
      <c r="D47">
        <f t="shared" si="22"/>
        <v>277</v>
      </c>
      <c r="E47">
        <f t="shared" si="21"/>
        <v>277</v>
      </c>
      <c r="F47">
        <f t="shared" si="21"/>
        <v>277</v>
      </c>
      <c r="G47">
        <f t="shared" si="21"/>
        <v>277</v>
      </c>
      <c r="H47">
        <f t="shared" si="21"/>
        <v>277</v>
      </c>
    </row>
    <row r="48" spans="2:8">
      <c r="B48">
        <f t="shared" si="0"/>
        <v>44</v>
      </c>
      <c r="C48">
        <f t="shared" si="10"/>
        <v>580</v>
      </c>
      <c r="D48">
        <f t="shared" si="22"/>
        <v>290</v>
      </c>
      <c r="E48">
        <f t="shared" si="21"/>
        <v>290</v>
      </c>
      <c r="F48">
        <f t="shared" si="21"/>
        <v>290</v>
      </c>
      <c r="G48">
        <f t="shared" si="21"/>
        <v>290</v>
      </c>
      <c r="H48">
        <f t="shared" si="21"/>
        <v>290</v>
      </c>
    </row>
    <row r="49" spans="2:8">
      <c r="B49">
        <f t="shared" si="0"/>
        <v>45</v>
      </c>
      <c r="C49">
        <f t="shared" si="10"/>
        <v>606</v>
      </c>
      <c r="D49">
        <f t="shared" si="22"/>
        <v>303</v>
      </c>
      <c r="E49">
        <f t="shared" si="21"/>
        <v>303</v>
      </c>
      <c r="F49">
        <f t="shared" si="21"/>
        <v>303</v>
      </c>
      <c r="G49">
        <f t="shared" si="21"/>
        <v>303</v>
      </c>
      <c r="H49">
        <f t="shared" si="21"/>
        <v>303</v>
      </c>
    </row>
    <row r="50" spans="2:8">
      <c r="B50">
        <f t="shared" si="0"/>
        <v>46</v>
      </c>
      <c r="C50">
        <f t="shared" si="10"/>
        <v>632</v>
      </c>
      <c r="D50">
        <f t="shared" si="22"/>
        <v>316</v>
      </c>
      <c r="E50">
        <f t="shared" si="21"/>
        <v>316</v>
      </c>
      <c r="F50">
        <f t="shared" si="21"/>
        <v>316</v>
      </c>
      <c r="G50">
        <f t="shared" si="21"/>
        <v>316</v>
      </c>
      <c r="H50">
        <f t="shared" si="21"/>
        <v>316</v>
      </c>
    </row>
    <row r="51" spans="2:8">
      <c r="B51">
        <f t="shared" si="0"/>
        <v>47</v>
      </c>
      <c r="C51">
        <f>PRODUCT(D51*2)</f>
        <v>658</v>
      </c>
      <c r="D51">
        <f t="shared" si="22"/>
        <v>329</v>
      </c>
      <c r="E51">
        <f t="shared" si="21"/>
        <v>329</v>
      </c>
      <c r="F51">
        <f t="shared" si="21"/>
        <v>329</v>
      </c>
      <c r="G51">
        <f t="shared" si="21"/>
        <v>329</v>
      </c>
      <c r="H51">
        <f t="shared" si="21"/>
        <v>329</v>
      </c>
    </row>
    <row r="52" spans="2:8">
      <c r="B52">
        <f t="shared" si="0"/>
        <v>48</v>
      </c>
      <c r="C52">
        <f t="shared" si="10"/>
        <v>684</v>
      </c>
      <c r="D52">
        <f t="shared" si="22"/>
        <v>342</v>
      </c>
      <c r="E52">
        <f t="shared" si="21"/>
        <v>342</v>
      </c>
      <c r="F52">
        <f t="shared" si="21"/>
        <v>342</v>
      </c>
      <c r="G52">
        <f t="shared" si="21"/>
        <v>342</v>
      </c>
      <c r="H52">
        <f t="shared" si="21"/>
        <v>342</v>
      </c>
    </row>
    <row r="53" spans="2:8">
      <c r="B53">
        <f t="shared" si="0"/>
        <v>49</v>
      </c>
      <c r="C53">
        <f t="shared" si="10"/>
        <v>710</v>
      </c>
      <c r="D53">
        <f t="shared" si="22"/>
        <v>355</v>
      </c>
      <c r="E53">
        <f t="shared" si="21"/>
        <v>355</v>
      </c>
      <c r="F53">
        <f t="shared" si="21"/>
        <v>355</v>
      </c>
      <c r="G53">
        <f t="shared" si="21"/>
        <v>355</v>
      </c>
      <c r="H53">
        <f t="shared" si="21"/>
        <v>355</v>
      </c>
    </row>
    <row r="54" spans="2:8">
      <c r="B54">
        <f t="shared" si="0"/>
        <v>50</v>
      </c>
      <c r="C54">
        <f t="shared" si="10"/>
        <v>736</v>
      </c>
      <c r="D54">
        <f t="shared" si="22"/>
        <v>368</v>
      </c>
      <c r="E54">
        <f t="shared" si="21"/>
        <v>368</v>
      </c>
      <c r="F54">
        <f t="shared" si="21"/>
        <v>368</v>
      </c>
      <c r="G54">
        <f t="shared" si="21"/>
        <v>368</v>
      </c>
      <c r="H54">
        <f t="shared" si="21"/>
        <v>368</v>
      </c>
    </row>
    <row r="55" spans="2:8">
      <c r="B55">
        <f t="shared" si="0"/>
        <v>51</v>
      </c>
      <c r="C55">
        <f t="shared" si="10"/>
        <v>770</v>
      </c>
      <c r="D55">
        <f>SUM(D54+17)</f>
        <v>385</v>
      </c>
      <c r="E55">
        <f t="shared" ref="E55:H64" si="23">SUM(E54+17)</f>
        <v>385</v>
      </c>
      <c r="F55">
        <f t="shared" si="23"/>
        <v>385</v>
      </c>
      <c r="G55">
        <f t="shared" si="23"/>
        <v>385</v>
      </c>
      <c r="H55">
        <f t="shared" si="23"/>
        <v>385</v>
      </c>
    </row>
    <row r="56" spans="2:8">
      <c r="B56">
        <f t="shared" si="0"/>
        <v>52</v>
      </c>
      <c r="C56">
        <f t="shared" si="10"/>
        <v>804</v>
      </c>
      <c r="D56">
        <f t="shared" ref="D56:D64" si="24">SUM(D55+17)</f>
        <v>402</v>
      </c>
      <c r="E56">
        <f t="shared" si="23"/>
        <v>402</v>
      </c>
      <c r="F56">
        <f t="shared" si="23"/>
        <v>402</v>
      </c>
      <c r="G56">
        <f t="shared" si="23"/>
        <v>402</v>
      </c>
      <c r="H56">
        <f t="shared" si="23"/>
        <v>402</v>
      </c>
    </row>
    <row r="57" spans="2:8">
      <c r="B57">
        <f t="shared" si="0"/>
        <v>53</v>
      </c>
      <c r="C57">
        <f t="shared" si="10"/>
        <v>838</v>
      </c>
      <c r="D57">
        <f t="shared" si="24"/>
        <v>419</v>
      </c>
      <c r="E57">
        <f t="shared" si="23"/>
        <v>419</v>
      </c>
      <c r="F57">
        <f t="shared" si="23"/>
        <v>419</v>
      </c>
      <c r="G57">
        <f t="shared" si="23"/>
        <v>419</v>
      </c>
      <c r="H57">
        <f t="shared" si="23"/>
        <v>419</v>
      </c>
    </row>
    <row r="58" spans="2:8">
      <c r="B58">
        <f t="shared" si="0"/>
        <v>54</v>
      </c>
      <c r="C58">
        <f t="shared" si="10"/>
        <v>872</v>
      </c>
      <c r="D58">
        <f t="shared" si="24"/>
        <v>436</v>
      </c>
      <c r="E58">
        <f t="shared" si="23"/>
        <v>436</v>
      </c>
      <c r="F58">
        <f t="shared" si="23"/>
        <v>436</v>
      </c>
      <c r="G58">
        <f t="shared" si="23"/>
        <v>436</v>
      </c>
      <c r="H58">
        <f t="shared" si="23"/>
        <v>436</v>
      </c>
    </row>
    <row r="59" spans="2:8">
      <c r="B59">
        <f t="shared" si="0"/>
        <v>55</v>
      </c>
      <c r="C59">
        <f t="shared" si="10"/>
        <v>906</v>
      </c>
      <c r="D59">
        <f t="shared" si="24"/>
        <v>453</v>
      </c>
      <c r="E59">
        <f t="shared" si="23"/>
        <v>453</v>
      </c>
      <c r="F59">
        <f t="shared" si="23"/>
        <v>453</v>
      </c>
      <c r="G59">
        <f t="shared" si="23"/>
        <v>453</v>
      </c>
      <c r="H59">
        <f t="shared" si="23"/>
        <v>453</v>
      </c>
    </row>
    <row r="60" spans="2:8">
      <c r="B60">
        <f t="shared" si="0"/>
        <v>56</v>
      </c>
      <c r="C60">
        <f t="shared" si="10"/>
        <v>940</v>
      </c>
      <c r="D60">
        <f t="shared" si="24"/>
        <v>470</v>
      </c>
      <c r="E60">
        <f t="shared" si="23"/>
        <v>470</v>
      </c>
      <c r="F60">
        <f t="shared" si="23"/>
        <v>470</v>
      </c>
      <c r="G60">
        <f t="shared" si="23"/>
        <v>470</v>
      </c>
      <c r="H60">
        <f t="shared" si="23"/>
        <v>470</v>
      </c>
    </row>
    <row r="61" spans="2:8">
      <c r="B61">
        <f t="shared" si="0"/>
        <v>57</v>
      </c>
      <c r="C61">
        <f t="shared" si="10"/>
        <v>974</v>
      </c>
      <c r="D61">
        <f t="shared" si="24"/>
        <v>487</v>
      </c>
      <c r="E61">
        <f t="shared" si="23"/>
        <v>487</v>
      </c>
      <c r="F61">
        <f t="shared" si="23"/>
        <v>487</v>
      </c>
      <c r="G61">
        <f t="shared" si="23"/>
        <v>487</v>
      </c>
      <c r="H61">
        <f t="shared" si="23"/>
        <v>487</v>
      </c>
    </row>
    <row r="62" spans="2:8">
      <c r="B62">
        <f t="shared" si="0"/>
        <v>58</v>
      </c>
      <c r="C62">
        <f t="shared" si="10"/>
        <v>1008</v>
      </c>
      <c r="D62">
        <f t="shared" si="24"/>
        <v>504</v>
      </c>
      <c r="E62">
        <f t="shared" si="23"/>
        <v>504</v>
      </c>
      <c r="F62">
        <f t="shared" si="23"/>
        <v>504</v>
      </c>
      <c r="G62">
        <f t="shared" si="23"/>
        <v>504</v>
      </c>
      <c r="H62">
        <f t="shared" si="23"/>
        <v>504</v>
      </c>
    </row>
    <row r="63" spans="2:8">
      <c r="B63">
        <f t="shared" si="0"/>
        <v>59</v>
      </c>
      <c r="C63">
        <f t="shared" si="10"/>
        <v>1042</v>
      </c>
      <c r="D63">
        <f t="shared" si="24"/>
        <v>521</v>
      </c>
      <c r="E63">
        <f t="shared" si="23"/>
        <v>521</v>
      </c>
      <c r="F63">
        <f t="shared" si="23"/>
        <v>521</v>
      </c>
      <c r="G63">
        <f t="shared" si="23"/>
        <v>521</v>
      </c>
      <c r="H63">
        <f t="shared" si="23"/>
        <v>521</v>
      </c>
    </row>
    <row r="64" spans="2:8">
      <c r="B64">
        <f t="shared" si="0"/>
        <v>60</v>
      </c>
      <c r="C64">
        <f t="shared" si="10"/>
        <v>1076</v>
      </c>
      <c r="D64">
        <f t="shared" si="24"/>
        <v>538</v>
      </c>
      <c r="E64">
        <f t="shared" si="23"/>
        <v>538</v>
      </c>
      <c r="F64">
        <f t="shared" si="23"/>
        <v>538</v>
      </c>
      <c r="G64">
        <f t="shared" si="23"/>
        <v>538</v>
      </c>
      <c r="H64">
        <f t="shared" si="23"/>
        <v>538</v>
      </c>
    </row>
    <row r="65" spans="2:8">
      <c r="B65">
        <f t="shared" si="0"/>
        <v>61</v>
      </c>
      <c r="C65">
        <f t="shared" si="10"/>
        <v>1118</v>
      </c>
      <c r="D65">
        <f>SUM(D64+21)</f>
        <v>559</v>
      </c>
      <c r="E65">
        <f t="shared" ref="E65:H74" si="25">SUM(E64+21)</f>
        <v>559</v>
      </c>
      <c r="F65">
        <f t="shared" si="25"/>
        <v>559</v>
      </c>
      <c r="G65">
        <f t="shared" si="25"/>
        <v>559</v>
      </c>
      <c r="H65">
        <f t="shared" si="25"/>
        <v>559</v>
      </c>
    </row>
    <row r="66" spans="2:8">
      <c r="B66">
        <f t="shared" si="0"/>
        <v>62</v>
      </c>
      <c r="C66">
        <f t="shared" si="10"/>
        <v>1160</v>
      </c>
      <c r="D66">
        <f t="shared" ref="D66:D74" si="26">SUM(D65+21)</f>
        <v>580</v>
      </c>
      <c r="E66">
        <f t="shared" si="25"/>
        <v>580</v>
      </c>
      <c r="F66">
        <f t="shared" si="25"/>
        <v>580</v>
      </c>
      <c r="G66">
        <f t="shared" si="25"/>
        <v>580</v>
      </c>
      <c r="H66">
        <f t="shared" si="25"/>
        <v>580</v>
      </c>
    </row>
    <row r="67" spans="2:8">
      <c r="B67">
        <f t="shared" si="0"/>
        <v>63</v>
      </c>
      <c r="C67">
        <f t="shared" si="10"/>
        <v>1202</v>
      </c>
      <c r="D67">
        <f t="shared" si="26"/>
        <v>601</v>
      </c>
      <c r="E67">
        <f t="shared" si="25"/>
        <v>601</v>
      </c>
      <c r="F67">
        <f t="shared" si="25"/>
        <v>601</v>
      </c>
      <c r="G67">
        <f t="shared" si="25"/>
        <v>601</v>
      </c>
      <c r="H67">
        <f t="shared" si="25"/>
        <v>601</v>
      </c>
    </row>
    <row r="68" spans="2:8">
      <c r="B68">
        <f t="shared" si="0"/>
        <v>64</v>
      </c>
      <c r="C68">
        <f t="shared" si="10"/>
        <v>1244</v>
      </c>
      <c r="D68">
        <f t="shared" si="26"/>
        <v>622</v>
      </c>
      <c r="E68">
        <f t="shared" si="25"/>
        <v>622</v>
      </c>
      <c r="F68">
        <f t="shared" si="25"/>
        <v>622</v>
      </c>
      <c r="G68">
        <f t="shared" si="25"/>
        <v>622</v>
      </c>
      <c r="H68">
        <f t="shared" si="25"/>
        <v>622</v>
      </c>
    </row>
    <row r="69" spans="2:8">
      <c r="B69">
        <f t="shared" si="0"/>
        <v>65</v>
      </c>
      <c r="C69">
        <f t="shared" si="10"/>
        <v>1286</v>
      </c>
      <c r="D69">
        <f t="shared" si="26"/>
        <v>643</v>
      </c>
      <c r="E69">
        <f t="shared" si="25"/>
        <v>643</v>
      </c>
      <c r="F69">
        <f t="shared" si="25"/>
        <v>643</v>
      </c>
      <c r="G69">
        <f t="shared" si="25"/>
        <v>643</v>
      </c>
      <c r="H69">
        <f t="shared" si="25"/>
        <v>643</v>
      </c>
    </row>
    <row r="70" spans="2:8">
      <c r="B70">
        <f t="shared" si="0"/>
        <v>66</v>
      </c>
      <c r="C70">
        <f>PRODUCT(D70*2)</f>
        <v>1328</v>
      </c>
      <c r="D70">
        <f t="shared" si="26"/>
        <v>664</v>
      </c>
      <c r="E70">
        <f t="shared" si="25"/>
        <v>664</v>
      </c>
      <c r="F70">
        <f t="shared" si="25"/>
        <v>664</v>
      </c>
      <c r="G70">
        <f t="shared" si="25"/>
        <v>664</v>
      </c>
      <c r="H70">
        <f t="shared" si="25"/>
        <v>664</v>
      </c>
    </row>
    <row r="71" spans="2:8">
      <c r="B71">
        <f t="shared" ref="B71:B134" si="27">SUM(B70+1)</f>
        <v>67</v>
      </c>
      <c r="C71">
        <f t="shared" si="10"/>
        <v>1370</v>
      </c>
      <c r="D71">
        <f t="shared" si="26"/>
        <v>685</v>
      </c>
      <c r="E71">
        <f t="shared" si="25"/>
        <v>685</v>
      </c>
      <c r="F71">
        <f t="shared" si="25"/>
        <v>685</v>
      </c>
      <c r="G71">
        <f t="shared" si="25"/>
        <v>685</v>
      </c>
      <c r="H71">
        <f t="shared" si="25"/>
        <v>685</v>
      </c>
    </row>
    <row r="72" spans="2:8">
      <c r="B72">
        <f t="shared" si="27"/>
        <v>68</v>
      </c>
      <c r="C72">
        <f t="shared" si="10"/>
        <v>1412</v>
      </c>
      <c r="D72">
        <f t="shared" si="26"/>
        <v>706</v>
      </c>
      <c r="E72">
        <f t="shared" si="25"/>
        <v>706</v>
      </c>
      <c r="F72">
        <f t="shared" si="25"/>
        <v>706</v>
      </c>
      <c r="G72">
        <f t="shared" si="25"/>
        <v>706</v>
      </c>
      <c r="H72">
        <f t="shared" si="25"/>
        <v>706</v>
      </c>
    </row>
    <row r="73" spans="2:8">
      <c r="B73">
        <f t="shared" si="27"/>
        <v>69</v>
      </c>
      <c r="C73">
        <f t="shared" si="10"/>
        <v>1454</v>
      </c>
      <c r="D73">
        <f t="shared" si="26"/>
        <v>727</v>
      </c>
      <c r="E73">
        <f t="shared" si="25"/>
        <v>727</v>
      </c>
      <c r="F73">
        <f t="shared" si="25"/>
        <v>727</v>
      </c>
      <c r="G73">
        <f t="shared" si="25"/>
        <v>727</v>
      </c>
      <c r="H73">
        <f t="shared" si="25"/>
        <v>727</v>
      </c>
    </row>
    <row r="74" spans="2:8">
      <c r="B74">
        <f t="shared" si="27"/>
        <v>70</v>
      </c>
      <c r="C74">
        <f t="shared" si="10"/>
        <v>1496</v>
      </c>
      <c r="D74">
        <f t="shared" si="26"/>
        <v>748</v>
      </c>
      <c r="E74">
        <f t="shared" si="25"/>
        <v>748</v>
      </c>
      <c r="F74">
        <f t="shared" si="25"/>
        <v>748</v>
      </c>
      <c r="G74">
        <f t="shared" si="25"/>
        <v>748</v>
      </c>
      <c r="H74">
        <f t="shared" si="25"/>
        <v>748</v>
      </c>
    </row>
    <row r="75" spans="2:8">
      <c r="B75">
        <f t="shared" si="27"/>
        <v>71</v>
      </c>
      <c r="C75">
        <f t="shared" si="10"/>
        <v>1550</v>
      </c>
      <c r="D75">
        <f>SUM(D74+27)</f>
        <v>775</v>
      </c>
      <c r="E75">
        <f t="shared" ref="E75:H84" si="28">SUM(E74+27)</f>
        <v>775</v>
      </c>
      <c r="F75">
        <f t="shared" si="28"/>
        <v>775</v>
      </c>
      <c r="G75">
        <f t="shared" si="28"/>
        <v>775</v>
      </c>
      <c r="H75">
        <f t="shared" si="28"/>
        <v>775</v>
      </c>
    </row>
    <row r="76" spans="2:8">
      <c r="B76">
        <f t="shared" si="27"/>
        <v>72</v>
      </c>
      <c r="C76">
        <f t="shared" si="10"/>
        <v>1604</v>
      </c>
      <c r="D76">
        <f t="shared" ref="D76:D84" si="29">SUM(D75+27)</f>
        <v>802</v>
      </c>
      <c r="E76">
        <f t="shared" si="28"/>
        <v>802</v>
      </c>
      <c r="F76">
        <f t="shared" si="28"/>
        <v>802</v>
      </c>
      <c r="G76">
        <f t="shared" si="28"/>
        <v>802</v>
      </c>
      <c r="H76">
        <f t="shared" si="28"/>
        <v>802</v>
      </c>
    </row>
    <row r="77" spans="2:8">
      <c r="B77">
        <f t="shared" si="27"/>
        <v>73</v>
      </c>
      <c r="C77">
        <f t="shared" si="10"/>
        <v>1658</v>
      </c>
      <c r="D77">
        <f t="shared" si="29"/>
        <v>829</v>
      </c>
      <c r="E77">
        <f t="shared" si="28"/>
        <v>829</v>
      </c>
      <c r="F77">
        <f t="shared" si="28"/>
        <v>829</v>
      </c>
      <c r="G77">
        <f t="shared" si="28"/>
        <v>829</v>
      </c>
      <c r="H77">
        <f t="shared" si="28"/>
        <v>829</v>
      </c>
    </row>
    <row r="78" spans="2:8">
      <c r="B78">
        <f t="shared" si="27"/>
        <v>74</v>
      </c>
      <c r="C78">
        <f t="shared" si="10"/>
        <v>1712</v>
      </c>
      <c r="D78">
        <f t="shared" si="29"/>
        <v>856</v>
      </c>
      <c r="E78">
        <f t="shared" si="28"/>
        <v>856</v>
      </c>
      <c r="F78">
        <f t="shared" si="28"/>
        <v>856</v>
      </c>
      <c r="G78">
        <f t="shared" si="28"/>
        <v>856</v>
      </c>
      <c r="H78">
        <f t="shared" si="28"/>
        <v>856</v>
      </c>
    </row>
    <row r="79" spans="2:8">
      <c r="B79">
        <f t="shared" si="27"/>
        <v>75</v>
      </c>
      <c r="C79">
        <f t="shared" si="10"/>
        <v>1766</v>
      </c>
      <c r="D79">
        <f t="shared" si="29"/>
        <v>883</v>
      </c>
      <c r="E79">
        <f t="shared" si="28"/>
        <v>883</v>
      </c>
      <c r="F79">
        <f t="shared" si="28"/>
        <v>883</v>
      </c>
      <c r="G79">
        <f t="shared" si="28"/>
        <v>883</v>
      </c>
      <c r="H79">
        <f t="shared" si="28"/>
        <v>883</v>
      </c>
    </row>
    <row r="80" spans="2:8">
      <c r="B80">
        <f t="shared" si="27"/>
        <v>76</v>
      </c>
      <c r="C80">
        <f t="shared" si="10"/>
        <v>1820</v>
      </c>
      <c r="D80">
        <f t="shared" si="29"/>
        <v>910</v>
      </c>
      <c r="E80">
        <f t="shared" si="28"/>
        <v>910</v>
      </c>
      <c r="F80">
        <f t="shared" si="28"/>
        <v>910</v>
      </c>
      <c r="G80">
        <f t="shared" si="28"/>
        <v>910</v>
      </c>
      <c r="H80">
        <f t="shared" si="28"/>
        <v>910</v>
      </c>
    </row>
    <row r="81" spans="2:8">
      <c r="B81">
        <f t="shared" si="27"/>
        <v>77</v>
      </c>
      <c r="C81">
        <f t="shared" ref="C81:C87" si="30">PRODUCT(D81*2)</f>
        <v>1874</v>
      </c>
      <c r="D81">
        <f t="shared" si="29"/>
        <v>937</v>
      </c>
      <c r="E81">
        <f t="shared" si="28"/>
        <v>937</v>
      </c>
      <c r="F81">
        <f t="shared" si="28"/>
        <v>937</v>
      </c>
      <c r="G81">
        <f t="shared" si="28"/>
        <v>937</v>
      </c>
      <c r="H81">
        <f t="shared" si="28"/>
        <v>937</v>
      </c>
    </row>
    <row r="82" spans="2:8">
      <c r="B82">
        <f t="shared" si="27"/>
        <v>78</v>
      </c>
      <c r="C82">
        <f t="shared" si="30"/>
        <v>1928</v>
      </c>
      <c r="D82">
        <f t="shared" si="29"/>
        <v>964</v>
      </c>
      <c r="E82">
        <f t="shared" si="28"/>
        <v>964</v>
      </c>
      <c r="F82">
        <f t="shared" si="28"/>
        <v>964</v>
      </c>
      <c r="G82">
        <f t="shared" si="28"/>
        <v>964</v>
      </c>
      <c r="H82">
        <f t="shared" si="28"/>
        <v>964</v>
      </c>
    </row>
    <row r="83" spans="2:8">
      <c r="B83">
        <f t="shared" si="27"/>
        <v>79</v>
      </c>
      <c r="C83">
        <f t="shared" si="30"/>
        <v>1982</v>
      </c>
      <c r="D83">
        <f t="shared" si="29"/>
        <v>991</v>
      </c>
      <c r="E83">
        <f t="shared" si="28"/>
        <v>991</v>
      </c>
      <c r="F83">
        <f t="shared" si="28"/>
        <v>991</v>
      </c>
      <c r="G83">
        <f t="shared" si="28"/>
        <v>991</v>
      </c>
      <c r="H83">
        <f t="shared" si="28"/>
        <v>991</v>
      </c>
    </row>
    <row r="84" spans="2:8">
      <c r="B84">
        <f t="shared" si="27"/>
        <v>80</v>
      </c>
      <c r="C84">
        <f t="shared" si="30"/>
        <v>2036</v>
      </c>
      <c r="D84">
        <f t="shared" si="29"/>
        <v>1018</v>
      </c>
      <c r="E84">
        <f t="shared" si="28"/>
        <v>1018</v>
      </c>
      <c r="F84">
        <f t="shared" si="28"/>
        <v>1018</v>
      </c>
      <c r="G84">
        <f t="shared" si="28"/>
        <v>1018</v>
      </c>
      <c r="H84">
        <f t="shared" si="28"/>
        <v>1018</v>
      </c>
    </row>
    <row r="85" spans="2:8">
      <c r="B85">
        <f t="shared" si="27"/>
        <v>81</v>
      </c>
      <c r="C85">
        <f t="shared" si="30"/>
        <v>2110</v>
      </c>
      <c r="D85">
        <f>SUM(D84+37)</f>
        <v>1055</v>
      </c>
      <c r="E85">
        <f t="shared" ref="E85:H94" si="31">SUM(E84+37)</f>
        <v>1055</v>
      </c>
      <c r="F85">
        <f t="shared" si="31"/>
        <v>1055</v>
      </c>
      <c r="G85">
        <f t="shared" si="31"/>
        <v>1055</v>
      </c>
      <c r="H85">
        <f t="shared" si="31"/>
        <v>1055</v>
      </c>
    </row>
    <row r="86" spans="2:8">
      <c r="B86">
        <f t="shared" si="27"/>
        <v>82</v>
      </c>
      <c r="C86">
        <f t="shared" si="30"/>
        <v>2184</v>
      </c>
      <c r="D86">
        <f t="shared" ref="D86:D94" si="32">SUM(D85+37)</f>
        <v>1092</v>
      </c>
      <c r="E86">
        <f t="shared" si="31"/>
        <v>1092</v>
      </c>
      <c r="F86">
        <f t="shared" si="31"/>
        <v>1092</v>
      </c>
      <c r="G86">
        <f t="shared" si="31"/>
        <v>1092</v>
      </c>
      <c r="H86">
        <f t="shared" si="31"/>
        <v>1092</v>
      </c>
    </row>
    <row r="87" spans="2:8">
      <c r="B87">
        <f t="shared" si="27"/>
        <v>83</v>
      </c>
      <c r="C87">
        <f t="shared" si="30"/>
        <v>2258</v>
      </c>
      <c r="D87">
        <f t="shared" si="32"/>
        <v>1129</v>
      </c>
      <c r="E87">
        <f t="shared" si="31"/>
        <v>1129</v>
      </c>
      <c r="F87">
        <f t="shared" si="31"/>
        <v>1129</v>
      </c>
      <c r="G87">
        <f t="shared" si="31"/>
        <v>1129</v>
      </c>
      <c r="H87">
        <f t="shared" si="31"/>
        <v>1129</v>
      </c>
    </row>
    <row r="88" spans="2:8">
      <c r="B88">
        <f t="shared" si="27"/>
        <v>84</v>
      </c>
      <c r="C88">
        <f>PRODUCT(D88*2)</f>
        <v>2332</v>
      </c>
      <c r="D88">
        <f t="shared" si="32"/>
        <v>1166</v>
      </c>
      <c r="E88">
        <f t="shared" si="31"/>
        <v>1166</v>
      </c>
      <c r="F88">
        <f t="shared" si="31"/>
        <v>1166</v>
      </c>
      <c r="G88">
        <f t="shared" si="31"/>
        <v>1166</v>
      </c>
      <c r="H88">
        <f t="shared" si="31"/>
        <v>1166</v>
      </c>
    </row>
    <row r="89" spans="2:8">
      <c r="B89">
        <f t="shared" si="27"/>
        <v>85</v>
      </c>
      <c r="C89">
        <f t="shared" ref="C89:C107" si="33">PRODUCT(D89*2)</f>
        <v>2406</v>
      </c>
      <c r="D89">
        <f t="shared" si="32"/>
        <v>1203</v>
      </c>
      <c r="E89">
        <f t="shared" si="31"/>
        <v>1203</v>
      </c>
      <c r="F89">
        <f t="shared" si="31"/>
        <v>1203</v>
      </c>
      <c r="G89">
        <f t="shared" si="31"/>
        <v>1203</v>
      </c>
      <c r="H89">
        <f t="shared" si="31"/>
        <v>1203</v>
      </c>
    </row>
    <row r="90" spans="2:8">
      <c r="B90">
        <f t="shared" si="27"/>
        <v>86</v>
      </c>
      <c r="C90">
        <f t="shared" si="33"/>
        <v>2480</v>
      </c>
      <c r="D90">
        <f t="shared" si="32"/>
        <v>1240</v>
      </c>
      <c r="E90">
        <f t="shared" si="31"/>
        <v>1240</v>
      </c>
      <c r="F90">
        <f t="shared" si="31"/>
        <v>1240</v>
      </c>
      <c r="G90">
        <f t="shared" si="31"/>
        <v>1240</v>
      </c>
      <c r="H90">
        <f t="shared" si="31"/>
        <v>1240</v>
      </c>
    </row>
    <row r="91" spans="2:8">
      <c r="B91">
        <f t="shared" si="27"/>
        <v>87</v>
      </c>
      <c r="C91">
        <f t="shared" si="33"/>
        <v>2554</v>
      </c>
      <c r="D91">
        <f t="shared" si="32"/>
        <v>1277</v>
      </c>
      <c r="E91">
        <f t="shared" si="31"/>
        <v>1277</v>
      </c>
      <c r="F91">
        <f t="shared" si="31"/>
        <v>1277</v>
      </c>
      <c r="G91">
        <f t="shared" si="31"/>
        <v>1277</v>
      </c>
      <c r="H91">
        <f t="shared" si="31"/>
        <v>1277</v>
      </c>
    </row>
    <row r="92" spans="2:8">
      <c r="B92">
        <f t="shared" si="27"/>
        <v>88</v>
      </c>
      <c r="C92">
        <f t="shared" si="33"/>
        <v>2628</v>
      </c>
      <c r="D92">
        <f t="shared" si="32"/>
        <v>1314</v>
      </c>
      <c r="E92">
        <f t="shared" si="31"/>
        <v>1314</v>
      </c>
      <c r="F92">
        <f t="shared" si="31"/>
        <v>1314</v>
      </c>
      <c r="G92">
        <f t="shared" si="31"/>
        <v>1314</v>
      </c>
      <c r="H92">
        <f t="shared" si="31"/>
        <v>1314</v>
      </c>
    </row>
    <row r="93" spans="2:8">
      <c r="B93">
        <f t="shared" si="27"/>
        <v>89</v>
      </c>
      <c r="C93">
        <f t="shared" si="33"/>
        <v>2702</v>
      </c>
      <c r="D93">
        <f t="shared" si="32"/>
        <v>1351</v>
      </c>
      <c r="E93">
        <f t="shared" si="31"/>
        <v>1351</v>
      </c>
      <c r="F93">
        <f t="shared" si="31"/>
        <v>1351</v>
      </c>
      <c r="G93">
        <f t="shared" si="31"/>
        <v>1351</v>
      </c>
      <c r="H93">
        <f t="shared" si="31"/>
        <v>1351</v>
      </c>
    </row>
    <row r="94" spans="2:8">
      <c r="B94">
        <f t="shared" si="27"/>
        <v>90</v>
      </c>
      <c r="C94">
        <f t="shared" si="33"/>
        <v>2776</v>
      </c>
      <c r="D94">
        <f t="shared" si="32"/>
        <v>1388</v>
      </c>
      <c r="E94">
        <f t="shared" si="31"/>
        <v>1388</v>
      </c>
      <c r="F94">
        <f t="shared" si="31"/>
        <v>1388</v>
      </c>
      <c r="G94">
        <f t="shared" si="31"/>
        <v>1388</v>
      </c>
      <c r="H94">
        <f t="shared" si="31"/>
        <v>1388</v>
      </c>
    </row>
    <row r="95" spans="2:8">
      <c r="B95">
        <f t="shared" si="27"/>
        <v>91</v>
      </c>
      <c r="C95">
        <f t="shared" si="33"/>
        <v>2890</v>
      </c>
      <c r="D95">
        <f>SUM(D94+57)</f>
        <v>1445</v>
      </c>
      <c r="E95">
        <f t="shared" ref="E95:H99" si="34">SUM(E94+57)</f>
        <v>1445</v>
      </c>
      <c r="F95">
        <f t="shared" si="34"/>
        <v>1445</v>
      </c>
      <c r="G95">
        <f t="shared" si="34"/>
        <v>1445</v>
      </c>
      <c r="H95">
        <f t="shared" si="34"/>
        <v>1445</v>
      </c>
    </row>
    <row r="96" spans="2:8">
      <c r="B96">
        <f t="shared" si="27"/>
        <v>92</v>
      </c>
      <c r="C96">
        <f t="shared" si="33"/>
        <v>3004</v>
      </c>
      <c r="D96">
        <f t="shared" ref="D96:D99" si="35">SUM(D95+57)</f>
        <v>1502</v>
      </c>
      <c r="E96">
        <f t="shared" si="34"/>
        <v>1502</v>
      </c>
      <c r="F96">
        <f t="shared" si="34"/>
        <v>1502</v>
      </c>
      <c r="G96">
        <f t="shared" si="34"/>
        <v>1502</v>
      </c>
      <c r="H96">
        <f t="shared" si="34"/>
        <v>1502</v>
      </c>
    </row>
    <row r="97" spans="2:8">
      <c r="B97">
        <f t="shared" si="27"/>
        <v>93</v>
      </c>
      <c r="C97">
        <f t="shared" si="33"/>
        <v>3118</v>
      </c>
      <c r="D97">
        <f t="shared" si="35"/>
        <v>1559</v>
      </c>
      <c r="E97">
        <f t="shared" si="34"/>
        <v>1559</v>
      </c>
      <c r="F97">
        <f t="shared" si="34"/>
        <v>1559</v>
      </c>
      <c r="G97">
        <f t="shared" si="34"/>
        <v>1559</v>
      </c>
      <c r="H97">
        <f t="shared" si="34"/>
        <v>1559</v>
      </c>
    </row>
    <row r="98" spans="2:8">
      <c r="B98">
        <f t="shared" si="27"/>
        <v>94</v>
      </c>
      <c r="C98">
        <f t="shared" si="33"/>
        <v>3232</v>
      </c>
      <c r="D98">
        <f t="shared" si="35"/>
        <v>1616</v>
      </c>
      <c r="E98">
        <f t="shared" si="34"/>
        <v>1616</v>
      </c>
      <c r="F98">
        <f t="shared" si="34"/>
        <v>1616</v>
      </c>
      <c r="G98">
        <f t="shared" si="34"/>
        <v>1616</v>
      </c>
      <c r="H98">
        <f t="shared" si="34"/>
        <v>1616</v>
      </c>
    </row>
    <row r="99" spans="2:8">
      <c r="B99">
        <f t="shared" si="27"/>
        <v>95</v>
      </c>
      <c r="C99">
        <f t="shared" si="33"/>
        <v>3346</v>
      </c>
      <c r="D99">
        <f t="shared" si="35"/>
        <v>1673</v>
      </c>
      <c r="E99">
        <f t="shared" si="34"/>
        <v>1673</v>
      </c>
      <c r="F99">
        <f t="shared" si="34"/>
        <v>1673</v>
      </c>
      <c r="G99">
        <f t="shared" si="34"/>
        <v>1673</v>
      </c>
      <c r="H99">
        <f t="shared" si="34"/>
        <v>1673</v>
      </c>
    </row>
    <row r="100" spans="2:8">
      <c r="B100">
        <f t="shared" si="27"/>
        <v>96</v>
      </c>
      <c r="C100">
        <f t="shared" si="33"/>
        <v>3524</v>
      </c>
      <c r="D100">
        <f>SUM(D99+89)</f>
        <v>1762</v>
      </c>
      <c r="E100">
        <f t="shared" ref="E100:H104" si="36">SUM(E99+89)</f>
        <v>1762</v>
      </c>
      <c r="F100">
        <f t="shared" si="36"/>
        <v>1762</v>
      </c>
      <c r="G100">
        <f t="shared" si="36"/>
        <v>1762</v>
      </c>
      <c r="H100">
        <f t="shared" si="36"/>
        <v>1762</v>
      </c>
    </row>
    <row r="101" spans="2:8">
      <c r="B101">
        <f t="shared" si="27"/>
        <v>97</v>
      </c>
      <c r="C101">
        <f t="shared" si="33"/>
        <v>3702</v>
      </c>
      <c r="D101">
        <f t="shared" ref="D101:D104" si="37">SUM(D100+89)</f>
        <v>1851</v>
      </c>
      <c r="E101">
        <f t="shared" si="36"/>
        <v>1851</v>
      </c>
      <c r="F101">
        <f t="shared" si="36"/>
        <v>1851</v>
      </c>
      <c r="G101">
        <f t="shared" si="36"/>
        <v>1851</v>
      </c>
      <c r="H101">
        <f t="shared" si="36"/>
        <v>1851</v>
      </c>
    </row>
    <row r="102" spans="2:8">
      <c r="B102">
        <f t="shared" si="27"/>
        <v>98</v>
      </c>
      <c r="C102">
        <f t="shared" si="33"/>
        <v>3880</v>
      </c>
      <c r="D102">
        <f t="shared" si="37"/>
        <v>1940</v>
      </c>
      <c r="E102">
        <f t="shared" si="36"/>
        <v>1940</v>
      </c>
      <c r="F102">
        <f t="shared" si="36"/>
        <v>1940</v>
      </c>
      <c r="G102">
        <f t="shared" si="36"/>
        <v>1940</v>
      </c>
      <c r="H102">
        <f t="shared" si="36"/>
        <v>1940</v>
      </c>
    </row>
    <row r="103" spans="2:8">
      <c r="B103">
        <f t="shared" si="27"/>
        <v>99</v>
      </c>
      <c r="C103">
        <f t="shared" si="33"/>
        <v>4058</v>
      </c>
      <c r="D103">
        <f t="shared" si="37"/>
        <v>2029</v>
      </c>
      <c r="E103">
        <f t="shared" si="36"/>
        <v>2029</v>
      </c>
      <c r="F103">
        <f t="shared" si="36"/>
        <v>2029</v>
      </c>
      <c r="G103">
        <f t="shared" si="36"/>
        <v>2029</v>
      </c>
      <c r="H103">
        <f t="shared" si="36"/>
        <v>2029</v>
      </c>
    </row>
    <row r="104" spans="2:8">
      <c r="B104">
        <f t="shared" si="27"/>
        <v>100</v>
      </c>
      <c r="C104">
        <f t="shared" si="33"/>
        <v>4236</v>
      </c>
      <c r="D104">
        <f t="shared" si="37"/>
        <v>2118</v>
      </c>
      <c r="E104">
        <f t="shared" si="36"/>
        <v>2118</v>
      </c>
      <c r="F104">
        <f t="shared" si="36"/>
        <v>2118</v>
      </c>
      <c r="G104">
        <f t="shared" si="36"/>
        <v>2118</v>
      </c>
      <c r="H104">
        <f t="shared" si="36"/>
        <v>2118</v>
      </c>
    </row>
    <row r="105" spans="2:8">
      <c r="B105">
        <f t="shared" si="27"/>
        <v>101</v>
      </c>
      <c r="C105">
        <f t="shared" si="33"/>
        <v>4538</v>
      </c>
      <c r="D105">
        <f>SUM(D104+151)</f>
        <v>2269</v>
      </c>
      <c r="E105">
        <f t="shared" ref="E105:H109" si="38">SUM(E104+151)</f>
        <v>2269</v>
      </c>
      <c r="F105">
        <f t="shared" si="38"/>
        <v>2269</v>
      </c>
      <c r="G105">
        <f t="shared" si="38"/>
        <v>2269</v>
      </c>
      <c r="H105">
        <f t="shared" si="38"/>
        <v>2269</v>
      </c>
    </row>
    <row r="106" spans="2:8">
      <c r="B106">
        <f t="shared" si="27"/>
        <v>102</v>
      </c>
      <c r="C106">
        <f t="shared" si="33"/>
        <v>4840</v>
      </c>
      <c r="D106">
        <f t="shared" ref="D106:D109" si="39">SUM(D105+151)</f>
        <v>2420</v>
      </c>
      <c r="E106">
        <f t="shared" si="38"/>
        <v>2420</v>
      </c>
      <c r="F106">
        <f t="shared" si="38"/>
        <v>2420</v>
      </c>
      <c r="G106">
        <f t="shared" si="38"/>
        <v>2420</v>
      </c>
      <c r="H106">
        <f t="shared" si="38"/>
        <v>2420</v>
      </c>
    </row>
    <row r="107" spans="2:8">
      <c r="B107">
        <f t="shared" si="27"/>
        <v>103</v>
      </c>
      <c r="C107">
        <f t="shared" si="33"/>
        <v>5142</v>
      </c>
      <c r="D107">
        <f t="shared" si="39"/>
        <v>2571</v>
      </c>
      <c r="E107">
        <f t="shared" si="38"/>
        <v>2571</v>
      </c>
      <c r="F107">
        <f t="shared" si="38"/>
        <v>2571</v>
      </c>
      <c r="G107">
        <f t="shared" si="38"/>
        <v>2571</v>
      </c>
      <c r="H107">
        <f t="shared" si="38"/>
        <v>2571</v>
      </c>
    </row>
    <row r="108" spans="2:8">
      <c r="B108">
        <f t="shared" si="27"/>
        <v>104</v>
      </c>
      <c r="C108">
        <f>PRODUCT(D108*2)</f>
        <v>5444</v>
      </c>
      <c r="D108">
        <f t="shared" si="39"/>
        <v>2722</v>
      </c>
      <c r="E108">
        <f t="shared" si="38"/>
        <v>2722</v>
      </c>
      <c r="F108">
        <f t="shared" si="38"/>
        <v>2722</v>
      </c>
      <c r="G108">
        <f t="shared" si="38"/>
        <v>2722</v>
      </c>
      <c r="H108">
        <f t="shared" si="38"/>
        <v>2722</v>
      </c>
    </row>
    <row r="109" spans="2:8">
      <c r="B109">
        <f t="shared" si="27"/>
        <v>105</v>
      </c>
      <c r="C109">
        <f t="shared" ref="C109:C126" si="40">PRODUCT(D109*2)</f>
        <v>5746</v>
      </c>
      <c r="D109">
        <f t="shared" si="39"/>
        <v>2873</v>
      </c>
      <c r="E109">
        <f t="shared" si="38"/>
        <v>2873</v>
      </c>
      <c r="F109">
        <f t="shared" si="38"/>
        <v>2873</v>
      </c>
      <c r="G109">
        <f t="shared" si="38"/>
        <v>2873</v>
      </c>
      <c r="H109">
        <f t="shared" si="38"/>
        <v>2873</v>
      </c>
    </row>
    <row r="110" spans="2:8">
      <c r="B110">
        <f t="shared" si="27"/>
        <v>106</v>
      </c>
      <c r="C110">
        <f t="shared" si="40"/>
        <v>6260</v>
      </c>
      <c r="D110">
        <f>SUM(D109+257)</f>
        <v>3130</v>
      </c>
      <c r="E110">
        <f t="shared" ref="E110:H114" si="41">SUM(E109+257)</f>
        <v>3130</v>
      </c>
      <c r="F110">
        <f t="shared" si="41"/>
        <v>3130</v>
      </c>
      <c r="G110">
        <f t="shared" si="41"/>
        <v>3130</v>
      </c>
      <c r="H110">
        <f t="shared" si="41"/>
        <v>3130</v>
      </c>
    </row>
    <row r="111" spans="2:8">
      <c r="B111">
        <f t="shared" si="27"/>
        <v>107</v>
      </c>
      <c r="C111">
        <f t="shared" si="40"/>
        <v>6774</v>
      </c>
      <c r="D111">
        <f t="shared" ref="D111:D114" si="42">SUM(D110+257)</f>
        <v>3387</v>
      </c>
      <c r="E111">
        <f t="shared" si="41"/>
        <v>3387</v>
      </c>
      <c r="F111">
        <f t="shared" si="41"/>
        <v>3387</v>
      </c>
      <c r="G111">
        <f t="shared" si="41"/>
        <v>3387</v>
      </c>
      <c r="H111">
        <f t="shared" si="41"/>
        <v>3387</v>
      </c>
    </row>
    <row r="112" spans="2:8">
      <c r="B112">
        <f t="shared" si="27"/>
        <v>108</v>
      </c>
      <c r="C112">
        <f t="shared" si="40"/>
        <v>7288</v>
      </c>
      <c r="D112">
        <f t="shared" si="42"/>
        <v>3644</v>
      </c>
      <c r="E112">
        <f t="shared" si="41"/>
        <v>3644</v>
      </c>
      <c r="F112">
        <f t="shared" si="41"/>
        <v>3644</v>
      </c>
      <c r="G112">
        <f t="shared" si="41"/>
        <v>3644</v>
      </c>
      <c r="H112">
        <f t="shared" si="41"/>
        <v>3644</v>
      </c>
    </row>
    <row r="113" spans="2:8">
      <c r="B113">
        <f t="shared" si="27"/>
        <v>109</v>
      </c>
      <c r="C113">
        <f t="shared" si="40"/>
        <v>7802</v>
      </c>
      <c r="D113">
        <f t="shared" si="42"/>
        <v>3901</v>
      </c>
      <c r="E113">
        <f t="shared" si="41"/>
        <v>3901</v>
      </c>
      <c r="F113">
        <f t="shared" si="41"/>
        <v>3901</v>
      </c>
      <c r="G113">
        <f t="shared" si="41"/>
        <v>3901</v>
      </c>
      <c r="H113">
        <f t="shared" si="41"/>
        <v>3901</v>
      </c>
    </row>
    <row r="114" spans="2:8">
      <c r="B114">
        <f t="shared" si="27"/>
        <v>110</v>
      </c>
      <c r="C114">
        <f t="shared" si="40"/>
        <v>8316</v>
      </c>
      <c r="D114">
        <f t="shared" si="42"/>
        <v>4158</v>
      </c>
      <c r="E114">
        <f t="shared" si="41"/>
        <v>4158</v>
      </c>
      <c r="F114">
        <f t="shared" si="41"/>
        <v>4158</v>
      </c>
      <c r="G114">
        <f t="shared" si="41"/>
        <v>4158</v>
      </c>
      <c r="H114">
        <f t="shared" si="41"/>
        <v>4158</v>
      </c>
    </row>
    <row r="115" spans="2:8">
      <c r="B115">
        <f t="shared" si="27"/>
        <v>111</v>
      </c>
      <c r="C115">
        <f t="shared" si="40"/>
        <v>9046</v>
      </c>
      <c r="D115">
        <f>SUM(D114+365)</f>
        <v>4523</v>
      </c>
      <c r="E115">
        <f t="shared" ref="E115:H124" si="43">SUM(E114+365)</f>
        <v>4523</v>
      </c>
      <c r="F115">
        <f t="shared" si="43"/>
        <v>4523</v>
      </c>
      <c r="G115">
        <f t="shared" si="43"/>
        <v>4523</v>
      </c>
      <c r="H115">
        <f t="shared" si="43"/>
        <v>4523</v>
      </c>
    </row>
    <row r="116" spans="2:8">
      <c r="B116">
        <f t="shared" si="27"/>
        <v>112</v>
      </c>
      <c r="C116">
        <f t="shared" si="40"/>
        <v>9776</v>
      </c>
      <c r="D116">
        <f t="shared" ref="D116:D124" si="44">SUM(D115+365)</f>
        <v>4888</v>
      </c>
      <c r="E116">
        <f t="shared" si="43"/>
        <v>4888</v>
      </c>
      <c r="F116">
        <f t="shared" si="43"/>
        <v>4888</v>
      </c>
      <c r="G116">
        <f t="shared" si="43"/>
        <v>4888</v>
      </c>
      <c r="H116">
        <f t="shared" si="43"/>
        <v>4888</v>
      </c>
    </row>
    <row r="117" spans="2:8">
      <c r="B117">
        <f t="shared" si="27"/>
        <v>113</v>
      </c>
      <c r="C117">
        <f t="shared" si="40"/>
        <v>10506</v>
      </c>
      <c r="D117">
        <f t="shared" si="44"/>
        <v>5253</v>
      </c>
      <c r="E117">
        <f t="shared" si="43"/>
        <v>5253</v>
      </c>
      <c r="F117">
        <f t="shared" si="43"/>
        <v>5253</v>
      </c>
      <c r="G117">
        <f t="shared" si="43"/>
        <v>5253</v>
      </c>
      <c r="H117">
        <f t="shared" si="43"/>
        <v>5253</v>
      </c>
    </row>
    <row r="118" spans="2:8">
      <c r="B118">
        <f t="shared" si="27"/>
        <v>114</v>
      </c>
      <c r="C118">
        <f t="shared" si="40"/>
        <v>11236</v>
      </c>
      <c r="D118">
        <f t="shared" si="44"/>
        <v>5618</v>
      </c>
      <c r="E118">
        <f t="shared" si="43"/>
        <v>5618</v>
      </c>
      <c r="F118">
        <f t="shared" si="43"/>
        <v>5618</v>
      </c>
      <c r="G118">
        <f t="shared" si="43"/>
        <v>5618</v>
      </c>
      <c r="H118">
        <f t="shared" si="43"/>
        <v>5618</v>
      </c>
    </row>
    <row r="119" spans="2:8">
      <c r="B119">
        <f t="shared" si="27"/>
        <v>115</v>
      </c>
      <c r="C119">
        <f t="shared" si="40"/>
        <v>11966</v>
      </c>
      <c r="D119">
        <f t="shared" si="44"/>
        <v>5983</v>
      </c>
      <c r="E119">
        <f t="shared" si="43"/>
        <v>5983</v>
      </c>
      <c r="F119">
        <f t="shared" si="43"/>
        <v>5983</v>
      </c>
      <c r="G119">
        <f t="shared" si="43"/>
        <v>5983</v>
      </c>
      <c r="H119">
        <f t="shared" si="43"/>
        <v>5983</v>
      </c>
    </row>
    <row r="120" spans="2:8">
      <c r="B120">
        <f t="shared" si="27"/>
        <v>116</v>
      </c>
      <c r="C120">
        <f t="shared" si="40"/>
        <v>12696</v>
      </c>
      <c r="D120">
        <f t="shared" si="44"/>
        <v>6348</v>
      </c>
      <c r="E120">
        <f t="shared" si="43"/>
        <v>6348</v>
      </c>
      <c r="F120">
        <f t="shared" si="43"/>
        <v>6348</v>
      </c>
      <c r="G120">
        <f t="shared" si="43"/>
        <v>6348</v>
      </c>
      <c r="H120">
        <f t="shared" si="43"/>
        <v>6348</v>
      </c>
    </row>
    <row r="121" spans="2:8">
      <c r="B121">
        <f t="shared" si="27"/>
        <v>117</v>
      </c>
      <c r="C121">
        <f t="shared" si="40"/>
        <v>13426</v>
      </c>
      <c r="D121">
        <f t="shared" si="44"/>
        <v>6713</v>
      </c>
      <c r="E121">
        <f t="shared" si="43"/>
        <v>6713</v>
      </c>
      <c r="F121">
        <f t="shared" si="43"/>
        <v>6713</v>
      </c>
      <c r="G121">
        <f t="shared" si="43"/>
        <v>6713</v>
      </c>
      <c r="H121">
        <f t="shared" si="43"/>
        <v>6713</v>
      </c>
    </row>
    <row r="122" spans="2:8">
      <c r="B122">
        <f t="shared" si="27"/>
        <v>118</v>
      </c>
      <c r="C122">
        <f t="shared" si="40"/>
        <v>14156</v>
      </c>
      <c r="D122">
        <f t="shared" si="44"/>
        <v>7078</v>
      </c>
      <c r="E122">
        <f t="shared" si="43"/>
        <v>7078</v>
      </c>
      <c r="F122">
        <f t="shared" si="43"/>
        <v>7078</v>
      </c>
      <c r="G122">
        <f t="shared" si="43"/>
        <v>7078</v>
      </c>
      <c r="H122">
        <f t="shared" si="43"/>
        <v>7078</v>
      </c>
    </row>
    <row r="123" spans="2:8">
      <c r="B123">
        <f t="shared" si="27"/>
        <v>119</v>
      </c>
      <c r="C123">
        <f t="shared" si="40"/>
        <v>14886</v>
      </c>
      <c r="D123">
        <f t="shared" si="44"/>
        <v>7443</v>
      </c>
      <c r="E123">
        <f t="shared" si="43"/>
        <v>7443</v>
      </c>
      <c r="F123">
        <f t="shared" si="43"/>
        <v>7443</v>
      </c>
      <c r="G123">
        <f t="shared" si="43"/>
        <v>7443</v>
      </c>
      <c r="H123">
        <f t="shared" si="43"/>
        <v>7443</v>
      </c>
    </row>
    <row r="124" spans="2:8">
      <c r="B124">
        <f t="shared" si="27"/>
        <v>120</v>
      </c>
      <c r="C124">
        <f t="shared" si="40"/>
        <v>15616</v>
      </c>
      <c r="D124">
        <f t="shared" si="44"/>
        <v>7808</v>
      </c>
      <c r="E124">
        <f t="shared" si="43"/>
        <v>7808</v>
      </c>
      <c r="F124">
        <f t="shared" si="43"/>
        <v>7808</v>
      </c>
      <c r="G124">
        <f t="shared" si="43"/>
        <v>7808</v>
      </c>
      <c r="H124">
        <f t="shared" si="43"/>
        <v>7808</v>
      </c>
    </row>
    <row r="125" spans="2:8">
      <c r="B125">
        <f t="shared" si="27"/>
        <v>121</v>
      </c>
      <c r="C125">
        <f t="shared" si="40"/>
        <v>16674</v>
      </c>
      <c r="D125">
        <f>SUM(D124+529)</f>
        <v>8337</v>
      </c>
      <c r="E125">
        <f t="shared" ref="E125:H140" si="45">SUM(E124+529)</f>
        <v>8337</v>
      </c>
      <c r="F125">
        <f t="shared" si="45"/>
        <v>8337</v>
      </c>
      <c r="G125">
        <f t="shared" si="45"/>
        <v>8337</v>
      </c>
      <c r="H125">
        <f t="shared" si="45"/>
        <v>8337</v>
      </c>
    </row>
    <row r="126" spans="2:8">
      <c r="B126">
        <f t="shared" si="27"/>
        <v>122</v>
      </c>
      <c r="C126">
        <f t="shared" si="40"/>
        <v>17732</v>
      </c>
      <c r="D126">
        <f t="shared" ref="D126:D184" si="46">SUM(D125+529)</f>
        <v>8866</v>
      </c>
      <c r="E126">
        <f t="shared" si="45"/>
        <v>8866</v>
      </c>
      <c r="F126">
        <f t="shared" si="45"/>
        <v>8866</v>
      </c>
      <c r="G126">
        <f t="shared" si="45"/>
        <v>8866</v>
      </c>
      <c r="H126">
        <f t="shared" si="45"/>
        <v>8866</v>
      </c>
    </row>
    <row r="127" spans="2:8">
      <c r="B127">
        <f t="shared" si="27"/>
        <v>123</v>
      </c>
      <c r="C127">
        <f>PRODUCT(D127*2)</f>
        <v>18790</v>
      </c>
      <c r="D127">
        <f t="shared" si="46"/>
        <v>9395</v>
      </c>
      <c r="E127">
        <f t="shared" si="45"/>
        <v>9395</v>
      </c>
      <c r="F127">
        <f t="shared" si="45"/>
        <v>9395</v>
      </c>
      <c r="G127">
        <f t="shared" si="45"/>
        <v>9395</v>
      </c>
      <c r="H127">
        <f t="shared" si="45"/>
        <v>9395</v>
      </c>
    </row>
    <row r="128" spans="2:8">
      <c r="B128">
        <f t="shared" si="27"/>
        <v>124</v>
      </c>
      <c r="C128">
        <f t="shared" ref="C128:C144" si="47">PRODUCT(D128*2)</f>
        <v>19848</v>
      </c>
      <c r="D128">
        <f t="shared" si="46"/>
        <v>9924</v>
      </c>
      <c r="E128">
        <f t="shared" si="45"/>
        <v>9924</v>
      </c>
      <c r="F128">
        <f t="shared" si="45"/>
        <v>9924</v>
      </c>
      <c r="G128">
        <f t="shared" si="45"/>
        <v>9924</v>
      </c>
      <c r="H128">
        <f t="shared" si="45"/>
        <v>9924</v>
      </c>
    </row>
    <row r="129" spans="2:8">
      <c r="B129">
        <f t="shared" si="27"/>
        <v>125</v>
      </c>
      <c r="C129">
        <f t="shared" si="47"/>
        <v>20906</v>
      </c>
      <c r="D129">
        <f t="shared" si="46"/>
        <v>10453</v>
      </c>
      <c r="E129">
        <f t="shared" si="45"/>
        <v>10453</v>
      </c>
      <c r="F129">
        <f t="shared" si="45"/>
        <v>10453</v>
      </c>
      <c r="G129">
        <f t="shared" si="45"/>
        <v>10453</v>
      </c>
      <c r="H129">
        <f t="shared" si="45"/>
        <v>10453</v>
      </c>
    </row>
    <row r="130" spans="2:8">
      <c r="B130">
        <f t="shared" si="27"/>
        <v>126</v>
      </c>
      <c r="C130">
        <f t="shared" si="47"/>
        <v>21964</v>
      </c>
      <c r="D130">
        <f t="shared" si="46"/>
        <v>10982</v>
      </c>
      <c r="E130">
        <f t="shared" si="45"/>
        <v>10982</v>
      </c>
      <c r="F130">
        <f t="shared" si="45"/>
        <v>10982</v>
      </c>
      <c r="G130">
        <f t="shared" si="45"/>
        <v>10982</v>
      </c>
      <c r="H130">
        <f t="shared" si="45"/>
        <v>10982</v>
      </c>
    </row>
    <row r="131" spans="2:8">
      <c r="B131">
        <f t="shared" si="27"/>
        <v>127</v>
      </c>
      <c r="C131">
        <f t="shared" si="47"/>
        <v>23022</v>
      </c>
      <c r="D131">
        <f t="shared" si="46"/>
        <v>11511</v>
      </c>
      <c r="E131">
        <f t="shared" si="45"/>
        <v>11511</v>
      </c>
      <c r="F131">
        <f t="shared" si="45"/>
        <v>11511</v>
      </c>
      <c r="G131">
        <f t="shared" si="45"/>
        <v>11511</v>
      </c>
      <c r="H131">
        <f t="shared" si="45"/>
        <v>11511</v>
      </c>
    </row>
    <row r="132" spans="2:8">
      <c r="B132">
        <f t="shared" si="27"/>
        <v>128</v>
      </c>
      <c r="C132">
        <f t="shared" si="47"/>
        <v>24080</v>
      </c>
      <c r="D132">
        <f t="shared" si="46"/>
        <v>12040</v>
      </c>
      <c r="E132">
        <f t="shared" si="45"/>
        <v>12040</v>
      </c>
      <c r="F132">
        <f t="shared" si="45"/>
        <v>12040</v>
      </c>
      <c r="G132">
        <f t="shared" si="45"/>
        <v>12040</v>
      </c>
      <c r="H132">
        <f t="shared" si="45"/>
        <v>12040</v>
      </c>
    </row>
    <row r="133" spans="2:8">
      <c r="B133">
        <f t="shared" si="27"/>
        <v>129</v>
      </c>
      <c r="C133">
        <f t="shared" si="47"/>
        <v>25138</v>
      </c>
      <c r="D133">
        <f t="shared" si="46"/>
        <v>12569</v>
      </c>
      <c r="E133">
        <f t="shared" si="45"/>
        <v>12569</v>
      </c>
      <c r="F133">
        <f t="shared" si="45"/>
        <v>12569</v>
      </c>
      <c r="G133">
        <f t="shared" si="45"/>
        <v>12569</v>
      </c>
      <c r="H133">
        <f t="shared" si="45"/>
        <v>12569</v>
      </c>
    </row>
    <row r="134" spans="2:8">
      <c r="B134">
        <f t="shared" si="27"/>
        <v>130</v>
      </c>
      <c r="C134">
        <f t="shared" si="47"/>
        <v>26196</v>
      </c>
      <c r="D134">
        <f t="shared" si="46"/>
        <v>13098</v>
      </c>
      <c r="E134">
        <f t="shared" si="45"/>
        <v>13098</v>
      </c>
      <c r="F134">
        <f t="shared" si="45"/>
        <v>13098</v>
      </c>
      <c r="G134">
        <f t="shared" si="45"/>
        <v>13098</v>
      </c>
      <c r="H134">
        <f t="shared" si="45"/>
        <v>13098</v>
      </c>
    </row>
    <row r="135" spans="2:8">
      <c r="B135">
        <f t="shared" ref="B135:B197" si="48">SUM(B134+1)</f>
        <v>131</v>
      </c>
      <c r="C135">
        <f t="shared" si="47"/>
        <v>27254</v>
      </c>
      <c r="D135">
        <f t="shared" si="46"/>
        <v>13627</v>
      </c>
      <c r="E135">
        <f t="shared" si="45"/>
        <v>13627</v>
      </c>
      <c r="F135">
        <f t="shared" si="45"/>
        <v>13627</v>
      </c>
      <c r="G135">
        <f t="shared" si="45"/>
        <v>13627</v>
      </c>
      <c r="H135">
        <f t="shared" si="45"/>
        <v>13627</v>
      </c>
    </row>
    <row r="136" spans="2:8">
      <c r="B136">
        <f t="shared" si="48"/>
        <v>132</v>
      </c>
      <c r="C136">
        <f t="shared" si="47"/>
        <v>28312</v>
      </c>
      <c r="D136">
        <f t="shared" si="46"/>
        <v>14156</v>
      </c>
      <c r="E136">
        <f t="shared" si="45"/>
        <v>14156</v>
      </c>
      <c r="F136">
        <f t="shared" si="45"/>
        <v>14156</v>
      </c>
      <c r="G136">
        <f t="shared" si="45"/>
        <v>14156</v>
      </c>
      <c r="H136">
        <f t="shared" si="45"/>
        <v>14156</v>
      </c>
    </row>
    <row r="137" spans="2:8">
      <c r="B137">
        <f t="shared" si="48"/>
        <v>133</v>
      </c>
      <c r="C137">
        <f t="shared" si="47"/>
        <v>29370</v>
      </c>
      <c r="D137">
        <f t="shared" si="46"/>
        <v>14685</v>
      </c>
      <c r="E137">
        <f t="shared" si="45"/>
        <v>14685</v>
      </c>
      <c r="F137">
        <f t="shared" si="45"/>
        <v>14685</v>
      </c>
      <c r="G137">
        <f t="shared" si="45"/>
        <v>14685</v>
      </c>
      <c r="H137">
        <f t="shared" si="45"/>
        <v>14685</v>
      </c>
    </row>
    <row r="138" spans="2:8">
      <c r="B138">
        <f t="shared" si="48"/>
        <v>134</v>
      </c>
      <c r="C138">
        <f t="shared" si="47"/>
        <v>30428</v>
      </c>
      <c r="D138">
        <f t="shared" si="46"/>
        <v>15214</v>
      </c>
      <c r="E138">
        <f t="shared" si="45"/>
        <v>15214</v>
      </c>
      <c r="F138">
        <f t="shared" si="45"/>
        <v>15214</v>
      </c>
      <c r="G138">
        <f t="shared" si="45"/>
        <v>15214</v>
      </c>
      <c r="H138">
        <f t="shared" si="45"/>
        <v>15214</v>
      </c>
    </row>
    <row r="139" spans="2:8">
      <c r="B139">
        <f t="shared" si="48"/>
        <v>135</v>
      </c>
      <c r="C139">
        <f t="shared" si="47"/>
        <v>31486</v>
      </c>
      <c r="D139">
        <f t="shared" si="46"/>
        <v>15743</v>
      </c>
      <c r="E139">
        <f t="shared" si="45"/>
        <v>15743</v>
      </c>
      <c r="F139">
        <f t="shared" si="45"/>
        <v>15743</v>
      </c>
      <c r="G139">
        <f t="shared" si="45"/>
        <v>15743</v>
      </c>
      <c r="H139">
        <f t="shared" si="45"/>
        <v>15743</v>
      </c>
    </row>
    <row r="140" spans="2:8">
      <c r="B140">
        <f t="shared" si="48"/>
        <v>136</v>
      </c>
      <c r="C140">
        <f t="shared" si="47"/>
        <v>32544</v>
      </c>
      <c r="D140">
        <f t="shared" si="46"/>
        <v>16272</v>
      </c>
      <c r="E140">
        <f t="shared" si="45"/>
        <v>16272</v>
      </c>
      <c r="F140">
        <f t="shared" si="45"/>
        <v>16272</v>
      </c>
      <c r="G140">
        <f t="shared" si="45"/>
        <v>16272</v>
      </c>
      <c r="H140">
        <f t="shared" si="45"/>
        <v>16272</v>
      </c>
    </row>
    <row r="141" spans="2:8">
      <c r="B141">
        <f t="shared" si="48"/>
        <v>137</v>
      </c>
      <c r="C141">
        <f t="shared" si="47"/>
        <v>33602</v>
      </c>
      <c r="D141">
        <f t="shared" si="46"/>
        <v>16801</v>
      </c>
      <c r="E141">
        <f t="shared" ref="E141:E180" si="49">SUM(E140+529)</f>
        <v>16801</v>
      </c>
      <c r="F141">
        <f t="shared" ref="F141:F180" si="50">SUM(F140+529)</f>
        <v>16801</v>
      </c>
      <c r="G141">
        <f t="shared" ref="G141:G180" si="51">SUM(G140+529)</f>
        <v>16801</v>
      </c>
      <c r="H141">
        <f t="shared" ref="H141:H180" si="52">SUM(H140+529)</f>
        <v>16801</v>
      </c>
    </row>
    <row r="142" spans="2:8">
      <c r="B142">
        <f t="shared" si="48"/>
        <v>138</v>
      </c>
      <c r="C142">
        <f t="shared" si="47"/>
        <v>34660</v>
      </c>
      <c r="D142">
        <f t="shared" si="46"/>
        <v>17330</v>
      </c>
      <c r="E142">
        <f t="shared" si="49"/>
        <v>17330</v>
      </c>
      <c r="F142">
        <f t="shared" si="50"/>
        <v>17330</v>
      </c>
      <c r="G142">
        <f t="shared" si="51"/>
        <v>17330</v>
      </c>
      <c r="H142">
        <f t="shared" si="52"/>
        <v>17330</v>
      </c>
    </row>
    <row r="143" spans="2:8">
      <c r="B143">
        <f t="shared" si="48"/>
        <v>139</v>
      </c>
      <c r="C143">
        <f t="shared" si="47"/>
        <v>35718</v>
      </c>
      <c r="D143">
        <f>SUM(D142+529)</f>
        <v>17859</v>
      </c>
      <c r="E143">
        <f t="shared" si="49"/>
        <v>17859</v>
      </c>
      <c r="F143">
        <f t="shared" si="50"/>
        <v>17859</v>
      </c>
      <c r="G143">
        <f t="shared" si="51"/>
        <v>17859</v>
      </c>
      <c r="H143">
        <f t="shared" si="52"/>
        <v>17859</v>
      </c>
    </row>
    <row r="144" spans="2:8">
      <c r="B144">
        <f t="shared" si="48"/>
        <v>140</v>
      </c>
      <c r="C144">
        <f t="shared" si="47"/>
        <v>36776</v>
      </c>
      <c r="D144">
        <f t="shared" si="46"/>
        <v>18388</v>
      </c>
      <c r="E144">
        <f t="shared" si="49"/>
        <v>18388</v>
      </c>
      <c r="F144">
        <f t="shared" si="50"/>
        <v>18388</v>
      </c>
      <c r="G144">
        <f t="shared" si="51"/>
        <v>18388</v>
      </c>
      <c r="H144">
        <f t="shared" si="52"/>
        <v>18388</v>
      </c>
    </row>
    <row r="145" spans="2:8">
      <c r="B145">
        <f t="shared" si="48"/>
        <v>141</v>
      </c>
      <c r="C145">
        <f>PRODUCT(D145*2)</f>
        <v>37834</v>
      </c>
      <c r="D145">
        <f t="shared" si="46"/>
        <v>18917</v>
      </c>
      <c r="E145">
        <f t="shared" si="49"/>
        <v>18917</v>
      </c>
      <c r="F145">
        <f t="shared" si="50"/>
        <v>18917</v>
      </c>
      <c r="G145">
        <f t="shared" si="51"/>
        <v>18917</v>
      </c>
      <c r="H145">
        <f t="shared" si="52"/>
        <v>18917</v>
      </c>
    </row>
    <row r="146" spans="2:8">
      <c r="B146">
        <f t="shared" si="48"/>
        <v>142</v>
      </c>
      <c r="C146">
        <f t="shared" ref="C146:C165" si="53">PRODUCT(D146*2)</f>
        <v>38892</v>
      </c>
      <c r="D146">
        <f t="shared" si="46"/>
        <v>19446</v>
      </c>
      <c r="E146">
        <f t="shared" si="49"/>
        <v>19446</v>
      </c>
      <c r="F146">
        <f t="shared" si="50"/>
        <v>19446</v>
      </c>
      <c r="G146">
        <f t="shared" si="51"/>
        <v>19446</v>
      </c>
      <c r="H146">
        <f t="shared" si="52"/>
        <v>19446</v>
      </c>
    </row>
    <row r="147" spans="2:8">
      <c r="B147">
        <f t="shared" si="48"/>
        <v>143</v>
      </c>
      <c r="C147">
        <f t="shared" si="53"/>
        <v>39950</v>
      </c>
      <c r="D147">
        <f t="shared" si="46"/>
        <v>19975</v>
      </c>
      <c r="E147">
        <f t="shared" si="49"/>
        <v>19975</v>
      </c>
      <c r="F147">
        <f t="shared" si="50"/>
        <v>19975</v>
      </c>
      <c r="G147">
        <f t="shared" si="51"/>
        <v>19975</v>
      </c>
      <c r="H147">
        <f t="shared" si="52"/>
        <v>19975</v>
      </c>
    </row>
    <row r="148" spans="2:8">
      <c r="B148">
        <f t="shared" si="48"/>
        <v>144</v>
      </c>
      <c r="C148">
        <f t="shared" si="53"/>
        <v>41008</v>
      </c>
      <c r="D148">
        <f t="shared" si="46"/>
        <v>20504</v>
      </c>
      <c r="E148">
        <f t="shared" si="49"/>
        <v>20504</v>
      </c>
      <c r="F148">
        <f t="shared" si="50"/>
        <v>20504</v>
      </c>
      <c r="G148">
        <f t="shared" si="51"/>
        <v>20504</v>
      </c>
      <c r="H148">
        <f t="shared" si="52"/>
        <v>20504</v>
      </c>
    </row>
    <row r="149" spans="2:8">
      <c r="B149">
        <f t="shared" si="48"/>
        <v>145</v>
      </c>
      <c r="C149">
        <f t="shared" si="53"/>
        <v>42066</v>
      </c>
      <c r="D149">
        <f t="shared" si="46"/>
        <v>21033</v>
      </c>
      <c r="E149">
        <f t="shared" si="49"/>
        <v>21033</v>
      </c>
      <c r="F149">
        <f t="shared" si="50"/>
        <v>21033</v>
      </c>
      <c r="G149">
        <f t="shared" si="51"/>
        <v>21033</v>
      </c>
      <c r="H149">
        <f t="shared" si="52"/>
        <v>21033</v>
      </c>
    </row>
    <row r="150" spans="2:8">
      <c r="B150">
        <f t="shared" si="48"/>
        <v>146</v>
      </c>
      <c r="C150">
        <f t="shared" si="53"/>
        <v>43124</v>
      </c>
      <c r="D150">
        <f t="shared" si="46"/>
        <v>21562</v>
      </c>
      <c r="E150">
        <f t="shared" si="49"/>
        <v>21562</v>
      </c>
      <c r="F150">
        <f t="shared" si="50"/>
        <v>21562</v>
      </c>
      <c r="G150">
        <f t="shared" si="51"/>
        <v>21562</v>
      </c>
      <c r="H150">
        <f t="shared" si="52"/>
        <v>21562</v>
      </c>
    </row>
    <row r="151" spans="2:8">
      <c r="B151">
        <f t="shared" si="48"/>
        <v>147</v>
      </c>
      <c r="C151">
        <f t="shared" si="53"/>
        <v>44182</v>
      </c>
      <c r="D151">
        <f t="shared" si="46"/>
        <v>22091</v>
      </c>
      <c r="E151">
        <f t="shared" si="49"/>
        <v>22091</v>
      </c>
      <c r="F151">
        <f t="shared" si="50"/>
        <v>22091</v>
      </c>
      <c r="G151">
        <f t="shared" si="51"/>
        <v>22091</v>
      </c>
      <c r="H151">
        <f t="shared" si="52"/>
        <v>22091</v>
      </c>
    </row>
    <row r="152" spans="2:8">
      <c r="B152">
        <f t="shared" si="48"/>
        <v>148</v>
      </c>
      <c r="C152">
        <f t="shared" si="53"/>
        <v>45240</v>
      </c>
      <c r="D152">
        <f t="shared" si="46"/>
        <v>22620</v>
      </c>
      <c r="E152">
        <f t="shared" si="49"/>
        <v>22620</v>
      </c>
      <c r="F152">
        <f t="shared" si="50"/>
        <v>22620</v>
      </c>
      <c r="G152">
        <f t="shared" si="51"/>
        <v>22620</v>
      </c>
      <c r="H152">
        <f t="shared" si="52"/>
        <v>22620</v>
      </c>
    </row>
    <row r="153" spans="2:8">
      <c r="B153">
        <f t="shared" si="48"/>
        <v>149</v>
      </c>
      <c r="C153">
        <f t="shared" si="53"/>
        <v>46298</v>
      </c>
      <c r="D153">
        <f t="shared" si="46"/>
        <v>23149</v>
      </c>
      <c r="E153">
        <f t="shared" si="49"/>
        <v>23149</v>
      </c>
      <c r="F153">
        <f t="shared" si="50"/>
        <v>23149</v>
      </c>
      <c r="G153">
        <f t="shared" si="51"/>
        <v>23149</v>
      </c>
      <c r="H153">
        <f t="shared" si="52"/>
        <v>23149</v>
      </c>
    </row>
    <row r="154" spans="2:8">
      <c r="B154">
        <f t="shared" si="48"/>
        <v>150</v>
      </c>
      <c r="C154">
        <f t="shared" si="53"/>
        <v>47356</v>
      </c>
      <c r="D154">
        <f t="shared" si="46"/>
        <v>23678</v>
      </c>
      <c r="E154">
        <f t="shared" si="49"/>
        <v>23678</v>
      </c>
      <c r="F154">
        <f t="shared" si="50"/>
        <v>23678</v>
      </c>
      <c r="G154">
        <f t="shared" si="51"/>
        <v>23678</v>
      </c>
      <c r="H154">
        <f t="shared" si="52"/>
        <v>23678</v>
      </c>
    </row>
    <row r="155" spans="2:8">
      <c r="B155">
        <f t="shared" si="48"/>
        <v>151</v>
      </c>
      <c r="C155">
        <f t="shared" si="53"/>
        <v>48414</v>
      </c>
      <c r="D155">
        <f t="shared" si="46"/>
        <v>24207</v>
      </c>
      <c r="E155">
        <f t="shared" si="49"/>
        <v>24207</v>
      </c>
      <c r="F155">
        <f t="shared" si="50"/>
        <v>24207</v>
      </c>
      <c r="G155">
        <f t="shared" si="51"/>
        <v>24207</v>
      </c>
      <c r="H155">
        <f t="shared" si="52"/>
        <v>24207</v>
      </c>
    </row>
    <row r="156" spans="2:8">
      <c r="B156">
        <f t="shared" si="48"/>
        <v>152</v>
      </c>
      <c r="C156">
        <f t="shared" si="53"/>
        <v>49472</v>
      </c>
      <c r="D156">
        <f t="shared" si="46"/>
        <v>24736</v>
      </c>
      <c r="E156">
        <f t="shared" si="49"/>
        <v>24736</v>
      </c>
      <c r="F156">
        <f t="shared" si="50"/>
        <v>24736</v>
      </c>
      <c r="G156">
        <f t="shared" si="51"/>
        <v>24736</v>
      </c>
      <c r="H156">
        <f t="shared" si="52"/>
        <v>24736</v>
      </c>
    </row>
    <row r="157" spans="2:8">
      <c r="B157">
        <f t="shared" si="48"/>
        <v>153</v>
      </c>
      <c r="C157">
        <f t="shared" si="53"/>
        <v>50530</v>
      </c>
      <c r="D157">
        <f t="shared" si="46"/>
        <v>25265</v>
      </c>
      <c r="E157">
        <f t="shared" si="49"/>
        <v>25265</v>
      </c>
      <c r="F157">
        <f t="shared" si="50"/>
        <v>25265</v>
      </c>
      <c r="G157">
        <f t="shared" si="51"/>
        <v>25265</v>
      </c>
      <c r="H157">
        <f t="shared" si="52"/>
        <v>25265</v>
      </c>
    </row>
    <row r="158" spans="2:8">
      <c r="B158">
        <f t="shared" si="48"/>
        <v>154</v>
      </c>
      <c r="C158">
        <f t="shared" si="53"/>
        <v>51588</v>
      </c>
      <c r="D158">
        <f t="shared" si="46"/>
        <v>25794</v>
      </c>
      <c r="E158">
        <f t="shared" si="49"/>
        <v>25794</v>
      </c>
      <c r="F158">
        <f t="shared" si="50"/>
        <v>25794</v>
      </c>
      <c r="G158">
        <f t="shared" si="51"/>
        <v>25794</v>
      </c>
      <c r="H158">
        <f t="shared" si="52"/>
        <v>25794</v>
      </c>
    </row>
    <row r="159" spans="2:8">
      <c r="B159">
        <f t="shared" si="48"/>
        <v>155</v>
      </c>
      <c r="C159">
        <f t="shared" si="53"/>
        <v>52646</v>
      </c>
      <c r="D159">
        <f t="shared" si="46"/>
        <v>26323</v>
      </c>
      <c r="E159">
        <f t="shared" si="49"/>
        <v>26323</v>
      </c>
      <c r="F159">
        <f t="shared" si="50"/>
        <v>26323</v>
      </c>
      <c r="G159">
        <f t="shared" si="51"/>
        <v>26323</v>
      </c>
      <c r="H159">
        <f t="shared" si="52"/>
        <v>26323</v>
      </c>
    </row>
    <row r="160" spans="2:8">
      <c r="B160">
        <f t="shared" si="48"/>
        <v>156</v>
      </c>
      <c r="C160">
        <f t="shared" si="53"/>
        <v>53704</v>
      </c>
      <c r="D160">
        <f t="shared" si="46"/>
        <v>26852</v>
      </c>
      <c r="E160">
        <f t="shared" si="49"/>
        <v>26852</v>
      </c>
      <c r="F160">
        <f t="shared" si="50"/>
        <v>26852</v>
      </c>
      <c r="G160">
        <f t="shared" si="51"/>
        <v>26852</v>
      </c>
      <c r="H160">
        <f t="shared" si="52"/>
        <v>26852</v>
      </c>
    </row>
    <row r="161" spans="2:8">
      <c r="B161">
        <f t="shared" si="48"/>
        <v>157</v>
      </c>
      <c r="C161">
        <f t="shared" si="53"/>
        <v>54762</v>
      </c>
      <c r="D161">
        <f>SUM(D160+529)</f>
        <v>27381</v>
      </c>
      <c r="E161">
        <f t="shared" si="49"/>
        <v>27381</v>
      </c>
      <c r="F161">
        <f t="shared" si="50"/>
        <v>27381</v>
      </c>
      <c r="G161">
        <f t="shared" si="51"/>
        <v>27381</v>
      </c>
      <c r="H161">
        <f t="shared" si="52"/>
        <v>27381</v>
      </c>
    </row>
    <row r="162" spans="2:8">
      <c r="B162">
        <f t="shared" si="48"/>
        <v>158</v>
      </c>
      <c r="C162">
        <f t="shared" si="53"/>
        <v>55820</v>
      </c>
      <c r="D162">
        <f t="shared" si="46"/>
        <v>27910</v>
      </c>
      <c r="E162">
        <f t="shared" si="49"/>
        <v>27910</v>
      </c>
      <c r="F162">
        <f t="shared" si="50"/>
        <v>27910</v>
      </c>
      <c r="G162">
        <f t="shared" si="51"/>
        <v>27910</v>
      </c>
      <c r="H162">
        <f t="shared" si="52"/>
        <v>27910</v>
      </c>
    </row>
    <row r="163" spans="2:8">
      <c r="B163">
        <f t="shared" si="48"/>
        <v>159</v>
      </c>
      <c r="C163">
        <f t="shared" si="53"/>
        <v>56878</v>
      </c>
      <c r="D163">
        <f t="shared" si="46"/>
        <v>28439</v>
      </c>
      <c r="E163">
        <f t="shared" si="49"/>
        <v>28439</v>
      </c>
      <c r="F163">
        <f t="shared" si="50"/>
        <v>28439</v>
      </c>
      <c r="G163">
        <f t="shared" si="51"/>
        <v>28439</v>
      </c>
      <c r="H163">
        <f t="shared" si="52"/>
        <v>28439</v>
      </c>
    </row>
    <row r="164" spans="2:8">
      <c r="B164">
        <f t="shared" si="48"/>
        <v>160</v>
      </c>
      <c r="C164">
        <f t="shared" si="53"/>
        <v>57936</v>
      </c>
      <c r="D164">
        <f t="shared" si="46"/>
        <v>28968</v>
      </c>
      <c r="E164">
        <f t="shared" si="49"/>
        <v>28968</v>
      </c>
      <c r="F164">
        <f t="shared" si="50"/>
        <v>28968</v>
      </c>
      <c r="G164">
        <f t="shared" si="51"/>
        <v>28968</v>
      </c>
      <c r="H164">
        <f t="shared" si="52"/>
        <v>28968</v>
      </c>
    </row>
    <row r="165" spans="2:8">
      <c r="B165">
        <f t="shared" si="48"/>
        <v>161</v>
      </c>
      <c r="C165">
        <f t="shared" si="53"/>
        <v>58994</v>
      </c>
      <c r="D165">
        <f t="shared" si="46"/>
        <v>29497</v>
      </c>
      <c r="E165">
        <f t="shared" si="49"/>
        <v>29497</v>
      </c>
      <c r="F165">
        <f t="shared" si="50"/>
        <v>29497</v>
      </c>
      <c r="G165">
        <f t="shared" si="51"/>
        <v>29497</v>
      </c>
      <c r="H165">
        <f t="shared" si="52"/>
        <v>29497</v>
      </c>
    </row>
    <row r="166" spans="2:8">
      <c r="B166">
        <f t="shared" si="48"/>
        <v>162</v>
      </c>
      <c r="C166">
        <f>PRODUCT(D166*2)</f>
        <v>60052</v>
      </c>
      <c r="D166">
        <f t="shared" si="46"/>
        <v>30026</v>
      </c>
      <c r="E166">
        <f t="shared" si="49"/>
        <v>30026</v>
      </c>
      <c r="F166">
        <f t="shared" si="50"/>
        <v>30026</v>
      </c>
      <c r="G166">
        <f t="shared" si="51"/>
        <v>30026</v>
      </c>
      <c r="H166">
        <f t="shared" si="52"/>
        <v>30026</v>
      </c>
    </row>
    <row r="167" spans="2:8">
      <c r="B167">
        <f t="shared" si="48"/>
        <v>163</v>
      </c>
      <c r="C167">
        <f t="shared" ref="C167:C181" si="54">PRODUCT(D167*2)</f>
        <v>61110</v>
      </c>
      <c r="D167">
        <f t="shared" si="46"/>
        <v>30555</v>
      </c>
      <c r="E167">
        <f t="shared" si="49"/>
        <v>30555</v>
      </c>
      <c r="F167">
        <f t="shared" si="50"/>
        <v>30555</v>
      </c>
      <c r="G167">
        <f t="shared" si="51"/>
        <v>30555</v>
      </c>
      <c r="H167">
        <f t="shared" si="52"/>
        <v>30555</v>
      </c>
    </row>
    <row r="168" spans="2:8">
      <c r="B168">
        <f t="shared" si="48"/>
        <v>164</v>
      </c>
      <c r="C168">
        <f t="shared" si="54"/>
        <v>62168</v>
      </c>
      <c r="D168">
        <f t="shared" si="46"/>
        <v>31084</v>
      </c>
      <c r="E168">
        <f t="shared" si="49"/>
        <v>31084</v>
      </c>
      <c r="F168">
        <f t="shared" si="50"/>
        <v>31084</v>
      </c>
      <c r="G168">
        <f t="shared" si="51"/>
        <v>31084</v>
      </c>
      <c r="H168">
        <f t="shared" si="52"/>
        <v>31084</v>
      </c>
    </row>
    <row r="169" spans="2:8">
      <c r="B169">
        <f t="shared" si="48"/>
        <v>165</v>
      </c>
      <c r="C169">
        <f t="shared" si="54"/>
        <v>63226</v>
      </c>
      <c r="D169">
        <f t="shared" si="46"/>
        <v>31613</v>
      </c>
      <c r="E169">
        <f t="shared" si="49"/>
        <v>31613</v>
      </c>
      <c r="F169">
        <f t="shared" si="50"/>
        <v>31613</v>
      </c>
      <c r="G169">
        <f t="shared" si="51"/>
        <v>31613</v>
      </c>
      <c r="H169">
        <f t="shared" si="52"/>
        <v>31613</v>
      </c>
    </row>
    <row r="170" spans="2:8">
      <c r="B170">
        <f t="shared" si="48"/>
        <v>166</v>
      </c>
      <c r="C170">
        <f t="shared" si="54"/>
        <v>64284</v>
      </c>
      <c r="D170">
        <f t="shared" si="46"/>
        <v>32142</v>
      </c>
      <c r="E170">
        <f t="shared" si="49"/>
        <v>32142</v>
      </c>
      <c r="F170">
        <f t="shared" si="50"/>
        <v>32142</v>
      </c>
      <c r="G170">
        <f t="shared" si="51"/>
        <v>32142</v>
      </c>
      <c r="H170">
        <f t="shared" si="52"/>
        <v>32142</v>
      </c>
    </row>
    <row r="171" spans="2:8">
      <c r="B171">
        <f t="shared" si="48"/>
        <v>167</v>
      </c>
      <c r="C171">
        <f t="shared" si="54"/>
        <v>65342</v>
      </c>
      <c r="D171">
        <f t="shared" si="46"/>
        <v>32671</v>
      </c>
      <c r="E171">
        <f t="shared" si="49"/>
        <v>32671</v>
      </c>
      <c r="F171">
        <f t="shared" si="50"/>
        <v>32671</v>
      </c>
      <c r="G171">
        <f t="shared" si="51"/>
        <v>32671</v>
      </c>
      <c r="H171">
        <f t="shared" si="52"/>
        <v>32671</v>
      </c>
    </row>
    <row r="172" spans="2:8">
      <c r="B172">
        <f t="shared" si="48"/>
        <v>168</v>
      </c>
      <c r="C172">
        <f t="shared" si="54"/>
        <v>66400</v>
      </c>
      <c r="D172">
        <f t="shared" si="46"/>
        <v>33200</v>
      </c>
      <c r="E172">
        <f t="shared" si="49"/>
        <v>33200</v>
      </c>
      <c r="F172">
        <f t="shared" si="50"/>
        <v>33200</v>
      </c>
      <c r="G172">
        <f t="shared" si="51"/>
        <v>33200</v>
      </c>
      <c r="H172">
        <f t="shared" si="52"/>
        <v>33200</v>
      </c>
    </row>
    <row r="173" spans="2:8">
      <c r="B173">
        <f t="shared" si="48"/>
        <v>169</v>
      </c>
      <c r="C173">
        <f t="shared" si="54"/>
        <v>67458</v>
      </c>
      <c r="D173">
        <f t="shared" si="46"/>
        <v>33729</v>
      </c>
      <c r="E173">
        <f t="shared" si="49"/>
        <v>33729</v>
      </c>
      <c r="F173">
        <f t="shared" si="50"/>
        <v>33729</v>
      </c>
      <c r="G173">
        <f t="shared" si="51"/>
        <v>33729</v>
      </c>
      <c r="H173">
        <f t="shared" si="52"/>
        <v>33729</v>
      </c>
    </row>
    <row r="174" spans="2:8">
      <c r="B174">
        <f t="shared" si="48"/>
        <v>170</v>
      </c>
      <c r="C174">
        <f t="shared" si="54"/>
        <v>68516</v>
      </c>
      <c r="D174">
        <f t="shared" si="46"/>
        <v>34258</v>
      </c>
      <c r="E174">
        <f t="shared" si="49"/>
        <v>34258</v>
      </c>
      <c r="F174">
        <f t="shared" si="50"/>
        <v>34258</v>
      </c>
      <c r="G174">
        <f t="shared" si="51"/>
        <v>34258</v>
      </c>
      <c r="H174">
        <f t="shared" si="52"/>
        <v>34258</v>
      </c>
    </row>
    <row r="175" spans="2:8">
      <c r="B175">
        <f t="shared" si="48"/>
        <v>171</v>
      </c>
      <c r="C175">
        <f t="shared" si="54"/>
        <v>69574</v>
      </c>
      <c r="D175">
        <f>SUM(D174+529)</f>
        <v>34787</v>
      </c>
      <c r="E175">
        <f t="shared" si="49"/>
        <v>34787</v>
      </c>
      <c r="F175">
        <f t="shared" si="50"/>
        <v>34787</v>
      </c>
      <c r="G175">
        <f t="shared" si="51"/>
        <v>34787</v>
      </c>
      <c r="H175">
        <f t="shared" si="52"/>
        <v>34787</v>
      </c>
    </row>
    <row r="176" spans="2:8">
      <c r="B176">
        <f t="shared" si="48"/>
        <v>172</v>
      </c>
      <c r="C176">
        <f t="shared" si="54"/>
        <v>70632</v>
      </c>
      <c r="D176">
        <f t="shared" si="46"/>
        <v>35316</v>
      </c>
      <c r="E176">
        <f t="shared" si="49"/>
        <v>35316</v>
      </c>
      <c r="F176">
        <f t="shared" si="50"/>
        <v>35316</v>
      </c>
      <c r="G176">
        <f t="shared" si="51"/>
        <v>35316</v>
      </c>
      <c r="H176">
        <f t="shared" si="52"/>
        <v>35316</v>
      </c>
    </row>
    <row r="177" spans="2:8">
      <c r="B177">
        <f t="shared" si="48"/>
        <v>173</v>
      </c>
      <c r="C177">
        <f t="shared" si="54"/>
        <v>71690</v>
      </c>
      <c r="D177">
        <f t="shared" si="46"/>
        <v>35845</v>
      </c>
      <c r="E177">
        <f t="shared" si="49"/>
        <v>35845</v>
      </c>
      <c r="F177">
        <f t="shared" si="50"/>
        <v>35845</v>
      </c>
      <c r="G177">
        <f t="shared" si="51"/>
        <v>35845</v>
      </c>
      <c r="H177">
        <f t="shared" si="52"/>
        <v>35845</v>
      </c>
    </row>
    <row r="178" spans="2:8">
      <c r="B178">
        <f t="shared" si="48"/>
        <v>174</v>
      </c>
      <c r="C178">
        <f t="shared" si="54"/>
        <v>72748</v>
      </c>
      <c r="D178">
        <f t="shared" si="46"/>
        <v>36374</v>
      </c>
      <c r="E178">
        <f t="shared" si="49"/>
        <v>36374</v>
      </c>
      <c r="F178">
        <f t="shared" si="50"/>
        <v>36374</v>
      </c>
      <c r="G178">
        <f t="shared" si="51"/>
        <v>36374</v>
      </c>
      <c r="H178">
        <f t="shared" si="52"/>
        <v>36374</v>
      </c>
    </row>
    <row r="179" spans="2:8">
      <c r="B179">
        <f t="shared" si="48"/>
        <v>175</v>
      </c>
      <c r="C179">
        <f t="shared" si="54"/>
        <v>73806</v>
      </c>
      <c r="D179">
        <f t="shared" si="46"/>
        <v>36903</v>
      </c>
      <c r="E179">
        <f t="shared" si="49"/>
        <v>36903</v>
      </c>
      <c r="F179">
        <f t="shared" si="50"/>
        <v>36903</v>
      </c>
      <c r="G179">
        <f t="shared" si="51"/>
        <v>36903</v>
      </c>
      <c r="H179">
        <f t="shared" si="52"/>
        <v>36903</v>
      </c>
    </row>
    <row r="180" spans="2:8">
      <c r="B180">
        <f t="shared" si="48"/>
        <v>176</v>
      </c>
      <c r="C180">
        <f t="shared" si="54"/>
        <v>74864</v>
      </c>
      <c r="D180">
        <f t="shared" si="46"/>
        <v>37432</v>
      </c>
      <c r="E180">
        <f t="shared" si="49"/>
        <v>37432</v>
      </c>
      <c r="F180">
        <f t="shared" si="50"/>
        <v>37432</v>
      </c>
      <c r="G180">
        <f t="shared" si="51"/>
        <v>37432</v>
      </c>
      <c r="H180">
        <f t="shared" si="52"/>
        <v>37432</v>
      </c>
    </row>
    <row r="181" spans="2:8">
      <c r="B181">
        <f t="shared" si="48"/>
        <v>177</v>
      </c>
      <c r="C181">
        <f t="shared" si="54"/>
        <v>75922</v>
      </c>
      <c r="D181">
        <f t="shared" si="46"/>
        <v>37961</v>
      </c>
    </row>
    <row r="182" spans="2:8">
      <c r="B182">
        <f t="shared" si="48"/>
        <v>178</v>
      </c>
      <c r="C182">
        <f>PRODUCT(D182*2)</f>
        <v>76980</v>
      </c>
      <c r="D182">
        <f t="shared" si="46"/>
        <v>38490</v>
      </c>
    </row>
    <row r="183" spans="2:8">
      <c r="B183">
        <f t="shared" si="48"/>
        <v>179</v>
      </c>
      <c r="C183">
        <f t="shared" ref="C183:C184" si="55">PRODUCT(D183*2)</f>
        <v>78038</v>
      </c>
      <c r="D183">
        <f t="shared" si="46"/>
        <v>39019</v>
      </c>
    </row>
    <row r="184" spans="2:8">
      <c r="B184">
        <f t="shared" si="48"/>
        <v>180</v>
      </c>
      <c r="C184">
        <f t="shared" si="55"/>
        <v>79096</v>
      </c>
      <c r="D184">
        <f t="shared" si="46"/>
        <v>39548</v>
      </c>
    </row>
    <row r="185" spans="2:8">
      <c r="B185">
        <f t="shared" si="48"/>
        <v>181</v>
      </c>
    </row>
    <row r="186" spans="2:8">
      <c r="B186">
        <f t="shared" si="48"/>
        <v>182</v>
      </c>
    </row>
    <row r="187" spans="2:8">
      <c r="B187">
        <f t="shared" si="48"/>
        <v>183</v>
      </c>
    </row>
    <row r="188" spans="2:8">
      <c r="B188">
        <f t="shared" si="48"/>
        <v>184</v>
      </c>
    </row>
    <row r="189" spans="2:8">
      <c r="B189">
        <f t="shared" si="48"/>
        <v>185</v>
      </c>
    </row>
    <row r="190" spans="2:8">
      <c r="B190">
        <f t="shared" si="48"/>
        <v>186</v>
      </c>
    </row>
    <row r="191" spans="2:8">
      <c r="B191">
        <f t="shared" si="48"/>
        <v>187</v>
      </c>
    </row>
    <row r="192" spans="2:8">
      <c r="B192">
        <f t="shared" si="48"/>
        <v>188</v>
      </c>
    </row>
    <row r="193" spans="2:2">
      <c r="B193">
        <f t="shared" si="48"/>
        <v>189</v>
      </c>
    </row>
    <row r="194" spans="2:2">
      <c r="B194">
        <f t="shared" si="48"/>
        <v>190</v>
      </c>
    </row>
    <row r="195" spans="2:2">
      <c r="B195">
        <f t="shared" si="48"/>
        <v>191</v>
      </c>
    </row>
    <row r="196" spans="2:2">
      <c r="B196">
        <f t="shared" si="48"/>
        <v>192</v>
      </c>
    </row>
    <row r="197" spans="2:2">
      <c r="B197">
        <f t="shared" si="48"/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101"/>
  <sheetViews>
    <sheetView workbookViewId="0">
      <selection activeCell="A92" sqref="A92:XFD92"/>
    </sheetView>
  </sheetViews>
  <sheetFormatPr defaultRowHeight="15"/>
  <cols>
    <col min="1" max="1" width="3.7109375" style="10" customWidth="1"/>
    <col min="3" max="10" width="5.7109375" customWidth="1"/>
    <col min="11" max="11" width="5.7109375" style="4" customWidth="1"/>
    <col min="12" max="12" width="3.7109375" style="10" customWidth="1"/>
    <col min="14" max="21" width="5.7109375" customWidth="1"/>
    <col min="22" max="22" width="5.7109375" style="4" customWidth="1"/>
    <col min="23" max="23" width="3.7109375" style="10" customWidth="1"/>
    <col min="25" max="32" width="5.7109375" customWidth="1"/>
    <col min="33" max="33" width="5.7109375" style="4" customWidth="1"/>
    <col min="34" max="34" width="3.7109375" style="10" customWidth="1"/>
    <col min="36" max="43" width="5.7109375" customWidth="1"/>
    <col min="44" max="44" width="5.7109375" style="4" customWidth="1"/>
  </cols>
  <sheetData>
    <row r="2" spans="2:44">
      <c r="K2" s="4" t="s">
        <v>85</v>
      </c>
      <c r="V2" s="4" t="s">
        <v>85</v>
      </c>
      <c r="AG2" s="4" t="s">
        <v>85</v>
      </c>
      <c r="AR2" s="4" t="s">
        <v>85</v>
      </c>
    </row>
    <row r="3" spans="2:44">
      <c r="B3" s="5" t="s">
        <v>30</v>
      </c>
      <c r="C3" s="2" t="s">
        <v>20</v>
      </c>
      <c r="D3" s="2"/>
      <c r="E3" s="2"/>
      <c r="F3" s="2"/>
      <c r="G3" s="2" t="s">
        <v>93</v>
      </c>
      <c r="H3" s="2"/>
      <c r="I3" s="2"/>
      <c r="J3" s="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2:44">
      <c r="B4" s="8" t="s">
        <v>91</v>
      </c>
      <c r="C4" s="1" t="s">
        <v>21</v>
      </c>
      <c r="D4" s="1" t="s">
        <v>86</v>
      </c>
      <c r="E4" s="1" t="s">
        <v>87</v>
      </c>
      <c r="F4" s="1" t="s">
        <v>88</v>
      </c>
      <c r="G4" s="1" t="s">
        <v>89</v>
      </c>
      <c r="H4" s="1" t="s">
        <v>90</v>
      </c>
      <c r="I4" s="1" t="s">
        <v>22</v>
      </c>
      <c r="J4" s="1" t="s">
        <v>23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2:44">
      <c r="C5" s="3">
        <v>0.8</v>
      </c>
      <c r="D5" s="3">
        <v>1.1000000000000001</v>
      </c>
      <c r="E5" s="3">
        <v>0.9</v>
      </c>
      <c r="F5" s="3">
        <v>1.1000000000000001</v>
      </c>
      <c r="G5" s="3">
        <v>0.9</v>
      </c>
      <c r="H5" s="3">
        <v>1.2</v>
      </c>
      <c r="I5" s="3">
        <f>SUM(C5:H5)</f>
        <v>6.0000000000000009</v>
      </c>
      <c r="J5" s="3">
        <f>PRODUCT(I5/6)</f>
        <v>1.0000000000000002</v>
      </c>
      <c r="K5" s="4">
        <v>1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2:44">
      <c r="B6" s="5" t="s">
        <v>29</v>
      </c>
      <c r="C6" s="2" t="s">
        <v>24</v>
      </c>
      <c r="D6" s="2"/>
      <c r="E6" s="2"/>
      <c r="F6" s="2"/>
      <c r="G6" s="2"/>
      <c r="H6" s="2"/>
      <c r="I6" s="2"/>
      <c r="J6" s="2"/>
      <c r="M6" s="4"/>
      <c r="N6" s="4"/>
      <c r="O6" s="4"/>
      <c r="P6" s="4"/>
      <c r="Q6" s="4"/>
      <c r="R6" s="4"/>
      <c r="S6" s="4"/>
      <c r="T6" s="4"/>
      <c r="U6" s="4"/>
      <c r="X6" s="5" t="s">
        <v>31</v>
      </c>
      <c r="Y6" s="2" t="s">
        <v>19</v>
      </c>
      <c r="Z6" s="2"/>
      <c r="AA6" s="2"/>
      <c r="AB6" s="2"/>
      <c r="AC6" s="2"/>
      <c r="AD6" s="2"/>
      <c r="AE6" s="2"/>
      <c r="AF6" s="2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spans="2:44">
      <c r="B7" s="8" t="s">
        <v>91</v>
      </c>
      <c r="C7" s="1" t="s">
        <v>21</v>
      </c>
      <c r="D7" s="1" t="s">
        <v>86</v>
      </c>
      <c r="E7" s="1" t="s">
        <v>87</v>
      </c>
      <c r="F7" s="1" t="s">
        <v>88</v>
      </c>
      <c r="G7" s="1" t="s">
        <v>89</v>
      </c>
      <c r="H7" s="1" t="s">
        <v>90</v>
      </c>
      <c r="I7" s="1" t="s">
        <v>22</v>
      </c>
      <c r="J7" s="1" t="s">
        <v>23</v>
      </c>
      <c r="M7" s="4"/>
      <c r="N7" s="4"/>
      <c r="O7" s="4"/>
      <c r="P7" s="4"/>
      <c r="Q7" s="4"/>
      <c r="R7" s="4"/>
      <c r="S7" s="4"/>
      <c r="T7" s="4"/>
      <c r="U7" s="4"/>
      <c r="X7" s="8" t="s">
        <v>91</v>
      </c>
      <c r="Y7" s="1" t="s">
        <v>21</v>
      </c>
      <c r="Z7" s="1" t="s">
        <v>86</v>
      </c>
      <c r="AA7" s="1" t="s">
        <v>87</v>
      </c>
      <c r="AB7" s="1" t="s">
        <v>88</v>
      </c>
      <c r="AC7" s="1" t="s">
        <v>89</v>
      </c>
      <c r="AD7" s="1" t="s">
        <v>90</v>
      </c>
      <c r="AE7" s="1" t="s">
        <v>22</v>
      </c>
      <c r="AF7" s="1" t="s">
        <v>23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2:44">
      <c r="C8" s="3">
        <v>1.3</v>
      </c>
      <c r="D8" s="3">
        <v>1.7</v>
      </c>
      <c r="E8" s="3">
        <v>1.3</v>
      </c>
      <c r="F8" s="3">
        <v>1.2</v>
      </c>
      <c r="G8" s="3">
        <v>1.2</v>
      </c>
      <c r="H8" s="3">
        <v>1.7</v>
      </c>
      <c r="I8" s="3">
        <f>SUM(C8:H8)</f>
        <v>8.4</v>
      </c>
      <c r="J8" s="3">
        <f>PRODUCT(I8/6)</f>
        <v>1.4000000000000001</v>
      </c>
      <c r="K8" s="4">
        <v>1.4</v>
      </c>
      <c r="M8" s="4"/>
      <c r="N8" s="4"/>
      <c r="O8" s="4"/>
      <c r="P8" s="4"/>
      <c r="Q8" s="4"/>
      <c r="R8" s="4"/>
      <c r="S8" s="4"/>
      <c r="T8" s="4"/>
      <c r="U8" s="4"/>
      <c r="Y8" s="3">
        <v>1.7</v>
      </c>
      <c r="Z8" s="3">
        <v>1</v>
      </c>
      <c r="AA8" s="3">
        <v>1.4</v>
      </c>
      <c r="AB8" s="3">
        <v>1.7</v>
      </c>
      <c r="AC8" s="3">
        <v>1.4</v>
      </c>
      <c r="AD8" s="3">
        <v>1.2</v>
      </c>
      <c r="AE8" s="3">
        <f>SUM(Y8:AD8)</f>
        <v>8.3999999999999986</v>
      </c>
      <c r="AF8" s="3">
        <f>PRODUCT(AE8/6)</f>
        <v>1.3999999999999997</v>
      </c>
      <c r="AG8" s="4">
        <v>1.4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2:44">
      <c r="B9" s="5" t="s">
        <v>35</v>
      </c>
      <c r="C9" s="2" t="s">
        <v>25</v>
      </c>
      <c r="D9" s="2"/>
      <c r="E9" s="2"/>
      <c r="F9" s="2"/>
      <c r="G9" s="2"/>
      <c r="H9" s="2"/>
      <c r="I9" s="2"/>
      <c r="J9" s="2"/>
      <c r="M9" s="5" t="s">
        <v>32</v>
      </c>
      <c r="N9" s="2" t="s">
        <v>26</v>
      </c>
      <c r="O9" s="2"/>
      <c r="P9" s="2"/>
      <c r="Q9" s="2"/>
      <c r="R9" s="2"/>
      <c r="S9" s="2"/>
      <c r="T9" s="2"/>
      <c r="U9" s="2"/>
      <c r="X9" s="5" t="s">
        <v>33</v>
      </c>
      <c r="Y9" s="2" t="s">
        <v>27</v>
      </c>
      <c r="Z9" s="2"/>
      <c r="AA9" s="2"/>
      <c r="AB9" s="2"/>
      <c r="AC9" s="2"/>
      <c r="AD9" s="2"/>
      <c r="AE9" s="2"/>
      <c r="AF9" s="2"/>
      <c r="AI9" s="5" t="s">
        <v>34</v>
      </c>
      <c r="AJ9" s="2" t="s">
        <v>28</v>
      </c>
      <c r="AK9" s="2"/>
      <c r="AL9" s="2"/>
      <c r="AM9" s="2"/>
      <c r="AN9" s="2"/>
      <c r="AO9" s="2"/>
      <c r="AP9" s="2"/>
      <c r="AQ9" s="2"/>
    </row>
    <row r="10" spans="2:44">
      <c r="B10" s="8" t="s">
        <v>91</v>
      </c>
      <c r="C10" s="1" t="s">
        <v>21</v>
      </c>
      <c r="D10" s="1" t="s">
        <v>86</v>
      </c>
      <c r="E10" s="1" t="s">
        <v>87</v>
      </c>
      <c r="F10" s="1" t="s">
        <v>88</v>
      </c>
      <c r="G10" s="1" t="s">
        <v>89</v>
      </c>
      <c r="H10" s="1" t="s">
        <v>90</v>
      </c>
      <c r="I10" s="1" t="s">
        <v>22</v>
      </c>
      <c r="J10" s="1" t="s">
        <v>23</v>
      </c>
      <c r="M10" s="8" t="s">
        <v>91</v>
      </c>
      <c r="N10" s="1" t="s">
        <v>21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90</v>
      </c>
      <c r="T10" s="1" t="s">
        <v>22</v>
      </c>
      <c r="U10" s="1" t="s">
        <v>23</v>
      </c>
      <c r="X10" s="8" t="s">
        <v>91</v>
      </c>
      <c r="Y10" s="1" t="s">
        <v>21</v>
      </c>
      <c r="Z10" s="1" t="s">
        <v>86</v>
      </c>
      <c r="AA10" s="1" t="s">
        <v>87</v>
      </c>
      <c r="AB10" s="1" t="s">
        <v>88</v>
      </c>
      <c r="AC10" s="1" t="s">
        <v>89</v>
      </c>
      <c r="AD10" s="1" t="s">
        <v>90</v>
      </c>
      <c r="AE10" s="1" t="s">
        <v>22</v>
      </c>
      <c r="AF10" s="1" t="s">
        <v>23</v>
      </c>
      <c r="AI10" s="8" t="s">
        <v>91</v>
      </c>
      <c r="AJ10" s="1" t="s">
        <v>21</v>
      </c>
      <c r="AK10" s="1" t="s">
        <v>86</v>
      </c>
      <c r="AL10" s="1" t="s">
        <v>87</v>
      </c>
      <c r="AM10" s="1" t="s">
        <v>88</v>
      </c>
      <c r="AN10" s="1" t="s">
        <v>89</v>
      </c>
      <c r="AO10" s="1" t="s">
        <v>90</v>
      </c>
      <c r="AP10" s="1" t="s">
        <v>22</v>
      </c>
      <c r="AQ10" s="1" t="s">
        <v>23</v>
      </c>
    </row>
    <row r="11" spans="2:44">
      <c r="C11" s="3">
        <v>3</v>
      </c>
      <c r="D11" s="3">
        <v>3</v>
      </c>
      <c r="E11" s="3">
        <v>2.2999999999999998</v>
      </c>
      <c r="F11" s="3">
        <v>2.1</v>
      </c>
      <c r="G11" s="3">
        <v>2.2999999999999998</v>
      </c>
      <c r="H11" s="3">
        <v>2.2999999999999998</v>
      </c>
      <c r="I11" s="3">
        <f>SUM(C11:H11)</f>
        <v>15</v>
      </c>
      <c r="J11" s="3">
        <f>PRODUCT(I11/6)</f>
        <v>2.5</v>
      </c>
      <c r="K11" s="4">
        <v>2.5</v>
      </c>
      <c r="M11" s="6" t="s">
        <v>92</v>
      </c>
      <c r="N11" s="3">
        <v>2.4</v>
      </c>
      <c r="O11" s="3">
        <v>3</v>
      </c>
      <c r="P11" s="3">
        <v>2.4</v>
      </c>
      <c r="Q11" s="3">
        <v>2.1</v>
      </c>
      <c r="R11" s="3">
        <v>2</v>
      </c>
      <c r="S11" s="3">
        <v>3.1</v>
      </c>
      <c r="T11" s="3">
        <f>SUM(N11:S11)</f>
        <v>15</v>
      </c>
      <c r="U11" s="3">
        <f>PRODUCT(T11/6)</f>
        <v>2.5</v>
      </c>
      <c r="V11" s="4">
        <v>2.5</v>
      </c>
      <c r="Y11" s="3">
        <v>3</v>
      </c>
      <c r="Z11" s="3">
        <v>2</v>
      </c>
      <c r="AA11" s="3">
        <v>2.2999999999999998</v>
      </c>
      <c r="AB11" s="3">
        <v>3.1</v>
      </c>
      <c r="AC11" s="3">
        <v>2.2999999999999998</v>
      </c>
      <c r="AD11" s="3">
        <v>2.2999999999999998</v>
      </c>
      <c r="AE11" s="3">
        <f>SUM(Y11:AD11)</f>
        <v>15</v>
      </c>
      <c r="AF11" s="3">
        <f>PRODUCT(AE11/6)</f>
        <v>2.5</v>
      </c>
      <c r="AG11" s="4">
        <v>2.5</v>
      </c>
      <c r="AI11" s="6" t="s">
        <v>92</v>
      </c>
      <c r="AJ11" s="3">
        <v>2.4</v>
      </c>
      <c r="AK11" s="3">
        <v>2</v>
      </c>
      <c r="AL11" s="3">
        <v>2</v>
      </c>
      <c r="AM11" s="3">
        <v>3.1</v>
      </c>
      <c r="AN11" s="3">
        <v>2.5</v>
      </c>
      <c r="AO11" s="3">
        <v>3</v>
      </c>
      <c r="AP11" s="3">
        <f>SUM(AJ11:AO11)</f>
        <v>15</v>
      </c>
      <c r="AQ11" s="3">
        <f>PRODUCT(AP11/6)</f>
        <v>2.5</v>
      </c>
      <c r="AR11" s="4">
        <v>2.5</v>
      </c>
    </row>
    <row r="12" spans="2:44" s="15" customFormat="1"/>
    <row r="13" spans="2:44">
      <c r="B13" s="5" t="s">
        <v>36</v>
      </c>
      <c r="C13" s="2" t="s">
        <v>159</v>
      </c>
      <c r="D13" s="2"/>
      <c r="E13" s="2"/>
      <c r="F13" s="2"/>
      <c r="G13" s="2"/>
      <c r="H13" s="2"/>
      <c r="I13" s="2"/>
      <c r="J13" s="2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2:44">
      <c r="B14" s="14" t="s">
        <v>96</v>
      </c>
      <c r="C14" s="1" t="s">
        <v>21</v>
      </c>
      <c r="D14" s="1" t="s">
        <v>86</v>
      </c>
      <c r="E14" s="1" t="s">
        <v>87</v>
      </c>
      <c r="F14" s="1" t="s">
        <v>88</v>
      </c>
      <c r="G14" s="1" t="s">
        <v>89</v>
      </c>
      <c r="H14" s="1" t="s">
        <v>90</v>
      </c>
      <c r="I14" s="1" t="s">
        <v>22</v>
      </c>
      <c r="J14" s="1" t="s">
        <v>23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2:44">
      <c r="B15" s="16" t="s">
        <v>100</v>
      </c>
      <c r="C15" s="3"/>
      <c r="D15" s="3"/>
      <c r="E15" s="3"/>
      <c r="F15" s="3"/>
      <c r="G15" s="3"/>
      <c r="H15" s="3"/>
      <c r="I15" s="3">
        <f>SUM(C15:H15)</f>
        <v>0</v>
      </c>
      <c r="J15" s="3">
        <f>PRODUCT(I15/6)</f>
        <v>0</v>
      </c>
      <c r="K15" s="4">
        <v>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2:44">
      <c r="B16" s="5" t="s">
        <v>37</v>
      </c>
      <c r="C16" s="2"/>
      <c r="D16" s="2"/>
      <c r="E16" s="2"/>
      <c r="F16" s="2"/>
      <c r="G16" s="2"/>
      <c r="H16" s="2"/>
      <c r="I16" s="2"/>
      <c r="J16" s="2"/>
      <c r="M16" s="4"/>
      <c r="N16" s="4"/>
      <c r="O16" s="4"/>
      <c r="P16" s="4"/>
      <c r="Q16" s="4"/>
      <c r="R16" s="4"/>
      <c r="S16" s="4"/>
      <c r="T16" s="4"/>
      <c r="U16" s="4"/>
      <c r="X16" s="5" t="s">
        <v>38</v>
      </c>
      <c r="Y16" s="2"/>
      <c r="Z16" s="2"/>
      <c r="AA16" s="2"/>
      <c r="AB16" s="2"/>
      <c r="AC16" s="2"/>
      <c r="AD16" s="2"/>
      <c r="AE16" s="2"/>
      <c r="AF16" s="2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2:44">
      <c r="B17" s="14" t="s">
        <v>96</v>
      </c>
      <c r="C17" s="1" t="s">
        <v>21</v>
      </c>
      <c r="D17" s="1" t="s">
        <v>86</v>
      </c>
      <c r="E17" s="1" t="s">
        <v>87</v>
      </c>
      <c r="F17" s="1" t="s">
        <v>88</v>
      </c>
      <c r="G17" s="1" t="s">
        <v>89</v>
      </c>
      <c r="H17" s="1" t="s">
        <v>90</v>
      </c>
      <c r="I17" s="1" t="s">
        <v>22</v>
      </c>
      <c r="J17" s="1" t="s">
        <v>23</v>
      </c>
      <c r="M17" s="4"/>
      <c r="N17" s="4"/>
      <c r="O17" s="4"/>
      <c r="P17" s="4"/>
      <c r="Q17" s="4"/>
      <c r="R17" s="4"/>
      <c r="S17" s="4"/>
      <c r="T17" s="4"/>
      <c r="U17" s="4"/>
      <c r="X17" s="14" t="s">
        <v>96</v>
      </c>
      <c r="Y17" s="1" t="s">
        <v>21</v>
      </c>
      <c r="Z17" s="1" t="s">
        <v>86</v>
      </c>
      <c r="AA17" s="1" t="s">
        <v>87</v>
      </c>
      <c r="AB17" s="1" t="s">
        <v>88</v>
      </c>
      <c r="AC17" s="1" t="s">
        <v>89</v>
      </c>
      <c r="AD17" s="1" t="s">
        <v>90</v>
      </c>
      <c r="AE17" s="1" t="s">
        <v>22</v>
      </c>
      <c r="AF17" s="1" t="s">
        <v>23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2:44">
      <c r="B18" s="16" t="s">
        <v>100</v>
      </c>
      <c r="C18" s="3"/>
      <c r="D18" s="3"/>
      <c r="E18" s="3"/>
      <c r="F18" s="3"/>
      <c r="G18" s="3"/>
      <c r="H18" s="3"/>
      <c r="I18" s="3">
        <f>SUM(C18:H18)</f>
        <v>0</v>
      </c>
      <c r="J18" s="3">
        <f>PRODUCT(I18/6)</f>
        <v>0</v>
      </c>
      <c r="K18" s="4">
        <v>1.4</v>
      </c>
      <c r="M18" s="4"/>
      <c r="N18" s="4"/>
      <c r="O18" s="4"/>
      <c r="P18" s="4"/>
      <c r="Q18" s="4"/>
      <c r="R18" s="4"/>
      <c r="S18" s="4"/>
      <c r="T18" s="4"/>
      <c r="U18" s="4"/>
      <c r="X18" s="16" t="s">
        <v>100</v>
      </c>
      <c r="Y18" s="3"/>
      <c r="Z18" s="3"/>
      <c r="AA18" s="3"/>
      <c r="AB18" s="3"/>
      <c r="AC18" s="3"/>
      <c r="AD18" s="3"/>
      <c r="AE18" s="3">
        <f>SUM(Y18:AD18)</f>
        <v>0</v>
      </c>
      <c r="AF18" s="3">
        <f>PRODUCT(AE18/6)</f>
        <v>0</v>
      </c>
      <c r="AG18" s="4">
        <v>1.4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2:44">
      <c r="B19" s="5" t="s">
        <v>39</v>
      </c>
      <c r="C19" s="2"/>
      <c r="D19" s="2"/>
      <c r="E19" s="2"/>
      <c r="F19" s="2"/>
      <c r="G19" s="2"/>
      <c r="H19" s="2"/>
      <c r="I19" s="2"/>
      <c r="J19" s="2"/>
      <c r="M19" s="5" t="s">
        <v>40</v>
      </c>
      <c r="N19" s="2"/>
      <c r="O19" s="2"/>
      <c r="P19" s="2"/>
      <c r="Q19" s="2"/>
      <c r="R19" s="2"/>
      <c r="S19" s="2"/>
      <c r="T19" s="2"/>
      <c r="U19" s="2"/>
      <c r="X19" s="5" t="s">
        <v>41</v>
      </c>
      <c r="Y19" s="2"/>
      <c r="Z19" s="2"/>
      <c r="AA19" s="2"/>
      <c r="AB19" s="2"/>
      <c r="AC19" s="2"/>
      <c r="AD19" s="2"/>
      <c r="AE19" s="2"/>
      <c r="AF19" s="2"/>
      <c r="AI19" s="5" t="s">
        <v>42</v>
      </c>
      <c r="AJ19" s="2"/>
      <c r="AK19" s="2"/>
      <c r="AL19" s="2"/>
      <c r="AM19" s="2"/>
      <c r="AN19" s="2"/>
      <c r="AO19" s="2"/>
      <c r="AP19" s="2"/>
      <c r="AQ19" s="2"/>
    </row>
    <row r="20" spans="2:44">
      <c r="B20" s="14" t="s">
        <v>96</v>
      </c>
      <c r="C20" s="1" t="s">
        <v>21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22</v>
      </c>
      <c r="J20" s="1" t="s">
        <v>23</v>
      </c>
      <c r="M20" s="14" t="s">
        <v>96</v>
      </c>
      <c r="N20" s="1" t="s">
        <v>21</v>
      </c>
      <c r="O20" s="1" t="s">
        <v>86</v>
      </c>
      <c r="P20" s="1" t="s">
        <v>87</v>
      </c>
      <c r="Q20" s="1" t="s">
        <v>88</v>
      </c>
      <c r="R20" s="1" t="s">
        <v>89</v>
      </c>
      <c r="S20" s="1" t="s">
        <v>90</v>
      </c>
      <c r="T20" s="1" t="s">
        <v>22</v>
      </c>
      <c r="U20" s="1" t="s">
        <v>23</v>
      </c>
      <c r="X20" s="14" t="s">
        <v>96</v>
      </c>
      <c r="Y20" s="1" t="s">
        <v>21</v>
      </c>
      <c r="Z20" s="1" t="s">
        <v>86</v>
      </c>
      <c r="AA20" s="1" t="s">
        <v>87</v>
      </c>
      <c r="AB20" s="1" t="s">
        <v>88</v>
      </c>
      <c r="AC20" s="1" t="s">
        <v>89</v>
      </c>
      <c r="AD20" s="1" t="s">
        <v>90</v>
      </c>
      <c r="AE20" s="1" t="s">
        <v>22</v>
      </c>
      <c r="AF20" s="1" t="s">
        <v>23</v>
      </c>
      <c r="AI20" s="14" t="s">
        <v>96</v>
      </c>
      <c r="AJ20" s="1" t="s">
        <v>21</v>
      </c>
      <c r="AK20" s="1" t="s">
        <v>86</v>
      </c>
      <c r="AL20" s="1" t="s">
        <v>87</v>
      </c>
      <c r="AM20" s="1" t="s">
        <v>88</v>
      </c>
      <c r="AN20" s="1" t="s">
        <v>89</v>
      </c>
      <c r="AO20" s="1" t="s">
        <v>90</v>
      </c>
      <c r="AP20" s="1" t="s">
        <v>22</v>
      </c>
      <c r="AQ20" s="1" t="s">
        <v>23</v>
      </c>
    </row>
    <row r="21" spans="2:44">
      <c r="B21" s="16" t="s">
        <v>100</v>
      </c>
      <c r="C21" s="3"/>
      <c r="D21" s="3"/>
      <c r="E21" s="3"/>
      <c r="F21" s="3"/>
      <c r="G21" s="3"/>
      <c r="H21" s="3"/>
      <c r="I21" s="3">
        <f>SUM(C21:H21)</f>
        <v>0</v>
      </c>
      <c r="J21" s="3">
        <f>PRODUCT(I21/6)</f>
        <v>0</v>
      </c>
      <c r="K21" s="4">
        <v>2.5</v>
      </c>
      <c r="M21" s="16" t="s">
        <v>100</v>
      </c>
      <c r="N21" s="3"/>
      <c r="O21" s="3"/>
      <c r="P21" s="3"/>
      <c r="Q21" s="3"/>
      <c r="R21" s="3"/>
      <c r="S21" s="3"/>
      <c r="T21" s="3">
        <f>SUM(N21:S21)</f>
        <v>0</v>
      </c>
      <c r="U21" s="3">
        <f>PRODUCT(T21/6)</f>
        <v>0</v>
      </c>
      <c r="V21" s="4">
        <v>2.5</v>
      </c>
      <c r="X21" s="16" t="s">
        <v>100</v>
      </c>
      <c r="Y21" s="3"/>
      <c r="Z21" s="3"/>
      <c r="AA21" s="3"/>
      <c r="AB21" s="3"/>
      <c r="AC21" s="3"/>
      <c r="AD21" s="3"/>
      <c r="AE21" s="3">
        <f>SUM(Y21:AD21)</f>
        <v>0</v>
      </c>
      <c r="AF21" s="3">
        <f>PRODUCT(AE21/6)</f>
        <v>0</v>
      </c>
      <c r="AG21" s="4">
        <v>2.5</v>
      </c>
      <c r="AI21" s="16" t="s">
        <v>100</v>
      </c>
      <c r="AJ21" s="3"/>
      <c r="AK21" s="3"/>
      <c r="AL21" s="3"/>
      <c r="AM21" s="3"/>
      <c r="AN21" s="3"/>
      <c r="AO21" s="3"/>
      <c r="AP21" s="3">
        <f>SUM(AJ21:AO21)</f>
        <v>0</v>
      </c>
      <c r="AQ21" s="3">
        <f>PRODUCT(AP21/6)</f>
        <v>0</v>
      </c>
      <c r="AR21" s="4">
        <v>2.5</v>
      </c>
    </row>
    <row r="22" spans="2:44" s="15" customFormat="1"/>
    <row r="23" spans="2:44">
      <c r="B23" s="5" t="s">
        <v>43</v>
      </c>
      <c r="C23" s="2" t="s">
        <v>158</v>
      </c>
      <c r="D23" s="2"/>
      <c r="E23" s="2"/>
      <c r="F23" s="2"/>
      <c r="G23" s="2"/>
      <c r="H23" s="2"/>
      <c r="I23" s="2"/>
      <c r="J23" s="2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2:44">
      <c r="B24" s="14" t="s">
        <v>96</v>
      </c>
      <c r="C24" s="1" t="s">
        <v>21</v>
      </c>
      <c r="D24" s="1" t="s">
        <v>86</v>
      </c>
      <c r="E24" s="1" t="s">
        <v>87</v>
      </c>
      <c r="F24" s="1" t="s">
        <v>88</v>
      </c>
      <c r="G24" s="1" t="s">
        <v>89</v>
      </c>
      <c r="H24" s="1" t="s">
        <v>90</v>
      </c>
      <c r="I24" s="1" t="s">
        <v>22</v>
      </c>
      <c r="J24" s="1" t="s">
        <v>23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2:44">
      <c r="C25" s="3"/>
      <c r="D25" s="3"/>
      <c r="E25" s="3"/>
      <c r="F25" s="3"/>
      <c r="G25" s="3"/>
      <c r="H25" s="3"/>
      <c r="I25" s="3">
        <f>SUM(C25:H25)</f>
        <v>0</v>
      </c>
      <c r="J25" s="3">
        <f>PRODUCT(I25/6)</f>
        <v>0</v>
      </c>
      <c r="K25" s="4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2:44">
      <c r="B26" s="5" t="s">
        <v>44</v>
      </c>
      <c r="C26" s="2"/>
      <c r="D26" s="2"/>
      <c r="E26" s="2"/>
      <c r="F26" s="2"/>
      <c r="G26" s="2"/>
      <c r="H26" s="2"/>
      <c r="I26" s="2"/>
      <c r="J26" s="2"/>
      <c r="M26" s="4"/>
      <c r="N26" s="4"/>
      <c r="O26" s="4"/>
      <c r="P26" s="4"/>
      <c r="Q26" s="4"/>
      <c r="R26" s="4"/>
      <c r="S26" s="4"/>
      <c r="T26" s="4"/>
      <c r="U26" s="4"/>
      <c r="X26" s="5" t="s">
        <v>45</v>
      </c>
      <c r="Y26" s="2"/>
      <c r="Z26" s="2"/>
      <c r="AA26" s="2"/>
      <c r="AB26" s="2"/>
      <c r="AC26" s="2"/>
      <c r="AD26" s="2"/>
      <c r="AE26" s="2"/>
      <c r="AF26" s="2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2:44">
      <c r="B27" s="14" t="s">
        <v>96</v>
      </c>
      <c r="C27" s="1" t="s">
        <v>21</v>
      </c>
      <c r="D27" s="1" t="s">
        <v>86</v>
      </c>
      <c r="E27" s="1" t="s">
        <v>87</v>
      </c>
      <c r="F27" s="1" t="s">
        <v>88</v>
      </c>
      <c r="G27" s="1" t="s">
        <v>89</v>
      </c>
      <c r="H27" s="1" t="s">
        <v>90</v>
      </c>
      <c r="I27" s="1" t="s">
        <v>22</v>
      </c>
      <c r="J27" s="1" t="s">
        <v>23</v>
      </c>
      <c r="M27" s="4"/>
      <c r="N27" s="4"/>
      <c r="O27" s="4"/>
      <c r="P27" s="4"/>
      <c r="Q27" s="4"/>
      <c r="R27" s="4"/>
      <c r="S27" s="4"/>
      <c r="T27" s="4"/>
      <c r="U27" s="4"/>
      <c r="X27" s="14" t="s">
        <v>96</v>
      </c>
      <c r="Y27" s="1" t="s">
        <v>21</v>
      </c>
      <c r="Z27" s="1" t="s">
        <v>86</v>
      </c>
      <c r="AA27" s="1" t="s">
        <v>87</v>
      </c>
      <c r="AB27" s="1" t="s">
        <v>88</v>
      </c>
      <c r="AC27" s="1" t="s">
        <v>89</v>
      </c>
      <c r="AD27" s="1" t="s">
        <v>90</v>
      </c>
      <c r="AE27" s="1" t="s">
        <v>22</v>
      </c>
      <c r="AF27" s="1" t="s">
        <v>23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2:44">
      <c r="C28" s="3"/>
      <c r="D28" s="3"/>
      <c r="E28" s="3"/>
      <c r="F28" s="3"/>
      <c r="G28" s="3"/>
      <c r="H28" s="3"/>
      <c r="I28" s="3">
        <f>SUM(C28:H28)</f>
        <v>0</v>
      </c>
      <c r="J28" s="3">
        <f>PRODUCT(I28/6)</f>
        <v>0</v>
      </c>
      <c r="K28" s="4">
        <v>1.4</v>
      </c>
      <c r="M28" s="4"/>
      <c r="N28" s="4"/>
      <c r="O28" s="4"/>
      <c r="P28" s="4"/>
      <c r="Q28" s="4"/>
      <c r="R28" s="4"/>
      <c r="S28" s="4"/>
      <c r="T28" s="4"/>
      <c r="U28" s="4"/>
      <c r="Y28" s="3"/>
      <c r="Z28" s="3"/>
      <c r="AA28" s="3"/>
      <c r="AB28" s="3"/>
      <c r="AC28" s="3"/>
      <c r="AD28" s="3"/>
      <c r="AE28" s="3">
        <f>SUM(Y28:AD28)</f>
        <v>0</v>
      </c>
      <c r="AF28" s="3">
        <f>PRODUCT(AE28/6)</f>
        <v>0</v>
      </c>
      <c r="AG28" s="4">
        <v>1.4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2:44">
      <c r="B29" s="5" t="s">
        <v>46</v>
      </c>
      <c r="C29" s="2"/>
      <c r="D29" s="2"/>
      <c r="E29" s="2"/>
      <c r="F29" s="2"/>
      <c r="G29" s="2"/>
      <c r="H29" s="2"/>
      <c r="I29" s="2"/>
      <c r="J29" s="2"/>
      <c r="M29" s="5" t="s">
        <v>47</v>
      </c>
      <c r="N29" s="2"/>
      <c r="O29" s="2"/>
      <c r="P29" s="2"/>
      <c r="Q29" s="2"/>
      <c r="R29" s="2"/>
      <c r="S29" s="2"/>
      <c r="T29" s="2"/>
      <c r="U29" s="2"/>
      <c r="X29" s="5" t="s">
        <v>48</v>
      </c>
      <c r="Y29" s="2"/>
      <c r="Z29" s="2"/>
      <c r="AA29" s="2"/>
      <c r="AB29" s="2"/>
      <c r="AC29" s="2"/>
      <c r="AD29" s="2"/>
      <c r="AE29" s="2"/>
      <c r="AF29" s="2"/>
      <c r="AI29" s="5"/>
      <c r="AJ29" s="2"/>
      <c r="AK29" s="2"/>
      <c r="AL29" s="2"/>
      <c r="AM29" s="2"/>
      <c r="AN29" s="2"/>
      <c r="AO29" s="2"/>
      <c r="AP29" s="2"/>
      <c r="AQ29" s="2"/>
    </row>
    <row r="30" spans="2:44">
      <c r="B30" s="14" t="s">
        <v>96</v>
      </c>
      <c r="C30" s="1" t="s">
        <v>21</v>
      </c>
      <c r="D30" s="1" t="s">
        <v>86</v>
      </c>
      <c r="E30" s="1" t="s">
        <v>87</v>
      </c>
      <c r="F30" s="1" t="s">
        <v>88</v>
      </c>
      <c r="G30" s="1" t="s">
        <v>89</v>
      </c>
      <c r="H30" s="1" t="s">
        <v>90</v>
      </c>
      <c r="I30" s="1" t="s">
        <v>22</v>
      </c>
      <c r="J30" s="1" t="s">
        <v>23</v>
      </c>
      <c r="M30" s="14" t="s">
        <v>96</v>
      </c>
      <c r="N30" s="1" t="s">
        <v>21</v>
      </c>
      <c r="O30" s="1" t="s">
        <v>86</v>
      </c>
      <c r="P30" s="1" t="s">
        <v>87</v>
      </c>
      <c r="Q30" s="1" t="s">
        <v>88</v>
      </c>
      <c r="R30" s="1" t="s">
        <v>89</v>
      </c>
      <c r="S30" s="1" t="s">
        <v>90</v>
      </c>
      <c r="T30" s="1" t="s">
        <v>22</v>
      </c>
      <c r="U30" s="1" t="s">
        <v>23</v>
      </c>
      <c r="X30" s="14" t="s">
        <v>96</v>
      </c>
      <c r="Y30" s="1" t="s">
        <v>21</v>
      </c>
      <c r="Z30" s="1" t="s">
        <v>86</v>
      </c>
      <c r="AA30" s="1" t="s">
        <v>87</v>
      </c>
      <c r="AB30" s="1" t="s">
        <v>88</v>
      </c>
      <c r="AC30" s="1" t="s">
        <v>89</v>
      </c>
      <c r="AD30" s="1" t="s">
        <v>90</v>
      </c>
      <c r="AE30" s="1" t="s">
        <v>22</v>
      </c>
      <c r="AF30" s="1" t="s">
        <v>23</v>
      </c>
      <c r="AI30" s="14" t="s">
        <v>96</v>
      </c>
      <c r="AJ30" s="1" t="s">
        <v>21</v>
      </c>
      <c r="AK30" s="1" t="s">
        <v>86</v>
      </c>
      <c r="AL30" s="1" t="s">
        <v>87</v>
      </c>
      <c r="AM30" s="1" t="s">
        <v>88</v>
      </c>
      <c r="AN30" s="1" t="s">
        <v>89</v>
      </c>
      <c r="AO30" s="1" t="s">
        <v>90</v>
      </c>
      <c r="AP30" s="1" t="s">
        <v>22</v>
      </c>
      <c r="AQ30" s="1" t="s">
        <v>23</v>
      </c>
    </row>
    <row r="31" spans="2:44">
      <c r="C31" s="3"/>
      <c r="D31" s="3"/>
      <c r="E31" s="3"/>
      <c r="F31" s="3"/>
      <c r="G31" s="3"/>
      <c r="H31" s="3"/>
      <c r="I31" s="3">
        <f>SUM(C31:H31)</f>
        <v>0</v>
      </c>
      <c r="J31" s="3">
        <f>PRODUCT(I31/6)</f>
        <v>0</v>
      </c>
      <c r="K31" s="4">
        <v>2.5</v>
      </c>
      <c r="N31" s="3"/>
      <c r="O31" s="3"/>
      <c r="P31" s="3"/>
      <c r="Q31" s="3"/>
      <c r="R31" s="3"/>
      <c r="S31" s="3"/>
      <c r="T31" s="3">
        <f>SUM(N31:S31)</f>
        <v>0</v>
      </c>
      <c r="U31" s="3">
        <f>PRODUCT(T31/6)</f>
        <v>0</v>
      </c>
      <c r="V31" s="4">
        <v>2.5</v>
      </c>
      <c r="Y31" s="3"/>
      <c r="Z31" s="3"/>
      <c r="AA31" s="3"/>
      <c r="AB31" s="3"/>
      <c r="AC31" s="3"/>
      <c r="AD31" s="3"/>
      <c r="AE31" s="3">
        <f>SUM(Y31:AD31)</f>
        <v>0</v>
      </c>
      <c r="AF31" s="3">
        <f>PRODUCT(AE31/6)</f>
        <v>0</v>
      </c>
      <c r="AG31" s="4">
        <v>2.5</v>
      </c>
      <c r="AJ31" s="3"/>
      <c r="AK31" s="3"/>
      <c r="AL31" s="3"/>
      <c r="AM31" s="3"/>
      <c r="AN31" s="3"/>
      <c r="AO31" s="3"/>
      <c r="AP31" s="3">
        <f>SUM(AJ31:AO31)</f>
        <v>0</v>
      </c>
      <c r="AQ31" s="3">
        <f>PRODUCT(AP31/6)</f>
        <v>0</v>
      </c>
      <c r="AR31" s="4">
        <v>2.5</v>
      </c>
    </row>
    <row r="32" spans="2:44" s="15" customFormat="1"/>
    <row r="33" spans="2:44">
      <c r="B33" s="5" t="s">
        <v>49</v>
      </c>
      <c r="C33" s="2" t="s">
        <v>160</v>
      </c>
      <c r="D33" s="2"/>
      <c r="E33" s="2"/>
      <c r="F33" s="2"/>
      <c r="G33" s="2"/>
      <c r="H33" s="2"/>
      <c r="I33" s="2"/>
      <c r="J33" s="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2:44">
      <c r="B34" s="6" t="s">
        <v>92</v>
      </c>
      <c r="C34" s="1" t="s">
        <v>21</v>
      </c>
      <c r="D34" s="1" t="s">
        <v>86</v>
      </c>
      <c r="E34" s="1" t="s">
        <v>87</v>
      </c>
      <c r="F34" s="1" t="s">
        <v>88</v>
      </c>
      <c r="G34" s="1" t="s">
        <v>89</v>
      </c>
      <c r="H34" s="1" t="s">
        <v>90</v>
      </c>
      <c r="I34" s="1" t="s">
        <v>22</v>
      </c>
      <c r="J34" s="1" t="s">
        <v>23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2:44">
      <c r="C35" s="3"/>
      <c r="D35" s="3"/>
      <c r="E35" s="3"/>
      <c r="F35" s="3"/>
      <c r="G35" s="3"/>
      <c r="H35" s="3"/>
      <c r="I35" s="3">
        <f>SUM(C35:H35)</f>
        <v>0</v>
      </c>
      <c r="J35" s="3">
        <f>PRODUCT(I35/6)</f>
        <v>0</v>
      </c>
      <c r="K35" s="4">
        <v>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2:44">
      <c r="B36" s="5" t="s">
        <v>50</v>
      </c>
      <c r="C36" s="2"/>
      <c r="D36" s="2"/>
      <c r="E36" s="2"/>
      <c r="F36" s="2"/>
      <c r="G36" s="2"/>
      <c r="H36" s="2"/>
      <c r="I36" s="2"/>
      <c r="J36" s="2"/>
      <c r="M36" s="4"/>
      <c r="N36" s="4"/>
      <c r="O36" s="4"/>
      <c r="P36" s="4"/>
      <c r="Q36" s="4"/>
      <c r="R36" s="4"/>
      <c r="S36" s="4"/>
      <c r="T36" s="4"/>
      <c r="U36" s="4"/>
      <c r="X36" s="5" t="s">
        <v>51</v>
      </c>
      <c r="Y36" s="2"/>
      <c r="Z36" s="2"/>
      <c r="AA36" s="2"/>
      <c r="AB36" s="2"/>
      <c r="AC36" s="2"/>
      <c r="AD36" s="2"/>
      <c r="AE36" s="2"/>
      <c r="AF36" s="2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2:44">
      <c r="B37" s="6" t="s">
        <v>92</v>
      </c>
      <c r="C37" s="1" t="s">
        <v>21</v>
      </c>
      <c r="D37" s="1" t="s">
        <v>86</v>
      </c>
      <c r="E37" s="1" t="s">
        <v>87</v>
      </c>
      <c r="F37" s="1" t="s">
        <v>88</v>
      </c>
      <c r="G37" s="1" t="s">
        <v>89</v>
      </c>
      <c r="H37" s="1" t="s">
        <v>90</v>
      </c>
      <c r="I37" s="1" t="s">
        <v>22</v>
      </c>
      <c r="J37" s="1" t="s">
        <v>23</v>
      </c>
      <c r="M37" s="4"/>
      <c r="N37" s="4"/>
      <c r="O37" s="4"/>
      <c r="P37" s="4"/>
      <c r="Q37" s="4"/>
      <c r="R37" s="4"/>
      <c r="S37" s="4"/>
      <c r="T37" s="4"/>
      <c r="U37" s="4"/>
      <c r="X37" s="6" t="s">
        <v>92</v>
      </c>
      <c r="Y37" s="1" t="s">
        <v>21</v>
      </c>
      <c r="Z37" s="1" t="s">
        <v>86</v>
      </c>
      <c r="AA37" s="1" t="s">
        <v>87</v>
      </c>
      <c r="AB37" s="1" t="s">
        <v>88</v>
      </c>
      <c r="AC37" s="1" t="s">
        <v>89</v>
      </c>
      <c r="AD37" s="1" t="s">
        <v>90</v>
      </c>
      <c r="AE37" s="1" t="s">
        <v>22</v>
      </c>
      <c r="AF37" s="1" t="s">
        <v>23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2:44">
      <c r="C38" s="3"/>
      <c r="D38" s="3"/>
      <c r="E38" s="3"/>
      <c r="F38" s="3"/>
      <c r="G38" s="3"/>
      <c r="H38" s="3"/>
      <c r="I38" s="3">
        <f>SUM(C38:H38)</f>
        <v>0</v>
      </c>
      <c r="J38" s="3">
        <f>PRODUCT(I38/6)</f>
        <v>0</v>
      </c>
      <c r="K38" s="4">
        <v>1.4</v>
      </c>
      <c r="M38" s="4"/>
      <c r="N38" s="4"/>
      <c r="O38" s="4"/>
      <c r="P38" s="4"/>
      <c r="Q38" s="4"/>
      <c r="R38" s="4"/>
      <c r="S38" s="4"/>
      <c r="T38" s="4"/>
      <c r="U38" s="4"/>
      <c r="Y38" s="3"/>
      <c r="Z38" s="3"/>
      <c r="AA38" s="3"/>
      <c r="AB38" s="3"/>
      <c r="AC38" s="3"/>
      <c r="AD38" s="3"/>
      <c r="AE38" s="3">
        <f>SUM(Y38:AD38)</f>
        <v>0</v>
      </c>
      <c r="AF38" s="3">
        <f>PRODUCT(AE38/6)</f>
        <v>0</v>
      </c>
      <c r="AG38" s="4">
        <v>1.4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2:44">
      <c r="B39" s="5" t="s">
        <v>52</v>
      </c>
      <c r="C39" s="2"/>
      <c r="D39" s="2"/>
      <c r="E39" s="2"/>
      <c r="F39" s="2"/>
      <c r="G39" s="2"/>
      <c r="H39" s="2"/>
      <c r="I39" s="2"/>
      <c r="J39" s="2"/>
      <c r="M39" s="5" t="s">
        <v>53</v>
      </c>
      <c r="N39" s="2"/>
      <c r="O39" s="2"/>
      <c r="P39" s="2"/>
      <c r="Q39" s="2"/>
      <c r="R39" s="2"/>
      <c r="S39" s="2"/>
      <c r="T39" s="2"/>
      <c r="U39" s="2"/>
      <c r="X39" s="5" t="s">
        <v>54</v>
      </c>
      <c r="Y39" s="2"/>
      <c r="Z39" s="2"/>
      <c r="AA39" s="2"/>
      <c r="AB39" s="2"/>
      <c r="AC39" s="2"/>
      <c r="AD39" s="2"/>
      <c r="AE39" s="2"/>
      <c r="AF39" s="2"/>
      <c r="AI39" s="5"/>
      <c r="AJ39" s="2"/>
      <c r="AK39" s="2"/>
      <c r="AL39" s="2"/>
      <c r="AM39" s="2"/>
      <c r="AN39" s="2"/>
      <c r="AO39" s="2"/>
      <c r="AP39" s="2"/>
      <c r="AQ39" s="2"/>
    </row>
    <row r="40" spans="2:44">
      <c r="B40" s="6" t="s">
        <v>92</v>
      </c>
      <c r="C40" s="1" t="s">
        <v>21</v>
      </c>
      <c r="D40" s="1" t="s">
        <v>86</v>
      </c>
      <c r="E40" s="1" t="s">
        <v>87</v>
      </c>
      <c r="F40" s="1" t="s">
        <v>88</v>
      </c>
      <c r="G40" s="1" t="s">
        <v>89</v>
      </c>
      <c r="H40" s="1" t="s">
        <v>90</v>
      </c>
      <c r="I40" s="1" t="s">
        <v>22</v>
      </c>
      <c r="J40" s="1" t="s">
        <v>23</v>
      </c>
      <c r="M40" s="6" t="s">
        <v>92</v>
      </c>
      <c r="N40" s="1" t="s">
        <v>21</v>
      </c>
      <c r="O40" s="1" t="s">
        <v>86</v>
      </c>
      <c r="P40" s="1" t="s">
        <v>87</v>
      </c>
      <c r="Q40" s="1" t="s">
        <v>88</v>
      </c>
      <c r="R40" s="1" t="s">
        <v>89</v>
      </c>
      <c r="S40" s="1" t="s">
        <v>90</v>
      </c>
      <c r="T40" s="1" t="s">
        <v>22</v>
      </c>
      <c r="U40" s="1" t="s">
        <v>23</v>
      </c>
      <c r="X40" s="6" t="s">
        <v>92</v>
      </c>
      <c r="Y40" s="1" t="s">
        <v>21</v>
      </c>
      <c r="Z40" s="1" t="s">
        <v>86</v>
      </c>
      <c r="AA40" s="1" t="s">
        <v>87</v>
      </c>
      <c r="AB40" s="1" t="s">
        <v>88</v>
      </c>
      <c r="AC40" s="1" t="s">
        <v>89</v>
      </c>
      <c r="AD40" s="1" t="s">
        <v>90</v>
      </c>
      <c r="AE40" s="1" t="s">
        <v>22</v>
      </c>
      <c r="AF40" s="1" t="s">
        <v>23</v>
      </c>
      <c r="AI40" s="6" t="s">
        <v>92</v>
      </c>
      <c r="AJ40" s="1" t="s">
        <v>21</v>
      </c>
      <c r="AK40" s="1" t="s">
        <v>86</v>
      </c>
      <c r="AL40" s="1" t="s">
        <v>87</v>
      </c>
      <c r="AM40" s="1" t="s">
        <v>88</v>
      </c>
      <c r="AN40" s="1" t="s">
        <v>89</v>
      </c>
      <c r="AO40" s="1" t="s">
        <v>90</v>
      </c>
      <c r="AP40" s="1" t="s">
        <v>22</v>
      </c>
      <c r="AQ40" s="1" t="s">
        <v>23</v>
      </c>
    </row>
    <row r="41" spans="2:44">
      <c r="C41" s="3"/>
      <c r="D41" s="3"/>
      <c r="E41" s="3"/>
      <c r="F41" s="3"/>
      <c r="G41" s="3"/>
      <c r="H41" s="3"/>
      <c r="I41" s="3">
        <f>SUM(C41:H41)</f>
        <v>0</v>
      </c>
      <c r="J41" s="3">
        <f>PRODUCT(I41/6)</f>
        <v>0</v>
      </c>
      <c r="K41" s="4">
        <v>2.5</v>
      </c>
      <c r="N41" s="3"/>
      <c r="O41" s="3"/>
      <c r="P41" s="3"/>
      <c r="Q41" s="3"/>
      <c r="R41" s="3"/>
      <c r="S41" s="3"/>
      <c r="T41" s="3">
        <f>SUM(N41:S41)</f>
        <v>0</v>
      </c>
      <c r="U41" s="3">
        <f>PRODUCT(T41/6)</f>
        <v>0</v>
      </c>
      <c r="V41" s="4">
        <v>2.5</v>
      </c>
      <c r="Y41" s="3"/>
      <c r="Z41" s="3"/>
      <c r="AA41" s="3"/>
      <c r="AB41" s="3"/>
      <c r="AC41" s="3"/>
      <c r="AD41" s="3"/>
      <c r="AE41" s="3">
        <f>SUM(Y41:AD41)</f>
        <v>0</v>
      </c>
      <c r="AF41" s="3">
        <f>PRODUCT(AE41/6)</f>
        <v>0</v>
      </c>
      <c r="AG41" s="4">
        <v>2.5</v>
      </c>
      <c r="AJ41" s="3"/>
      <c r="AK41" s="3"/>
      <c r="AL41" s="3"/>
      <c r="AM41" s="3"/>
      <c r="AN41" s="3"/>
      <c r="AO41" s="3"/>
      <c r="AP41" s="3">
        <f>SUM(AJ41:AO41)</f>
        <v>0</v>
      </c>
      <c r="AQ41" s="3">
        <f>PRODUCT(AP41/6)</f>
        <v>0</v>
      </c>
      <c r="AR41" s="4">
        <v>2.5</v>
      </c>
    </row>
    <row r="42" spans="2:44" s="15" customFormat="1"/>
    <row r="43" spans="2:44">
      <c r="B43" s="5" t="s">
        <v>55</v>
      </c>
      <c r="C43" s="2" t="s">
        <v>161</v>
      </c>
      <c r="D43" s="2"/>
      <c r="E43" s="2"/>
      <c r="F43" s="2"/>
      <c r="G43" s="2"/>
      <c r="H43" s="2"/>
      <c r="I43" s="2"/>
      <c r="J43" s="2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2:44">
      <c r="B44" s="6" t="s">
        <v>92</v>
      </c>
      <c r="C44" s="1" t="s">
        <v>21</v>
      </c>
      <c r="D44" s="1" t="s">
        <v>86</v>
      </c>
      <c r="E44" s="1" t="s">
        <v>87</v>
      </c>
      <c r="F44" s="1" t="s">
        <v>88</v>
      </c>
      <c r="G44" s="1" t="s">
        <v>89</v>
      </c>
      <c r="H44" s="1" t="s">
        <v>90</v>
      </c>
      <c r="I44" s="1" t="s">
        <v>22</v>
      </c>
      <c r="J44" s="1" t="s">
        <v>23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2:44">
      <c r="C45" s="3"/>
      <c r="D45" s="3"/>
      <c r="E45" s="3"/>
      <c r="F45" s="3"/>
      <c r="G45" s="3"/>
      <c r="H45" s="3"/>
      <c r="I45" s="3">
        <f>SUM(C45:H45)</f>
        <v>0</v>
      </c>
      <c r="J45" s="3">
        <f>PRODUCT(I45/6)</f>
        <v>0</v>
      </c>
      <c r="K45" s="4">
        <v>1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2:44">
      <c r="B46" s="5" t="s">
        <v>56</v>
      </c>
      <c r="C46" s="2"/>
      <c r="D46" s="2"/>
      <c r="E46" s="2"/>
      <c r="F46" s="2"/>
      <c r="G46" s="2"/>
      <c r="H46" s="2"/>
      <c r="I46" s="2"/>
      <c r="J46" s="2"/>
      <c r="M46" s="4"/>
      <c r="N46" s="4"/>
      <c r="O46" s="4"/>
      <c r="P46" s="4"/>
      <c r="Q46" s="4"/>
      <c r="R46" s="4"/>
      <c r="S46" s="4"/>
      <c r="T46" s="4"/>
      <c r="U46" s="4"/>
      <c r="X46" s="5" t="s">
        <v>57</v>
      </c>
      <c r="Y46" s="2"/>
      <c r="Z46" s="2"/>
      <c r="AA46" s="2"/>
      <c r="AB46" s="2"/>
      <c r="AC46" s="2"/>
      <c r="AD46" s="2"/>
      <c r="AE46" s="2"/>
      <c r="AF46" s="2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2:44">
      <c r="B47" s="6" t="s">
        <v>92</v>
      </c>
      <c r="C47" s="1" t="s">
        <v>21</v>
      </c>
      <c r="D47" s="1" t="s">
        <v>86</v>
      </c>
      <c r="E47" s="1" t="s">
        <v>87</v>
      </c>
      <c r="F47" s="1" t="s">
        <v>88</v>
      </c>
      <c r="G47" s="1" t="s">
        <v>89</v>
      </c>
      <c r="H47" s="1" t="s">
        <v>90</v>
      </c>
      <c r="I47" s="1" t="s">
        <v>22</v>
      </c>
      <c r="J47" s="1" t="s">
        <v>23</v>
      </c>
      <c r="M47" s="4"/>
      <c r="N47" s="4"/>
      <c r="O47" s="4"/>
      <c r="P47" s="4"/>
      <c r="Q47" s="4"/>
      <c r="R47" s="4"/>
      <c r="S47" s="4"/>
      <c r="T47" s="4"/>
      <c r="U47" s="4"/>
      <c r="X47" s="6" t="s">
        <v>92</v>
      </c>
      <c r="Y47" s="1" t="s">
        <v>21</v>
      </c>
      <c r="Z47" s="1" t="s">
        <v>86</v>
      </c>
      <c r="AA47" s="1" t="s">
        <v>87</v>
      </c>
      <c r="AB47" s="1" t="s">
        <v>88</v>
      </c>
      <c r="AC47" s="1" t="s">
        <v>89</v>
      </c>
      <c r="AD47" s="1" t="s">
        <v>90</v>
      </c>
      <c r="AE47" s="1" t="s">
        <v>22</v>
      </c>
      <c r="AF47" s="1" t="s">
        <v>23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2:44">
      <c r="C48" s="3"/>
      <c r="D48" s="3"/>
      <c r="E48" s="3"/>
      <c r="F48" s="3"/>
      <c r="G48" s="3"/>
      <c r="H48" s="3"/>
      <c r="I48" s="3">
        <f>SUM(C48:H48)</f>
        <v>0</v>
      </c>
      <c r="J48" s="3">
        <f>PRODUCT(I48/6)</f>
        <v>0</v>
      </c>
      <c r="K48" s="4">
        <v>1.4</v>
      </c>
      <c r="M48" s="4"/>
      <c r="N48" s="4"/>
      <c r="O48" s="4"/>
      <c r="P48" s="4"/>
      <c r="Q48" s="4"/>
      <c r="R48" s="4"/>
      <c r="S48" s="4"/>
      <c r="T48" s="4"/>
      <c r="U48" s="4"/>
      <c r="Y48" s="3"/>
      <c r="Z48" s="3"/>
      <c r="AA48" s="3"/>
      <c r="AB48" s="3"/>
      <c r="AC48" s="3"/>
      <c r="AD48" s="3"/>
      <c r="AE48" s="3">
        <f>SUM(Y48:AD48)</f>
        <v>0</v>
      </c>
      <c r="AF48" s="3">
        <f>PRODUCT(AE48/6)</f>
        <v>0</v>
      </c>
      <c r="AG48" s="4">
        <v>1.4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2:44">
      <c r="B49" s="5" t="s">
        <v>58</v>
      </c>
      <c r="C49" s="2"/>
      <c r="D49" s="2"/>
      <c r="E49" s="2"/>
      <c r="F49" s="2"/>
      <c r="G49" s="2"/>
      <c r="H49" s="2"/>
      <c r="I49" s="2"/>
      <c r="J49" s="2"/>
      <c r="M49" s="5" t="s">
        <v>59</v>
      </c>
      <c r="N49" s="2"/>
      <c r="O49" s="2"/>
      <c r="P49" s="2"/>
      <c r="Q49" s="2"/>
      <c r="R49" s="2"/>
      <c r="S49" s="2"/>
      <c r="T49" s="2"/>
      <c r="U49" s="2"/>
      <c r="X49" s="5" t="s">
        <v>60</v>
      </c>
      <c r="Y49" s="2"/>
      <c r="Z49" s="2"/>
      <c r="AA49" s="2"/>
      <c r="AB49" s="2"/>
      <c r="AC49" s="2"/>
      <c r="AD49" s="2"/>
      <c r="AE49" s="2"/>
      <c r="AF49" s="2"/>
      <c r="AI49" s="5"/>
      <c r="AJ49" s="2"/>
      <c r="AK49" s="2"/>
      <c r="AL49" s="2"/>
      <c r="AM49" s="2"/>
      <c r="AN49" s="2"/>
      <c r="AO49" s="2"/>
      <c r="AP49" s="2"/>
      <c r="AQ49" s="2"/>
    </row>
    <row r="50" spans="2:44">
      <c r="B50" s="6" t="s">
        <v>92</v>
      </c>
      <c r="C50" s="1" t="s">
        <v>21</v>
      </c>
      <c r="D50" s="1" t="s">
        <v>86</v>
      </c>
      <c r="E50" s="1" t="s">
        <v>87</v>
      </c>
      <c r="F50" s="1" t="s">
        <v>88</v>
      </c>
      <c r="G50" s="1" t="s">
        <v>89</v>
      </c>
      <c r="H50" s="1" t="s">
        <v>90</v>
      </c>
      <c r="I50" s="1" t="s">
        <v>22</v>
      </c>
      <c r="J50" s="1" t="s">
        <v>23</v>
      </c>
      <c r="M50" s="6" t="s">
        <v>92</v>
      </c>
      <c r="N50" s="1" t="s">
        <v>21</v>
      </c>
      <c r="O50" s="1" t="s">
        <v>86</v>
      </c>
      <c r="P50" s="1" t="s">
        <v>87</v>
      </c>
      <c r="Q50" s="1" t="s">
        <v>88</v>
      </c>
      <c r="R50" s="1" t="s">
        <v>89</v>
      </c>
      <c r="S50" s="1" t="s">
        <v>90</v>
      </c>
      <c r="T50" s="1" t="s">
        <v>22</v>
      </c>
      <c r="U50" s="1" t="s">
        <v>23</v>
      </c>
      <c r="X50" s="6" t="s">
        <v>92</v>
      </c>
      <c r="Y50" s="1" t="s">
        <v>21</v>
      </c>
      <c r="Z50" s="1" t="s">
        <v>86</v>
      </c>
      <c r="AA50" s="1" t="s">
        <v>87</v>
      </c>
      <c r="AB50" s="1" t="s">
        <v>88</v>
      </c>
      <c r="AC50" s="1" t="s">
        <v>89</v>
      </c>
      <c r="AD50" s="1" t="s">
        <v>90</v>
      </c>
      <c r="AE50" s="1" t="s">
        <v>22</v>
      </c>
      <c r="AF50" s="1" t="s">
        <v>23</v>
      </c>
      <c r="AI50" s="6" t="s">
        <v>92</v>
      </c>
      <c r="AJ50" s="1" t="s">
        <v>21</v>
      </c>
      <c r="AK50" s="1" t="s">
        <v>86</v>
      </c>
      <c r="AL50" s="1" t="s">
        <v>87</v>
      </c>
      <c r="AM50" s="1" t="s">
        <v>88</v>
      </c>
      <c r="AN50" s="1" t="s">
        <v>89</v>
      </c>
      <c r="AO50" s="1" t="s">
        <v>90</v>
      </c>
      <c r="AP50" s="1" t="s">
        <v>22</v>
      </c>
      <c r="AQ50" s="1" t="s">
        <v>23</v>
      </c>
    </row>
    <row r="51" spans="2:44">
      <c r="C51" s="3"/>
      <c r="D51" s="3"/>
      <c r="E51" s="3"/>
      <c r="F51" s="3"/>
      <c r="G51" s="3"/>
      <c r="H51" s="3"/>
      <c r="I51" s="3">
        <f>SUM(C51:H51)</f>
        <v>0</v>
      </c>
      <c r="J51" s="3">
        <f>PRODUCT(I51/6)</f>
        <v>0</v>
      </c>
      <c r="K51" s="4">
        <v>2.5</v>
      </c>
      <c r="N51" s="3"/>
      <c r="O51" s="3"/>
      <c r="P51" s="3"/>
      <c r="Q51" s="3"/>
      <c r="R51" s="3"/>
      <c r="S51" s="3"/>
      <c r="T51" s="3">
        <f>SUM(N51:S51)</f>
        <v>0</v>
      </c>
      <c r="U51" s="3">
        <f>PRODUCT(T51/6)</f>
        <v>0</v>
      </c>
      <c r="V51" s="4">
        <v>2.5</v>
      </c>
      <c r="Y51" s="3"/>
      <c r="Z51" s="3"/>
      <c r="AA51" s="3"/>
      <c r="AB51" s="3"/>
      <c r="AC51" s="3"/>
      <c r="AD51" s="3"/>
      <c r="AE51" s="3">
        <f>SUM(Y51:AD51)</f>
        <v>0</v>
      </c>
      <c r="AF51" s="3">
        <f>PRODUCT(AE51/6)</f>
        <v>0</v>
      </c>
      <c r="AG51" s="4">
        <v>2.5</v>
      </c>
      <c r="AJ51" s="3"/>
      <c r="AK51" s="3"/>
      <c r="AL51" s="3"/>
      <c r="AM51" s="3"/>
      <c r="AN51" s="3"/>
      <c r="AO51" s="3"/>
      <c r="AP51" s="3">
        <f>SUM(AJ51:AO51)</f>
        <v>0</v>
      </c>
      <c r="AQ51" s="3">
        <f>PRODUCT(AP51/6)</f>
        <v>0</v>
      </c>
      <c r="AR51" s="4">
        <v>2.5</v>
      </c>
    </row>
    <row r="52" spans="2:44" s="15" customFormat="1"/>
    <row r="53" spans="2:44">
      <c r="B53" s="5" t="s">
        <v>61</v>
      </c>
      <c r="C53" s="2" t="s">
        <v>162</v>
      </c>
      <c r="D53" s="2"/>
      <c r="E53" s="2"/>
      <c r="F53" s="2"/>
      <c r="G53" s="2"/>
      <c r="H53" s="2"/>
      <c r="I53" s="2"/>
      <c r="J53" s="2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2:44">
      <c r="B54" s="14" t="s">
        <v>96</v>
      </c>
      <c r="C54" s="1" t="s">
        <v>21</v>
      </c>
      <c r="D54" s="1" t="s">
        <v>86</v>
      </c>
      <c r="E54" s="1" t="s">
        <v>87</v>
      </c>
      <c r="F54" s="1" t="s">
        <v>88</v>
      </c>
      <c r="G54" s="1" t="s">
        <v>89</v>
      </c>
      <c r="H54" s="1" t="s">
        <v>90</v>
      </c>
      <c r="I54" s="1" t="s">
        <v>22</v>
      </c>
      <c r="J54" s="1" t="s">
        <v>23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2:44">
      <c r="C55" s="3"/>
      <c r="D55" s="3"/>
      <c r="E55" s="3"/>
      <c r="F55" s="3"/>
      <c r="G55" s="3"/>
      <c r="H55" s="3"/>
      <c r="I55" s="3">
        <f>SUM(C55:H55)</f>
        <v>0</v>
      </c>
      <c r="J55" s="3">
        <f>PRODUCT(I55/6)</f>
        <v>0</v>
      </c>
      <c r="K55" s="4">
        <v>1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2:44">
      <c r="B56" s="5" t="s">
        <v>62</v>
      </c>
      <c r="C56" s="2"/>
      <c r="D56" s="2"/>
      <c r="E56" s="2"/>
      <c r="F56" s="2"/>
      <c r="G56" s="2"/>
      <c r="H56" s="2"/>
      <c r="I56" s="2"/>
      <c r="J56" s="2"/>
      <c r="M56" s="4"/>
      <c r="N56" s="4"/>
      <c r="O56" s="4"/>
      <c r="P56" s="4"/>
      <c r="Q56" s="4"/>
      <c r="R56" s="4"/>
      <c r="S56" s="4"/>
      <c r="T56" s="4"/>
      <c r="U56" s="4"/>
      <c r="X56" s="5" t="s">
        <v>63</v>
      </c>
      <c r="Y56" s="2"/>
      <c r="Z56" s="2"/>
      <c r="AA56" s="2"/>
      <c r="AB56" s="2"/>
      <c r="AC56" s="2"/>
      <c r="AD56" s="2"/>
      <c r="AE56" s="2"/>
      <c r="AF56" s="2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2:44">
      <c r="B57" s="14" t="s">
        <v>96</v>
      </c>
      <c r="C57" s="1" t="s">
        <v>21</v>
      </c>
      <c r="D57" s="1" t="s">
        <v>86</v>
      </c>
      <c r="E57" s="1" t="s">
        <v>87</v>
      </c>
      <c r="F57" s="1" t="s">
        <v>88</v>
      </c>
      <c r="G57" s="1" t="s">
        <v>89</v>
      </c>
      <c r="H57" s="1" t="s">
        <v>90</v>
      </c>
      <c r="I57" s="1" t="s">
        <v>22</v>
      </c>
      <c r="J57" s="1" t="s">
        <v>23</v>
      </c>
      <c r="M57" s="4"/>
      <c r="N57" s="4"/>
      <c r="O57" s="4"/>
      <c r="P57" s="4"/>
      <c r="Q57" s="4"/>
      <c r="R57" s="4"/>
      <c r="S57" s="4"/>
      <c r="T57" s="4"/>
      <c r="U57" s="4"/>
      <c r="X57" s="14" t="s">
        <v>96</v>
      </c>
      <c r="Y57" s="1" t="s">
        <v>21</v>
      </c>
      <c r="Z57" s="1" t="s">
        <v>86</v>
      </c>
      <c r="AA57" s="1" t="s">
        <v>87</v>
      </c>
      <c r="AB57" s="1" t="s">
        <v>88</v>
      </c>
      <c r="AC57" s="1" t="s">
        <v>89</v>
      </c>
      <c r="AD57" s="1" t="s">
        <v>90</v>
      </c>
      <c r="AE57" s="1" t="s">
        <v>22</v>
      </c>
      <c r="AF57" s="1" t="s">
        <v>23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2:44">
      <c r="C58" s="3"/>
      <c r="D58" s="3"/>
      <c r="E58" s="3"/>
      <c r="F58" s="3"/>
      <c r="G58" s="3"/>
      <c r="H58" s="3"/>
      <c r="I58" s="3">
        <f>SUM(C58:H58)</f>
        <v>0</v>
      </c>
      <c r="J58" s="3">
        <f>PRODUCT(I58/6)</f>
        <v>0</v>
      </c>
      <c r="K58" s="4">
        <v>1.4</v>
      </c>
      <c r="M58" s="4"/>
      <c r="N58" s="4"/>
      <c r="O58" s="4"/>
      <c r="P58" s="4"/>
      <c r="Q58" s="4"/>
      <c r="R58" s="4"/>
      <c r="S58" s="4"/>
      <c r="T58" s="4"/>
      <c r="U58" s="4"/>
      <c r="Y58" s="3"/>
      <c r="Z58" s="3"/>
      <c r="AA58" s="3"/>
      <c r="AB58" s="3"/>
      <c r="AC58" s="3"/>
      <c r="AD58" s="3"/>
      <c r="AE58" s="3">
        <f>SUM(Y58:AD58)</f>
        <v>0</v>
      </c>
      <c r="AF58" s="3"/>
      <c r="AG58" s="4">
        <v>1.4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2:44">
      <c r="B59" s="5" t="s">
        <v>64</v>
      </c>
      <c r="C59" s="2"/>
      <c r="D59" s="2"/>
      <c r="E59" s="2"/>
      <c r="F59" s="2"/>
      <c r="G59" s="2"/>
      <c r="H59" s="2"/>
      <c r="I59" s="2"/>
      <c r="J59" s="2"/>
      <c r="M59" s="5" t="s">
        <v>65</v>
      </c>
      <c r="N59" s="2"/>
      <c r="O59" s="2"/>
      <c r="P59" s="2"/>
      <c r="Q59" s="2"/>
      <c r="R59" s="2"/>
      <c r="S59" s="2"/>
      <c r="T59" s="2"/>
      <c r="U59" s="2"/>
      <c r="X59" s="5" t="s">
        <v>66</v>
      </c>
      <c r="Y59" s="2"/>
      <c r="Z59" s="2"/>
      <c r="AA59" s="2"/>
      <c r="AB59" s="2"/>
      <c r="AC59" s="2"/>
      <c r="AD59" s="2"/>
      <c r="AE59" s="2"/>
      <c r="AF59" s="2"/>
      <c r="AI59" s="5"/>
      <c r="AJ59" s="2"/>
      <c r="AK59" s="2"/>
      <c r="AL59" s="2"/>
      <c r="AM59" s="2"/>
      <c r="AN59" s="2"/>
      <c r="AO59" s="2"/>
      <c r="AP59" s="2"/>
      <c r="AQ59" s="2"/>
    </row>
    <row r="60" spans="2:44">
      <c r="B60" s="14" t="s">
        <v>96</v>
      </c>
      <c r="C60" s="1" t="s">
        <v>21</v>
      </c>
      <c r="D60" s="1" t="s">
        <v>86</v>
      </c>
      <c r="E60" s="1" t="s">
        <v>87</v>
      </c>
      <c r="F60" s="1" t="s">
        <v>88</v>
      </c>
      <c r="G60" s="1" t="s">
        <v>89</v>
      </c>
      <c r="H60" s="1" t="s">
        <v>90</v>
      </c>
      <c r="I60" s="1" t="s">
        <v>22</v>
      </c>
      <c r="J60" s="1" t="s">
        <v>23</v>
      </c>
      <c r="M60" s="14" t="s">
        <v>96</v>
      </c>
      <c r="N60" s="1" t="s">
        <v>21</v>
      </c>
      <c r="O60" s="1" t="s">
        <v>86</v>
      </c>
      <c r="P60" s="1" t="s">
        <v>87</v>
      </c>
      <c r="Q60" s="1" t="s">
        <v>88</v>
      </c>
      <c r="R60" s="1" t="s">
        <v>89</v>
      </c>
      <c r="S60" s="1" t="s">
        <v>90</v>
      </c>
      <c r="T60" s="1" t="s">
        <v>22</v>
      </c>
      <c r="U60" s="1" t="s">
        <v>23</v>
      </c>
      <c r="X60" s="14" t="s">
        <v>96</v>
      </c>
      <c r="Y60" s="1" t="s">
        <v>21</v>
      </c>
      <c r="Z60" s="1" t="s">
        <v>86</v>
      </c>
      <c r="AA60" s="1" t="s">
        <v>87</v>
      </c>
      <c r="AB60" s="1" t="s">
        <v>88</v>
      </c>
      <c r="AC60" s="1" t="s">
        <v>89</v>
      </c>
      <c r="AD60" s="1" t="s">
        <v>90</v>
      </c>
      <c r="AE60" s="1" t="s">
        <v>22</v>
      </c>
      <c r="AF60" s="1" t="s">
        <v>23</v>
      </c>
      <c r="AI60" s="14" t="s">
        <v>96</v>
      </c>
      <c r="AJ60" s="1" t="s">
        <v>21</v>
      </c>
      <c r="AK60" s="1" t="s">
        <v>86</v>
      </c>
      <c r="AL60" s="1" t="s">
        <v>87</v>
      </c>
      <c r="AM60" s="1" t="s">
        <v>88</v>
      </c>
      <c r="AN60" s="1" t="s">
        <v>89</v>
      </c>
      <c r="AO60" s="1" t="s">
        <v>90</v>
      </c>
      <c r="AP60" s="1" t="s">
        <v>22</v>
      </c>
      <c r="AQ60" s="1" t="s">
        <v>23</v>
      </c>
    </row>
    <row r="61" spans="2:44">
      <c r="C61" s="3"/>
      <c r="D61" s="3"/>
      <c r="E61" s="3"/>
      <c r="F61" s="3"/>
      <c r="G61" s="3"/>
      <c r="H61" s="3"/>
      <c r="I61" s="3">
        <f>SUM(C61:H61)</f>
        <v>0</v>
      </c>
      <c r="J61" s="3">
        <f>PRODUCT(I61/6)</f>
        <v>0</v>
      </c>
      <c r="K61" s="4">
        <v>2.5</v>
      </c>
      <c r="N61" s="3"/>
      <c r="O61" s="3"/>
      <c r="P61" s="3"/>
      <c r="Q61" s="3"/>
      <c r="R61" s="3"/>
      <c r="S61" s="3"/>
      <c r="T61" s="3">
        <f>SUM(N61:S61)</f>
        <v>0</v>
      </c>
      <c r="U61" s="3">
        <f>PRODUCT(T61/6)</f>
        <v>0</v>
      </c>
      <c r="V61" s="4">
        <v>2.5</v>
      </c>
      <c r="Y61" s="3"/>
      <c r="Z61" s="3"/>
      <c r="AA61" s="3"/>
      <c r="AB61" s="3"/>
      <c r="AC61" s="3"/>
      <c r="AD61" s="3"/>
      <c r="AE61" s="3">
        <f>SUM(Y61:AD61)</f>
        <v>0</v>
      </c>
      <c r="AF61" s="3">
        <f>PRODUCT(AE61/6)</f>
        <v>0</v>
      </c>
      <c r="AG61" s="4">
        <v>2.5</v>
      </c>
      <c r="AJ61" s="3"/>
      <c r="AK61" s="3"/>
      <c r="AL61" s="3"/>
      <c r="AM61" s="3"/>
      <c r="AN61" s="3"/>
      <c r="AO61" s="3"/>
      <c r="AP61" s="3">
        <f>SUM(AJ61:AO61)</f>
        <v>0</v>
      </c>
      <c r="AQ61" s="3">
        <f>PRODUCT(AP61/6)</f>
        <v>0</v>
      </c>
      <c r="AR61" s="4">
        <v>2.5</v>
      </c>
    </row>
    <row r="62" spans="2:44" s="15" customFormat="1"/>
    <row r="63" spans="2:44">
      <c r="B63" s="5" t="s">
        <v>67</v>
      </c>
      <c r="C63" s="2" t="s">
        <v>163</v>
      </c>
      <c r="D63" s="2"/>
      <c r="E63" s="2"/>
      <c r="F63" s="2"/>
      <c r="G63" s="2"/>
      <c r="H63" s="2"/>
      <c r="I63" s="2"/>
      <c r="J63" s="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2:44">
      <c r="B64" s="9" t="s">
        <v>102</v>
      </c>
      <c r="C64" s="1" t="s">
        <v>21</v>
      </c>
      <c r="D64" s="1" t="s">
        <v>86</v>
      </c>
      <c r="E64" s="1" t="s">
        <v>87</v>
      </c>
      <c r="F64" s="1" t="s">
        <v>88</v>
      </c>
      <c r="G64" s="1" t="s">
        <v>89</v>
      </c>
      <c r="H64" s="1" t="s">
        <v>90</v>
      </c>
      <c r="I64" s="1" t="s">
        <v>22</v>
      </c>
      <c r="J64" s="1" t="s">
        <v>23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2:44">
      <c r="B65" s="16" t="s">
        <v>100</v>
      </c>
      <c r="C65" s="3"/>
      <c r="D65" s="3"/>
      <c r="E65" s="3"/>
      <c r="F65" s="3"/>
      <c r="G65" s="3"/>
      <c r="H65" s="3"/>
      <c r="I65" s="3">
        <f>SUM(C65:H65)</f>
        <v>0</v>
      </c>
      <c r="J65" s="3">
        <f>PRODUCT(I65/6)</f>
        <v>0</v>
      </c>
      <c r="K65" s="4">
        <v>1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2:44">
      <c r="B66" s="5" t="s">
        <v>68</v>
      </c>
      <c r="C66" s="2"/>
      <c r="D66" s="2"/>
      <c r="E66" s="2"/>
      <c r="F66" s="2"/>
      <c r="G66" s="2"/>
      <c r="H66" s="2"/>
      <c r="I66" s="2"/>
      <c r="J66" s="2"/>
      <c r="M66" s="4"/>
      <c r="N66" s="4"/>
      <c r="O66" s="4"/>
      <c r="P66" s="4"/>
      <c r="Q66" s="4"/>
      <c r="R66" s="4"/>
      <c r="S66" s="4"/>
      <c r="T66" s="4"/>
      <c r="U66" s="4"/>
      <c r="X66" s="5" t="s">
        <v>69</v>
      </c>
      <c r="Y66" s="2"/>
      <c r="Z66" s="2"/>
      <c r="AA66" s="2"/>
      <c r="AB66" s="2"/>
      <c r="AC66" s="2"/>
      <c r="AD66" s="2"/>
      <c r="AE66" s="2"/>
      <c r="AF66" s="2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2:44">
      <c r="B67" s="9" t="s">
        <v>102</v>
      </c>
      <c r="C67" s="1" t="s">
        <v>21</v>
      </c>
      <c r="D67" s="1" t="s">
        <v>86</v>
      </c>
      <c r="E67" s="1" t="s">
        <v>87</v>
      </c>
      <c r="F67" s="1" t="s">
        <v>88</v>
      </c>
      <c r="G67" s="1" t="s">
        <v>89</v>
      </c>
      <c r="H67" s="1" t="s">
        <v>90</v>
      </c>
      <c r="I67" s="1" t="s">
        <v>22</v>
      </c>
      <c r="J67" s="1" t="s">
        <v>23</v>
      </c>
      <c r="M67" s="4"/>
      <c r="N67" s="4"/>
      <c r="O67" s="4"/>
      <c r="P67" s="4"/>
      <c r="Q67" s="4"/>
      <c r="R67" s="4"/>
      <c r="S67" s="4"/>
      <c r="T67" s="4"/>
      <c r="U67" s="4"/>
      <c r="X67" s="9" t="s">
        <v>102</v>
      </c>
      <c r="Y67" s="1" t="s">
        <v>21</v>
      </c>
      <c r="Z67" s="1" t="s">
        <v>86</v>
      </c>
      <c r="AA67" s="1" t="s">
        <v>87</v>
      </c>
      <c r="AB67" s="1" t="s">
        <v>88</v>
      </c>
      <c r="AC67" s="1" t="s">
        <v>89</v>
      </c>
      <c r="AD67" s="1" t="s">
        <v>90</v>
      </c>
      <c r="AE67" s="1" t="s">
        <v>22</v>
      </c>
      <c r="AF67" s="1" t="s">
        <v>23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2:44">
      <c r="B68" s="16" t="s">
        <v>100</v>
      </c>
      <c r="C68" s="3"/>
      <c r="D68" s="3"/>
      <c r="E68" s="3"/>
      <c r="F68" s="3"/>
      <c r="G68" s="3"/>
      <c r="H68" s="3"/>
      <c r="I68" s="3">
        <f>SUM(C68:H68)</f>
        <v>0</v>
      </c>
      <c r="J68" s="3">
        <f>PRODUCT(I68/6)</f>
        <v>0</v>
      </c>
      <c r="K68" s="4">
        <v>1.4</v>
      </c>
      <c r="M68" s="4"/>
      <c r="N68" s="4"/>
      <c r="O68" s="4"/>
      <c r="P68" s="4"/>
      <c r="Q68" s="4"/>
      <c r="R68" s="4"/>
      <c r="S68" s="4"/>
      <c r="T68" s="4"/>
      <c r="U68" s="4"/>
      <c r="X68" s="16" t="s">
        <v>100</v>
      </c>
      <c r="Y68" s="3"/>
      <c r="Z68" s="3"/>
      <c r="AA68" s="3"/>
      <c r="AB68" s="3"/>
      <c r="AC68" s="3"/>
      <c r="AD68" s="3"/>
      <c r="AE68" s="3">
        <f>SUM(Y68:AD68)</f>
        <v>0</v>
      </c>
      <c r="AF68" s="3">
        <f>PRODUCT(AE68/6)</f>
        <v>0</v>
      </c>
      <c r="AG68" s="4">
        <v>1.4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2:44">
      <c r="B69" s="5" t="s">
        <v>70</v>
      </c>
      <c r="C69" s="2"/>
      <c r="D69" s="2"/>
      <c r="E69" s="2"/>
      <c r="F69" s="2"/>
      <c r="G69" s="2"/>
      <c r="H69" s="2"/>
      <c r="I69" s="2"/>
      <c r="J69" s="2"/>
      <c r="M69" s="5" t="s">
        <v>71</v>
      </c>
      <c r="N69" s="2"/>
      <c r="O69" s="2"/>
      <c r="P69" s="2"/>
      <c r="Q69" s="2"/>
      <c r="R69" s="2"/>
      <c r="S69" s="2"/>
      <c r="T69" s="2"/>
      <c r="U69" s="2"/>
      <c r="X69" s="5" t="s">
        <v>72</v>
      </c>
      <c r="Y69" s="2"/>
      <c r="Z69" s="2"/>
      <c r="AA69" s="2"/>
      <c r="AB69" s="2"/>
      <c r="AC69" s="2"/>
      <c r="AD69" s="2"/>
      <c r="AE69" s="2"/>
      <c r="AF69" s="2"/>
      <c r="AI69" s="5"/>
      <c r="AJ69" s="2"/>
      <c r="AK69" s="2"/>
      <c r="AL69" s="2"/>
      <c r="AM69" s="2"/>
      <c r="AN69" s="2"/>
      <c r="AO69" s="2"/>
      <c r="AP69" s="2"/>
      <c r="AQ69" s="2"/>
    </row>
    <row r="70" spans="2:44">
      <c r="B70" s="9" t="s">
        <v>102</v>
      </c>
      <c r="C70" s="1" t="s">
        <v>21</v>
      </c>
      <c r="D70" s="1" t="s">
        <v>86</v>
      </c>
      <c r="E70" s="1" t="s">
        <v>87</v>
      </c>
      <c r="F70" s="1" t="s">
        <v>88</v>
      </c>
      <c r="G70" s="1" t="s">
        <v>89</v>
      </c>
      <c r="H70" s="1" t="s">
        <v>90</v>
      </c>
      <c r="I70" s="1" t="s">
        <v>22</v>
      </c>
      <c r="J70" s="1" t="s">
        <v>23</v>
      </c>
      <c r="M70" s="9" t="s">
        <v>102</v>
      </c>
      <c r="N70" s="1" t="s">
        <v>21</v>
      </c>
      <c r="O70" s="1" t="s">
        <v>86</v>
      </c>
      <c r="P70" s="1" t="s">
        <v>87</v>
      </c>
      <c r="Q70" s="1" t="s">
        <v>88</v>
      </c>
      <c r="R70" s="1" t="s">
        <v>89</v>
      </c>
      <c r="S70" s="1" t="s">
        <v>90</v>
      </c>
      <c r="T70" s="1" t="s">
        <v>22</v>
      </c>
      <c r="U70" s="1" t="s">
        <v>23</v>
      </c>
      <c r="X70" s="9" t="s">
        <v>102</v>
      </c>
      <c r="Y70" s="1" t="s">
        <v>21</v>
      </c>
      <c r="Z70" s="1" t="s">
        <v>86</v>
      </c>
      <c r="AA70" s="1" t="s">
        <v>87</v>
      </c>
      <c r="AB70" s="1" t="s">
        <v>88</v>
      </c>
      <c r="AC70" s="1" t="s">
        <v>89</v>
      </c>
      <c r="AD70" s="1" t="s">
        <v>90</v>
      </c>
      <c r="AE70" s="1" t="s">
        <v>22</v>
      </c>
      <c r="AF70" s="1" t="s">
        <v>23</v>
      </c>
      <c r="AI70" s="9" t="s">
        <v>102</v>
      </c>
      <c r="AJ70" s="1" t="s">
        <v>21</v>
      </c>
      <c r="AK70" s="1" t="s">
        <v>86</v>
      </c>
      <c r="AL70" s="1" t="s">
        <v>87</v>
      </c>
      <c r="AM70" s="1" t="s">
        <v>88</v>
      </c>
      <c r="AN70" s="1" t="s">
        <v>89</v>
      </c>
      <c r="AO70" s="1" t="s">
        <v>90</v>
      </c>
      <c r="AP70" s="1" t="s">
        <v>22</v>
      </c>
      <c r="AQ70" s="1" t="s">
        <v>23</v>
      </c>
    </row>
    <row r="71" spans="2:44">
      <c r="B71" s="16" t="s">
        <v>100</v>
      </c>
      <c r="C71" s="3"/>
      <c r="D71" s="3"/>
      <c r="E71" s="3"/>
      <c r="F71" s="3"/>
      <c r="G71" s="3"/>
      <c r="H71" s="3"/>
      <c r="I71" s="3">
        <f>SUM(C71:H71)</f>
        <v>0</v>
      </c>
      <c r="J71" s="3">
        <f>PRODUCT(I71/6)</f>
        <v>0</v>
      </c>
      <c r="K71" s="4">
        <v>2.5</v>
      </c>
      <c r="M71" s="16" t="s">
        <v>100</v>
      </c>
      <c r="N71" s="3"/>
      <c r="O71" s="3"/>
      <c r="P71" s="3"/>
      <c r="Q71" s="3"/>
      <c r="R71" s="3"/>
      <c r="S71" s="3"/>
      <c r="T71" s="3">
        <f>SUM(N71:S71)</f>
        <v>0</v>
      </c>
      <c r="U71" s="3">
        <f>PRODUCT(T71/6)</f>
        <v>0</v>
      </c>
      <c r="V71" s="4">
        <v>2.5</v>
      </c>
      <c r="X71" s="16" t="s">
        <v>100</v>
      </c>
      <c r="Y71" s="3"/>
      <c r="Z71" s="3"/>
      <c r="AA71" s="3"/>
      <c r="AB71" s="3"/>
      <c r="AC71" s="3"/>
      <c r="AD71" s="3"/>
      <c r="AE71" s="3">
        <f>SUM(Y71:AD71)</f>
        <v>0</v>
      </c>
      <c r="AF71" s="3">
        <f>PRODUCT(AE71/6)</f>
        <v>0</v>
      </c>
      <c r="AG71" s="4">
        <v>2.5</v>
      </c>
      <c r="AI71" s="16" t="s">
        <v>100</v>
      </c>
      <c r="AJ71" s="3"/>
      <c r="AK71" s="3"/>
      <c r="AL71" s="3"/>
      <c r="AM71" s="3"/>
      <c r="AN71" s="3"/>
      <c r="AO71" s="3"/>
      <c r="AP71" s="3">
        <f>SUM(AJ71:AO71)</f>
        <v>0</v>
      </c>
      <c r="AQ71" s="3">
        <f>PRODUCT(AP71/6)</f>
        <v>0</v>
      </c>
      <c r="AR71" s="4">
        <v>2.5</v>
      </c>
    </row>
    <row r="72" spans="2:44" s="15" customFormat="1"/>
    <row r="73" spans="2:44">
      <c r="B73" s="5" t="s">
        <v>73</v>
      </c>
      <c r="C73" s="2" t="s">
        <v>164</v>
      </c>
      <c r="D73" s="2"/>
      <c r="E73" s="2"/>
      <c r="F73" s="2"/>
      <c r="G73" s="2"/>
      <c r="H73" s="2"/>
      <c r="I73" s="2"/>
      <c r="J73" s="2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2:44">
      <c r="B74" s="9" t="s">
        <v>102</v>
      </c>
      <c r="C74" s="1" t="s">
        <v>21</v>
      </c>
      <c r="D74" s="1" t="s">
        <v>86</v>
      </c>
      <c r="E74" s="1" t="s">
        <v>87</v>
      </c>
      <c r="F74" s="1" t="s">
        <v>88</v>
      </c>
      <c r="G74" s="1" t="s">
        <v>89</v>
      </c>
      <c r="H74" s="1" t="s">
        <v>90</v>
      </c>
      <c r="I74" s="1" t="s">
        <v>22</v>
      </c>
      <c r="J74" s="1" t="s">
        <v>23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2:44">
      <c r="B75" s="6" t="s">
        <v>92</v>
      </c>
      <c r="C75" s="3"/>
      <c r="D75" s="3"/>
      <c r="E75" s="3"/>
      <c r="F75" s="3"/>
      <c r="G75" s="3"/>
      <c r="H75" s="3"/>
      <c r="I75" s="3">
        <f>SUM(C75:H75)</f>
        <v>0</v>
      </c>
      <c r="J75" s="3">
        <f>PRODUCT(I75/6)</f>
        <v>0</v>
      </c>
      <c r="K75" s="4">
        <v>1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2:44">
      <c r="B76" s="5" t="s">
        <v>74</v>
      </c>
      <c r="C76" s="2"/>
      <c r="D76" s="2"/>
      <c r="E76" s="2"/>
      <c r="F76" s="2"/>
      <c r="G76" s="2"/>
      <c r="H76" s="2"/>
      <c r="I76" s="2"/>
      <c r="J76" s="2"/>
      <c r="M76" s="4"/>
      <c r="N76" s="4"/>
      <c r="O76" s="4"/>
      <c r="P76" s="4"/>
      <c r="Q76" s="4"/>
      <c r="R76" s="4"/>
      <c r="S76" s="4"/>
      <c r="T76" s="4"/>
      <c r="U76" s="4"/>
      <c r="X76" s="5" t="s">
        <v>75</v>
      </c>
      <c r="Y76" s="2"/>
      <c r="Z76" s="2"/>
      <c r="AA76" s="2"/>
      <c r="AB76" s="2"/>
      <c r="AC76" s="2"/>
      <c r="AD76" s="2"/>
      <c r="AE76" s="2"/>
      <c r="AF76" s="2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2:44">
      <c r="B77" s="9" t="s">
        <v>102</v>
      </c>
      <c r="C77" s="1" t="s">
        <v>21</v>
      </c>
      <c r="D77" s="1" t="s">
        <v>86</v>
      </c>
      <c r="E77" s="1" t="s">
        <v>87</v>
      </c>
      <c r="F77" s="1" t="s">
        <v>88</v>
      </c>
      <c r="G77" s="1" t="s">
        <v>89</v>
      </c>
      <c r="H77" s="1" t="s">
        <v>90</v>
      </c>
      <c r="I77" s="1" t="s">
        <v>22</v>
      </c>
      <c r="J77" s="1" t="s">
        <v>23</v>
      </c>
      <c r="M77" s="4"/>
      <c r="N77" s="4"/>
      <c r="O77" s="4"/>
      <c r="P77" s="4"/>
      <c r="Q77" s="4"/>
      <c r="R77" s="4"/>
      <c r="S77" s="4"/>
      <c r="T77" s="4"/>
      <c r="U77" s="4"/>
      <c r="X77" s="9" t="s">
        <v>102</v>
      </c>
      <c r="Y77" s="1" t="s">
        <v>21</v>
      </c>
      <c r="Z77" s="1" t="s">
        <v>86</v>
      </c>
      <c r="AA77" s="1" t="s">
        <v>87</v>
      </c>
      <c r="AB77" s="1" t="s">
        <v>88</v>
      </c>
      <c r="AC77" s="1" t="s">
        <v>89</v>
      </c>
      <c r="AD77" s="1" t="s">
        <v>90</v>
      </c>
      <c r="AE77" s="1" t="s">
        <v>22</v>
      </c>
      <c r="AF77" s="1" t="s">
        <v>23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2:44">
      <c r="B78" s="6" t="s">
        <v>92</v>
      </c>
      <c r="C78" s="3"/>
      <c r="D78" s="3"/>
      <c r="E78" s="3"/>
      <c r="F78" s="3"/>
      <c r="G78" s="3"/>
      <c r="H78" s="3"/>
      <c r="I78" s="3">
        <f>SUM(C78:H78)</f>
        <v>0</v>
      </c>
      <c r="J78" s="3">
        <f>PRODUCT(I78/6)</f>
        <v>0</v>
      </c>
      <c r="K78" s="4">
        <v>1.4</v>
      </c>
      <c r="M78" s="4"/>
      <c r="N78" s="4"/>
      <c r="O78" s="4"/>
      <c r="P78" s="4"/>
      <c r="Q78" s="4"/>
      <c r="R78" s="4"/>
      <c r="S78" s="4"/>
      <c r="T78" s="4"/>
      <c r="U78" s="4"/>
      <c r="X78" s="6" t="s">
        <v>92</v>
      </c>
      <c r="Y78" s="3"/>
      <c r="Z78" s="3"/>
      <c r="AA78" s="3"/>
      <c r="AB78" s="3"/>
      <c r="AC78" s="3"/>
      <c r="AD78" s="3"/>
      <c r="AE78" s="3">
        <f>SUM(Y78:AD78)</f>
        <v>0</v>
      </c>
      <c r="AF78" s="3">
        <f>PRODUCT(AE78/6)</f>
        <v>0</v>
      </c>
      <c r="AG78" s="4">
        <v>1.4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2:44">
      <c r="B79" s="5" t="s">
        <v>76</v>
      </c>
      <c r="C79" s="2"/>
      <c r="D79" s="2"/>
      <c r="E79" s="2"/>
      <c r="F79" s="2"/>
      <c r="G79" s="2"/>
      <c r="H79" s="2"/>
      <c r="I79" s="2"/>
      <c r="J79" s="2"/>
      <c r="M79" s="5" t="s">
        <v>77</v>
      </c>
      <c r="N79" s="2"/>
      <c r="O79" s="2"/>
      <c r="P79" s="2"/>
      <c r="Q79" s="2"/>
      <c r="R79" s="2"/>
      <c r="S79" s="2"/>
      <c r="T79" s="2"/>
      <c r="U79" s="2"/>
      <c r="X79" s="5" t="s">
        <v>78</v>
      </c>
      <c r="Y79" s="2"/>
      <c r="Z79" s="2"/>
      <c r="AA79" s="2"/>
      <c r="AB79" s="2"/>
      <c r="AC79" s="2"/>
      <c r="AD79" s="2"/>
      <c r="AE79" s="2"/>
      <c r="AF79" s="2"/>
      <c r="AI79" s="5"/>
      <c r="AJ79" s="2"/>
      <c r="AK79" s="2"/>
      <c r="AL79" s="2"/>
      <c r="AM79" s="2"/>
      <c r="AN79" s="2"/>
      <c r="AO79" s="2"/>
      <c r="AP79" s="2"/>
      <c r="AQ79" s="2"/>
    </row>
    <row r="80" spans="2:44">
      <c r="B80" s="9" t="s">
        <v>102</v>
      </c>
      <c r="C80" s="1" t="s">
        <v>21</v>
      </c>
      <c r="D80" s="1" t="s">
        <v>86</v>
      </c>
      <c r="E80" s="1" t="s">
        <v>87</v>
      </c>
      <c r="F80" s="1" t="s">
        <v>88</v>
      </c>
      <c r="G80" s="1" t="s">
        <v>89</v>
      </c>
      <c r="H80" s="1" t="s">
        <v>90</v>
      </c>
      <c r="I80" s="1" t="s">
        <v>22</v>
      </c>
      <c r="J80" s="1" t="s">
        <v>23</v>
      </c>
      <c r="M80" s="9" t="s">
        <v>102</v>
      </c>
      <c r="N80" s="1" t="s">
        <v>21</v>
      </c>
      <c r="O80" s="1" t="s">
        <v>86</v>
      </c>
      <c r="P80" s="1" t="s">
        <v>87</v>
      </c>
      <c r="Q80" s="1" t="s">
        <v>88</v>
      </c>
      <c r="R80" s="1" t="s">
        <v>89</v>
      </c>
      <c r="S80" s="1" t="s">
        <v>90</v>
      </c>
      <c r="T80" s="1" t="s">
        <v>22</v>
      </c>
      <c r="U80" s="1" t="s">
        <v>23</v>
      </c>
      <c r="X80" s="9" t="s">
        <v>102</v>
      </c>
      <c r="Y80" s="1" t="s">
        <v>21</v>
      </c>
      <c r="Z80" s="1" t="s">
        <v>86</v>
      </c>
      <c r="AA80" s="1" t="s">
        <v>87</v>
      </c>
      <c r="AB80" s="1" t="s">
        <v>88</v>
      </c>
      <c r="AC80" s="1" t="s">
        <v>89</v>
      </c>
      <c r="AD80" s="1" t="s">
        <v>90</v>
      </c>
      <c r="AE80" s="1" t="s">
        <v>22</v>
      </c>
      <c r="AF80" s="1" t="s">
        <v>23</v>
      </c>
      <c r="AI80" s="9" t="s">
        <v>102</v>
      </c>
      <c r="AJ80" s="1" t="s">
        <v>21</v>
      </c>
      <c r="AK80" s="1" t="s">
        <v>86</v>
      </c>
      <c r="AL80" s="1" t="s">
        <v>87</v>
      </c>
      <c r="AM80" s="1" t="s">
        <v>88</v>
      </c>
      <c r="AN80" s="1" t="s">
        <v>89</v>
      </c>
      <c r="AO80" s="1" t="s">
        <v>90</v>
      </c>
      <c r="AP80" s="1" t="s">
        <v>22</v>
      </c>
      <c r="AQ80" s="1" t="s">
        <v>23</v>
      </c>
    </row>
    <row r="81" spans="2:44">
      <c r="B81" s="6" t="s">
        <v>92</v>
      </c>
      <c r="C81" s="3"/>
      <c r="D81" s="3"/>
      <c r="E81" s="3"/>
      <c r="F81" s="3"/>
      <c r="G81" s="3"/>
      <c r="H81" s="3"/>
      <c r="I81" s="3">
        <f>SUM(C81:H81)</f>
        <v>0</v>
      </c>
      <c r="J81" s="3">
        <f>PRODUCT(I81/6)</f>
        <v>0</v>
      </c>
      <c r="K81" s="4">
        <v>2.5</v>
      </c>
      <c r="M81" s="6" t="s">
        <v>92</v>
      </c>
      <c r="N81" s="3"/>
      <c r="O81" s="3"/>
      <c r="P81" s="3"/>
      <c r="Q81" s="3"/>
      <c r="R81" s="3"/>
      <c r="S81" s="3"/>
      <c r="T81" s="3">
        <f>SUM(N81:S81)</f>
        <v>0</v>
      </c>
      <c r="U81" s="3">
        <f>PRODUCT(T81/6)</f>
        <v>0</v>
      </c>
      <c r="V81" s="4">
        <v>2.5</v>
      </c>
      <c r="X81" s="6" t="s">
        <v>92</v>
      </c>
      <c r="Y81" s="3"/>
      <c r="Z81" s="3"/>
      <c r="AA81" s="3"/>
      <c r="AB81" s="3"/>
      <c r="AC81" s="3"/>
      <c r="AD81" s="3"/>
      <c r="AE81" s="3">
        <f>SUM(Y81:AD81)</f>
        <v>0</v>
      </c>
      <c r="AF81" s="3">
        <f>PRODUCT(AE81/6)</f>
        <v>0</v>
      </c>
      <c r="AG81" s="4">
        <v>2.5</v>
      </c>
      <c r="AI81" s="6" t="s">
        <v>92</v>
      </c>
      <c r="AJ81" s="3"/>
      <c r="AK81" s="3"/>
      <c r="AL81" s="3"/>
      <c r="AM81" s="3"/>
      <c r="AN81" s="3"/>
      <c r="AO81" s="3"/>
      <c r="AP81" s="3">
        <f>SUM(AJ81:AO81)</f>
        <v>0</v>
      </c>
      <c r="AQ81" s="3">
        <f>PRODUCT(AP81/6)</f>
        <v>0</v>
      </c>
      <c r="AR81" s="4">
        <v>2.5</v>
      </c>
    </row>
    <row r="82" spans="2:44" s="15" customFormat="1"/>
    <row r="83" spans="2:44">
      <c r="B83" s="5" t="s">
        <v>79</v>
      </c>
      <c r="C83" s="2" t="s">
        <v>165</v>
      </c>
      <c r="D83" s="2"/>
      <c r="E83" s="2"/>
      <c r="F83" s="2"/>
      <c r="G83" s="2"/>
      <c r="H83" s="2"/>
      <c r="I83" s="2"/>
      <c r="J83" s="2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2:44">
      <c r="C84" s="1" t="s">
        <v>21</v>
      </c>
      <c r="D84" s="1" t="s">
        <v>86</v>
      </c>
      <c r="E84" s="1" t="s">
        <v>87</v>
      </c>
      <c r="F84" s="1" t="s">
        <v>88</v>
      </c>
      <c r="G84" s="1" t="s">
        <v>89</v>
      </c>
      <c r="H84" s="1" t="s">
        <v>90</v>
      </c>
      <c r="I84" s="1" t="s">
        <v>22</v>
      </c>
      <c r="J84" s="1" t="s">
        <v>23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2:44">
      <c r="C85" s="3"/>
      <c r="D85" s="3"/>
      <c r="E85" s="3"/>
      <c r="F85" s="3"/>
      <c r="G85" s="3"/>
      <c r="H85" s="3"/>
      <c r="I85" s="3">
        <f>SUM(C85:H85)</f>
        <v>0</v>
      </c>
      <c r="J85" s="3">
        <f>PRODUCT(I85/6)</f>
        <v>0</v>
      </c>
      <c r="K85" s="4">
        <v>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2:44">
      <c r="B86" s="5" t="s">
        <v>80</v>
      </c>
      <c r="C86" s="2"/>
      <c r="D86" s="2"/>
      <c r="E86" s="2"/>
      <c r="F86" s="2"/>
      <c r="G86" s="2"/>
      <c r="H86" s="2"/>
      <c r="I86" s="2"/>
      <c r="J86" s="2"/>
      <c r="M86" s="4"/>
      <c r="N86" s="4"/>
      <c r="O86" s="4"/>
      <c r="P86" s="4"/>
      <c r="Q86" s="4"/>
      <c r="R86" s="4"/>
      <c r="S86" s="4"/>
      <c r="T86" s="4"/>
      <c r="U86" s="4"/>
      <c r="X86" s="5" t="s">
        <v>81</v>
      </c>
      <c r="Y86" s="2"/>
      <c r="Z86" s="2"/>
      <c r="AA86" s="2"/>
      <c r="AB86" s="2"/>
      <c r="AC86" s="2"/>
      <c r="AD86" s="2"/>
      <c r="AE86" s="2"/>
      <c r="AF86" s="2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2:44">
      <c r="C87" s="1" t="s">
        <v>21</v>
      </c>
      <c r="D87" s="1" t="s">
        <v>86</v>
      </c>
      <c r="E87" s="1" t="s">
        <v>87</v>
      </c>
      <c r="F87" s="1" t="s">
        <v>88</v>
      </c>
      <c r="G87" s="1" t="s">
        <v>89</v>
      </c>
      <c r="H87" s="1" t="s">
        <v>90</v>
      </c>
      <c r="I87" s="1" t="s">
        <v>22</v>
      </c>
      <c r="J87" s="1" t="s">
        <v>23</v>
      </c>
      <c r="M87" s="4"/>
      <c r="N87" s="4"/>
      <c r="O87" s="4"/>
      <c r="P87" s="4"/>
      <c r="Q87" s="4"/>
      <c r="R87" s="4"/>
      <c r="S87" s="4"/>
      <c r="T87" s="4"/>
      <c r="U87" s="4"/>
      <c r="Y87" s="1" t="s">
        <v>21</v>
      </c>
      <c r="Z87" s="1" t="s">
        <v>86</v>
      </c>
      <c r="AA87" s="1" t="s">
        <v>87</v>
      </c>
      <c r="AB87" s="1" t="s">
        <v>88</v>
      </c>
      <c r="AC87" s="1" t="s">
        <v>89</v>
      </c>
      <c r="AD87" s="1" t="s">
        <v>90</v>
      </c>
      <c r="AE87" s="1" t="s">
        <v>22</v>
      </c>
      <c r="AF87" s="1" t="s">
        <v>23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2:44">
      <c r="C88" s="3"/>
      <c r="D88" s="3"/>
      <c r="E88" s="3"/>
      <c r="F88" s="3"/>
      <c r="G88" s="3"/>
      <c r="H88" s="3"/>
      <c r="I88" s="3">
        <f>SUM(C88:H88)</f>
        <v>0</v>
      </c>
      <c r="J88" s="3">
        <f>PRODUCT(I88/6)</f>
        <v>0</v>
      </c>
      <c r="K88" s="4">
        <v>1.4</v>
      </c>
      <c r="M88" s="4"/>
      <c r="N88" s="4"/>
      <c r="O88" s="4"/>
      <c r="P88" s="4"/>
      <c r="Q88" s="4"/>
      <c r="R88" s="4"/>
      <c r="S88" s="4"/>
      <c r="T88" s="4"/>
      <c r="U88" s="4"/>
      <c r="Y88" s="3"/>
      <c r="Z88" s="3"/>
      <c r="AA88" s="3"/>
      <c r="AB88" s="3"/>
      <c r="AC88" s="3"/>
      <c r="AD88" s="3"/>
      <c r="AE88" s="3">
        <f>SUM(Y88:AD88)</f>
        <v>0</v>
      </c>
      <c r="AF88" s="3">
        <f>PRODUCT(AE88/6)</f>
        <v>0</v>
      </c>
      <c r="AG88" s="4">
        <v>1.4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2:44">
      <c r="B89" s="5" t="s">
        <v>82</v>
      </c>
      <c r="C89" s="2"/>
      <c r="D89" s="2"/>
      <c r="E89" s="2"/>
      <c r="F89" s="2"/>
      <c r="G89" s="2"/>
      <c r="H89" s="2"/>
      <c r="I89" s="2"/>
      <c r="J89" s="2"/>
      <c r="M89" s="5" t="s">
        <v>83</v>
      </c>
      <c r="N89" s="2"/>
      <c r="O89" s="2"/>
      <c r="P89" s="2"/>
      <c r="Q89" s="2"/>
      <c r="R89" s="2"/>
      <c r="S89" s="2"/>
      <c r="T89" s="2"/>
      <c r="U89" s="2"/>
      <c r="X89" s="5" t="s">
        <v>84</v>
      </c>
      <c r="Y89" s="2"/>
      <c r="Z89" s="2"/>
      <c r="AA89" s="2"/>
      <c r="AB89" s="2"/>
      <c r="AC89" s="2"/>
      <c r="AD89" s="2"/>
      <c r="AE89" s="2"/>
      <c r="AF89" s="2"/>
      <c r="AI89" s="5"/>
      <c r="AJ89" s="2"/>
      <c r="AK89" s="2"/>
      <c r="AL89" s="2"/>
      <c r="AM89" s="2"/>
      <c r="AN89" s="2"/>
      <c r="AO89" s="2"/>
      <c r="AP89" s="2"/>
      <c r="AQ89" s="2"/>
    </row>
    <row r="90" spans="2:44">
      <c r="C90" s="1" t="s">
        <v>21</v>
      </c>
      <c r="D90" s="1" t="s">
        <v>86</v>
      </c>
      <c r="E90" s="1" t="s">
        <v>87</v>
      </c>
      <c r="F90" s="1" t="s">
        <v>88</v>
      </c>
      <c r="G90" s="1" t="s">
        <v>89</v>
      </c>
      <c r="H90" s="1" t="s">
        <v>90</v>
      </c>
      <c r="I90" s="1" t="s">
        <v>22</v>
      </c>
      <c r="J90" s="1" t="s">
        <v>23</v>
      </c>
      <c r="N90" s="1" t="s">
        <v>21</v>
      </c>
      <c r="O90" s="1" t="s">
        <v>86</v>
      </c>
      <c r="P90" s="1" t="s">
        <v>87</v>
      </c>
      <c r="Q90" s="1" t="s">
        <v>88</v>
      </c>
      <c r="R90" s="1" t="s">
        <v>89</v>
      </c>
      <c r="S90" s="1" t="s">
        <v>90</v>
      </c>
      <c r="T90" s="1" t="s">
        <v>22</v>
      </c>
      <c r="U90" s="1" t="s">
        <v>23</v>
      </c>
      <c r="Y90" s="1" t="s">
        <v>21</v>
      </c>
      <c r="Z90" s="1" t="s">
        <v>86</v>
      </c>
      <c r="AA90" s="1" t="s">
        <v>87</v>
      </c>
      <c r="AB90" s="1" t="s">
        <v>88</v>
      </c>
      <c r="AC90" s="1" t="s">
        <v>89</v>
      </c>
      <c r="AD90" s="1" t="s">
        <v>90</v>
      </c>
      <c r="AE90" s="1" t="s">
        <v>22</v>
      </c>
      <c r="AF90" s="1" t="s">
        <v>23</v>
      </c>
      <c r="AJ90" s="1" t="s">
        <v>21</v>
      </c>
      <c r="AK90" s="1" t="s">
        <v>86</v>
      </c>
      <c r="AL90" s="1" t="s">
        <v>87</v>
      </c>
      <c r="AM90" s="1" t="s">
        <v>88</v>
      </c>
      <c r="AN90" s="1" t="s">
        <v>89</v>
      </c>
      <c r="AO90" s="1" t="s">
        <v>90</v>
      </c>
      <c r="AP90" s="1" t="s">
        <v>22</v>
      </c>
      <c r="AQ90" s="1" t="s">
        <v>23</v>
      </c>
    </row>
    <row r="91" spans="2:44">
      <c r="C91" s="3"/>
      <c r="D91" s="3"/>
      <c r="E91" s="3"/>
      <c r="F91" s="3"/>
      <c r="G91" s="3"/>
      <c r="H91" s="3"/>
      <c r="I91" s="3">
        <f>SUM(C91:H91)</f>
        <v>0</v>
      </c>
      <c r="J91" s="3">
        <f>PRODUCT(I91/6)</f>
        <v>0</v>
      </c>
      <c r="K91" s="4">
        <v>2.5</v>
      </c>
      <c r="N91" s="3"/>
      <c r="O91" s="3"/>
      <c r="P91" s="3"/>
      <c r="Q91" s="3"/>
      <c r="R91" s="3"/>
      <c r="S91" s="3"/>
      <c r="T91" s="3">
        <f>SUM(N91:S91)</f>
        <v>0</v>
      </c>
      <c r="U91" s="3">
        <f>PRODUCT(T91/6)</f>
        <v>0</v>
      </c>
      <c r="V91" s="4">
        <v>2.5</v>
      </c>
      <c r="Y91" s="3"/>
      <c r="Z91" s="3"/>
      <c r="AA91" s="3"/>
      <c r="AB91" s="3"/>
      <c r="AC91" s="3"/>
      <c r="AD91" s="3"/>
      <c r="AE91" s="3">
        <f>SUM(Y91:AD91)</f>
        <v>0</v>
      </c>
      <c r="AF91" s="3">
        <f>PRODUCT(AE91/6)</f>
        <v>0</v>
      </c>
      <c r="AG91" s="4">
        <v>2.5</v>
      </c>
      <c r="AJ91" s="3"/>
      <c r="AK91" s="3"/>
      <c r="AL91" s="3"/>
      <c r="AM91" s="3"/>
      <c r="AN91" s="3"/>
      <c r="AO91" s="3"/>
      <c r="AP91" s="3">
        <f>SUM(AJ91:AO91)</f>
        <v>0</v>
      </c>
      <c r="AQ91" s="3">
        <f>PRODUCT(AP91/6)</f>
        <v>0</v>
      </c>
      <c r="AR91" s="4">
        <v>2.5</v>
      </c>
    </row>
    <row r="92" spans="2:44" s="15" customFormat="1"/>
    <row r="93" spans="2:44">
      <c r="B93" s="5"/>
      <c r="C93" s="2"/>
      <c r="D93" s="2"/>
      <c r="E93" s="2"/>
      <c r="F93" s="2"/>
      <c r="G93" s="2"/>
      <c r="H93" s="2"/>
      <c r="I93" s="2"/>
      <c r="J93" s="2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2:44">
      <c r="C94" s="1" t="s">
        <v>21</v>
      </c>
      <c r="D94" s="1" t="s">
        <v>86</v>
      </c>
      <c r="E94" s="1" t="s">
        <v>87</v>
      </c>
      <c r="F94" s="1" t="s">
        <v>88</v>
      </c>
      <c r="G94" s="1" t="s">
        <v>89</v>
      </c>
      <c r="H94" s="1" t="s">
        <v>90</v>
      </c>
      <c r="I94" s="1" t="s">
        <v>22</v>
      </c>
      <c r="J94" s="1" t="s">
        <v>23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2:44">
      <c r="C95" s="3"/>
      <c r="D95" s="3"/>
      <c r="E95" s="3"/>
      <c r="F95" s="3"/>
      <c r="G95" s="3"/>
      <c r="H95" s="3"/>
      <c r="I95" s="3">
        <f>SUM(C95:H95)</f>
        <v>0</v>
      </c>
      <c r="J95" s="3">
        <f>PRODUCT(I95/6)</f>
        <v>0</v>
      </c>
      <c r="K95" s="4">
        <v>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2:44">
      <c r="B96" s="5"/>
      <c r="C96" s="2"/>
      <c r="D96" s="2"/>
      <c r="E96" s="2"/>
      <c r="F96" s="2"/>
      <c r="G96" s="2"/>
      <c r="H96" s="2"/>
      <c r="I96" s="2"/>
      <c r="J96" s="2"/>
      <c r="M96" s="4"/>
      <c r="N96" s="4"/>
      <c r="O96" s="4"/>
      <c r="P96" s="4"/>
      <c r="Q96" s="4"/>
      <c r="R96" s="4"/>
      <c r="S96" s="4"/>
      <c r="T96" s="4"/>
      <c r="U96" s="4"/>
      <c r="X96" s="5"/>
      <c r="Y96" s="2"/>
      <c r="Z96" s="2"/>
      <c r="AA96" s="2"/>
      <c r="AB96" s="2"/>
      <c r="AC96" s="2"/>
      <c r="AD96" s="2"/>
      <c r="AE96" s="2"/>
      <c r="AF96" s="2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2:44">
      <c r="C97" s="1" t="s">
        <v>21</v>
      </c>
      <c r="D97" s="1" t="s">
        <v>86</v>
      </c>
      <c r="E97" s="1" t="s">
        <v>87</v>
      </c>
      <c r="F97" s="1" t="s">
        <v>88</v>
      </c>
      <c r="G97" s="1" t="s">
        <v>89</v>
      </c>
      <c r="H97" s="1" t="s">
        <v>90</v>
      </c>
      <c r="I97" s="1" t="s">
        <v>22</v>
      </c>
      <c r="J97" s="1" t="s">
        <v>23</v>
      </c>
      <c r="M97" s="4"/>
      <c r="N97" s="4"/>
      <c r="O97" s="4"/>
      <c r="P97" s="4"/>
      <c r="Q97" s="4"/>
      <c r="R97" s="4"/>
      <c r="S97" s="4"/>
      <c r="T97" s="4"/>
      <c r="U97" s="4"/>
      <c r="Y97" s="1" t="s">
        <v>21</v>
      </c>
      <c r="Z97" s="1" t="s">
        <v>86</v>
      </c>
      <c r="AA97" s="1" t="s">
        <v>87</v>
      </c>
      <c r="AB97" s="1" t="s">
        <v>88</v>
      </c>
      <c r="AC97" s="1" t="s">
        <v>89</v>
      </c>
      <c r="AD97" s="1" t="s">
        <v>90</v>
      </c>
      <c r="AE97" s="1" t="s">
        <v>22</v>
      </c>
      <c r="AF97" s="1" t="s">
        <v>23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2:44">
      <c r="C98" s="3"/>
      <c r="D98" s="3"/>
      <c r="E98" s="3"/>
      <c r="F98" s="3"/>
      <c r="G98" s="3"/>
      <c r="H98" s="3"/>
      <c r="I98" s="3">
        <f>SUM(C98:H98)</f>
        <v>0</v>
      </c>
      <c r="J98" s="3">
        <f>PRODUCT(I98/6)</f>
        <v>0</v>
      </c>
      <c r="K98" s="4">
        <v>1.4</v>
      </c>
      <c r="M98" s="4"/>
      <c r="N98" s="4"/>
      <c r="O98" s="4"/>
      <c r="P98" s="4"/>
      <c r="Q98" s="4"/>
      <c r="R98" s="4"/>
      <c r="S98" s="4"/>
      <c r="T98" s="4"/>
      <c r="U98" s="4"/>
      <c r="Y98" s="3"/>
      <c r="Z98" s="3"/>
      <c r="AA98" s="3"/>
      <c r="AB98" s="3"/>
      <c r="AC98" s="3"/>
      <c r="AD98" s="3"/>
      <c r="AE98" s="3">
        <f>SUM(Y98:AD98)</f>
        <v>0</v>
      </c>
      <c r="AF98" s="3">
        <f>PRODUCT(AE98/6)</f>
        <v>0</v>
      </c>
      <c r="AG98" s="4">
        <v>1.4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2:44">
      <c r="B99" s="5"/>
      <c r="C99" s="2"/>
      <c r="D99" s="2"/>
      <c r="E99" s="2"/>
      <c r="F99" s="2"/>
      <c r="G99" s="2"/>
      <c r="H99" s="2"/>
      <c r="I99" s="2"/>
      <c r="J99" s="2"/>
      <c r="M99" s="5"/>
      <c r="N99" s="2"/>
      <c r="O99" s="2"/>
      <c r="P99" s="2"/>
      <c r="Q99" s="2"/>
      <c r="R99" s="2"/>
      <c r="S99" s="2"/>
      <c r="T99" s="2"/>
      <c r="U99" s="2"/>
      <c r="X99" s="5"/>
      <c r="Y99" s="2"/>
      <c r="Z99" s="2"/>
      <c r="AA99" s="2"/>
      <c r="AB99" s="2"/>
      <c r="AC99" s="2"/>
      <c r="AD99" s="2"/>
      <c r="AE99" s="2"/>
      <c r="AF99" s="2"/>
      <c r="AI99" s="5"/>
      <c r="AJ99" s="2"/>
      <c r="AK99" s="2"/>
      <c r="AL99" s="2"/>
      <c r="AM99" s="2"/>
      <c r="AN99" s="2"/>
      <c r="AO99" s="2"/>
      <c r="AP99" s="2"/>
      <c r="AQ99" s="2"/>
    </row>
    <row r="100" spans="2:44">
      <c r="C100" s="1" t="s">
        <v>21</v>
      </c>
      <c r="D100" s="1" t="s">
        <v>86</v>
      </c>
      <c r="E100" s="1" t="s">
        <v>87</v>
      </c>
      <c r="F100" s="1" t="s">
        <v>88</v>
      </c>
      <c r="G100" s="1" t="s">
        <v>89</v>
      </c>
      <c r="H100" s="1" t="s">
        <v>90</v>
      </c>
      <c r="I100" s="1" t="s">
        <v>22</v>
      </c>
      <c r="J100" s="1" t="s">
        <v>23</v>
      </c>
      <c r="N100" s="1" t="s">
        <v>21</v>
      </c>
      <c r="O100" s="1" t="s">
        <v>86</v>
      </c>
      <c r="P100" s="1" t="s">
        <v>87</v>
      </c>
      <c r="Q100" s="1" t="s">
        <v>88</v>
      </c>
      <c r="R100" s="1" t="s">
        <v>89</v>
      </c>
      <c r="S100" s="1" t="s">
        <v>90</v>
      </c>
      <c r="T100" s="1" t="s">
        <v>22</v>
      </c>
      <c r="U100" s="1" t="s">
        <v>23</v>
      </c>
      <c r="Y100" s="1" t="s">
        <v>21</v>
      </c>
      <c r="Z100" s="1" t="s">
        <v>86</v>
      </c>
      <c r="AA100" s="1" t="s">
        <v>87</v>
      </c>
      <c r="AB100" s="1" t="s">
        <v>88</v>
      </c>
      <c r="AC100" s="1" t="s">
        <v>89</v>
      </c>
      <c r="AD100" s="1" t="s">
        <v>90</v>
      </c>
      <c r="AE100" s="1" t="s">
        <v>22</v>
      </c>
      <c r="AF100" s="1" t="s">
        <v>23</v>
      </c>
      <c r="AJ100" s="1" t="s">
        <v>21</v>
      </c>
      <c r="AK100" s="1" t="s">
        <v>86</v>
      </c>
      <c r="AL100" s="1" t="s">
        <v>87</v>
      </c>
      <c r="AM100" s="1" t="s">
        <v>88</v>
      </c>
      <c r="AN100" s="1" t="s">
        <v>89</v>
      </c>
      <c r="AO100" s="1" t="s">
        <v>90</v>
      </c>
      <c r="AP100" s="1" t="s">
        <v>22</v>
      </c>
      <c r="AQ100" s="1" t="s">
        <v>23</v>
      </c>
    </row>
    <row r="101" spans="2:44">
      <c r="C101" s="3"/>
      <c r="D101" s="3"/>
      <c r="E101" s="3"/>
      <c r="F101" s="3"/>
      <c r="G101" s="3"/>
      <c r="H101" s="3"/>
      <c r="I101" s="3">
        <f>SUM(C101:H101)</f>
        <v>0</v>
      </c>
      <c r="J101" s="3">
        <f>PRODUCT(I101/6)</f>
        <v>0</v>
      </c>
      <c r="K101" s="4">
        <v>2.5</v>
      </c>
      <c r="N101" s="3"/>
      <c r="O101" s="3"/>
      <c r="P101" s="3"/>
      <c r="Q101" s="3"/>
      <c r="R101" s="3"/>
      <c r="S101" s="3"/>
      <c r="T101" s="3">
        <f>SUM(N101:S101)</f>
        <v>0</v>
      </c>
      <c r="U101" s="3">
        <f>PRODUCT(T101/6)</f>
        <v>0</v>
      </c>
      <c r="V101" s="4">
        <v>2.5</v>
      </c>
      <c r="Y101" s="3"/>
      <c r="Z101" s="3"/>
      <c r="AA101" s="3"/>
      <c r="AB101" s="3"/>
      <c r="AC101" s="3"/>
      <c r="AD101" s="3"/>
      <c r="AE101" s="3">
        <f>SUM(Y101:AD101)</f>
        <v>0</v>
      </c>
      <c r="AF101" s="3">
        <f>PRODUCT(AE101/6)</f>
        <v>0</v>
      </c>
      <c r="AG101" s="4">
        <v>2.5</v>
      </c>
      <c r="AJ101" s="3"/>
      <c r="AK101" s="3"/>
      <c r="AL101" s="3"/>
      <c r="AM101" s="3"/>
      <c r="AN101" s="3"/>
      <c r="AO101" s="3"/>
      <c r="AP101" s="3">
        <f>SUM(AJ101:AO101)</f>
        <v>0</v>
      </c>
      <c r="AQ101" s="3">
        <f>PRODUCT(AP101/6)</f>
        <v>0</v>
      </c>
      <c r="AR101" s="4"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J50"/>
  <sheetViews>
    <sheetView topLeftCell="I1" workbookViewId="0">
      <selection activeCell="AB4" sqref="AB4:AJ4"/>
    </sheetView>
  </sheetViews>
  <sheetFormatPr defaultRowHeight="15"/>
  <cols>
    <col min="15" max="15" width="10.140625" customWidth="1"/>
    <col min="16" max="16" width="11.28515625" customWidth="1"/>
    <col min="19" max="19" width="10" customWidth="1"/>
    <col min="20" max="20" width="10.42578125" customWidth="1"/>
    <col min="21" max="21" width="12.5703125" customWidth="1"/>
    <col min="22" max="22" width="12.42578125" customWidth="1"/>
    <col min="23" max="23" width="7.140625" customWidth="1"/>
    <col min="24" max="24" width="7.7109375" customWidth="1"/>
  </cols>
  <sheetData>
    <row r="2" spans="2:36">
      <c r="B2" t="s">
        <v>94</v>
      </c>
      <c r="D2" s="10"/>
      <c r="E2" s="10"/>
      <c r="F2" s="10"/>
      <c r="G2" s="10" t="s">
        <v>95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AA2" t="s">
        <v>194</v>
      </c>
    </row>
    <row r="3" spans="2:36">
      <c r="B3" t="s">
        <v>96</v>
      </c>
      <c r="D3" s="10"/>
      <c r="E3" s="13"/>
      <c r="F3" s="13"/>
      <c r="G3" s="13"/>
      <c r="H3" s="13"/>
      <c r="I3" s="13"/>
      <c r="J3" s="13" t="s">
        <v>103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0"/>
      <c r="W3" s="10"/>
      <c r="X3" s="10"/>
      <c r="Y3" s="10"/>
      <c r="AA3" t="s">
        <v>192</v>
      </c>
      <c r="AB3" s="12" t="s">
        <v>1</v>
      </c>
      <c r="AC3" s="12"/>
      <c r="AD3" s="12"/>
      <c r="AE3" s="12"/>
      <c r="AF3" s="12"/>
      <c r="AG3" s="12"/>
      <c r="AH3" s="12"/>
      <c r="AI3" s="12"/>
      <c r="AJ3" s="12"/>
    </row>
    <row r="4" spans="2:36">
      <c r="B4" t="s">
        <v>91</v>
      </c>
      <c r="D4" s="10"/>
      <c r="E4" s="13" t="s">
        <v>104</v>
      </c>
      <c r="F4" s="13"/>
      <c r="G4" s="12" t="s">
        <v>140</v>
      </c>
      <c r="H4" s="12" t="s">
        <v>141</v>
      </c>
      <c r="I4" s="12" t="s">
        <v>142</v>
      </c>
      <c r="J4" s="12" t="s">
        <v>143</v>
      </c>
      <c r="K4" s="12" t="s">
        <v>144</v>
      </c>
      <c r="L4" s="12" t="s">
        <v>145</v>
      </c>
      <c r="M4" s="12" t="s">
        <v>146</v>
      </c>
      <c r="N4" s="12" t="s">
        <v>147</v>
      </c>
      <c r="O4" s="12" t="s">
        <v>148</v>
      </c>
      <c r="P4" s="12" t="s">
        <v>149</v>
      </c>
      <c r="Q4" s="12" t="s">
        <v>150</v>
      </c>
      <c r="R4" s="12" t="s">
        <v>151</v>
      </c>
      <c r="S4" s="12" t="s">
        <v>152</v>
      </c>
      <c r="T4" s="12" t="s">
        <v>153</v>
      </c>
      <c r="U4" s="12" t="s">
        <v>154</v>
      </c>
      <c r="V4" s="12" t="s">
        <v>155</v>
      </c>
      <c r="W4" s="12" t="s">
        <v>156</v>
      </c>
      <c r="X4" s="12" t="s">
        <v>157</v>
      </c>
      <c r="Y4" s="10"/>
      <c r="AB4" s="20" t="s">
        <v>96</v>
      </c>
      <c r="AC4" s="20" t="s">
        <v>91</v>
      </c>
      <c r="AD4" s="20" t="s">
        <v>97</v>
      </c>
      <c r="AE4" s="20" t="s">
        <v>92</v>
      </c>
      <c r="AF4" s="20" t="s">
        <v>98</v>
      </c>
      <c r="AG4" s="20" t="s">
        <v>99</v>
      </c>
      <c r="AH4" s="20" t="s">
        <v>100</v>
      </c>
      <c r="AI4" s="20" t="s">
        <v>101</v>
      </c>
      <c r="AJ4" s="20" t="s">
        <v>102</v>
      </c>
    </row>
    <row r="5" spans="2:36">
      <c r="B5" t="s">
        <v>97</v>
      </c>
      <c r="D5" s="10"/>
      <c r="E5" s="12" t="s">
        <v>96</v>
      </c>
      <c r="F5" s="12"/>
      <c r="G5" s="14"/>
      <c r="H5" s="14"/>
      <c r="I5" s="7"/>
      <c r="J5" s="7"/>
      <c r="K5" s="7"/>
      <c r="L5" s="7"/>
      <c r="M5" s="14"/>
      <c r="N5" s="14"/>
      <c r="O5" s="7"/>
      <c r="P5" s="7"/>
      <c r="Q5" s="7"/>
      <c r="R5" s="7"/>
      <c r="W5" s="14"/>
      <c r="X5" s="14"/>
      <c r="Y5" s="10"/>
      <c r="Z5" s="12" t="s">
        <v>193</v>
      </c>
      <c r="AA5" s="20" t="s">
        <v>96</v>
      </c>
      <c r="AB5" s="1">
        <v>0.5</v>
      </c>
      <c r="AC5" s="19">
        <v>2</v>
      </c>
      <c r="AD5" s="1">
        <v>0.5</v>
      </c>
      <c r="AE5" s="19">
        <v>2</v>
      </c>
      <c r="AF5" s="1">
        <v>0.5</v>
      </c>
      <c r="AG5" s="1">
        <v>0.5</v>
      </c>
      <c r="AH5">
        <v>1</v>
      </c>
      <c r="AI5">
        <v>1</v>
      </c>
      <c r="AJ5" s="19">
        <v>2</v>
      </c>
    </row>
    <row r="6" spans="2:36">
      <c r="B6" t="s">
        <v>92</v>
      </c>
      <c r="D6" s="10"/>
      <c r="E6" s="12" t="s">
        <v>105</v>
      </c>
      <c r="F6" s="12"/>
      <c r="K6" s="15"/>
      <c r="L6" s="15"/>
      <c r="M6" s="14"/>
      <c r="N6" s="14"/>
      <c r="Q6" s="15"/>
      <c r="R6" s="15"/>
      <c r="Y6" s="10"/>
      <c r="Z6" s="12"/>
      <c r="AA6" s="20" t="s">
        <v>91</v>
      </c>
      <c r="AB6" s="1">
        <v>0.5</v>
      </c>
      <c r="AC6" s="1">
        <v>0.5</v>
      </c>
      <c r="AD6" s="19">
        <v>2</v>
      </c>
      <c r="AE6">
        <v>1</v>
      </c>
      <c r="AF6">
        <v>1</v>
      </c>
      <c r="AG6" s="19">
        <v>2</v>
      </c>
      <c r="AH6">
        <v>1</v>
      </c>
      <c r="AI6">
        <v>1</v>
      </c>
      <c r="AJ6" s="1">
        <v>0.5</v>
      </c>
    </row>
    <row r="7" spans="2:36">
      <c r="B7" t="s">
        <v>98</v>
      </c>
      <c r="D7" s="10"/>
      <c r="E7" s="12" t="s">
        <v>106</v>
      </c>
      <c r="F7" s="12"/>
      <c r="G7" s="14"/>
      <c r="H7" s="14"/>
      <c r="I7" s="15"/>
      <c r="J7" s="15"/>
      <c r="K7" s="7"/>
      <c r="L7" s="7"/>
      <c r="M7" s="14"/>
      <c r="N7" s="14"/>
      <c r="W7" s="14"/>
      <c r="X7" s="14"/>
      <c r="Y7" s="10"/>
      <c r="Z7" s="12"/>
      <c r="AA7" s="20" t="s">
        <v>97</v>
      </c>
      <c r="AB7" s="19">
        <v>2</v>
      </c>
      <c r="AC7" s="1">
        <v>0.5</v>
      </c>
      <c r="AD7" s="1">
        <v>0.5</v>
      </c>
      <c r="AE7">
        <v>1</v>
      </c>
      <c r="AF7" s="19">
        <v>2</v>
      </c>
      <c r="AG7">
        <v>1</v>
      </c>
      <c r="AH7">
        <v>1</v>
      </c>
      <c r="AI7">
        <v>1</v>
      </c>
      <c r="AJ7" s="1">
        <v>0.5</v>
      </c>
    </row>
    <row r="8" spans="2:36">
      <c r="B8" t="s">
        <v>99</v>
      </c>
      <c r="D8" s="10"/>
      <c r="E8" s="12" t="s">
        <v>107</v>
      </c>
      <c r="F8" s="12"/>
      <c r="G8" s="14"/>
      <c r="H8" s="14"/>
      <c r="I8" s="7"/>
      <c r="J8" s="7"/>
      <c r="K8" s="7"/>
      <c r="L8" s="7"/>
      <c r="O8" s="15"/>
      <c r="P8" s="15"/>
      <c r="W8" s="14"/>
      <c r="X8" s="14"/>
      <c r="Y8" s="10"/>
      <c r="Z8" s="12"/>
      <c r="AA8" s="20" t="s">
        <v>92</v>
      </c>
      <c r="AB8" s="1">
        <v>0.5</v>
      </c>
      <c r="AC8">
        <v>1</v>
      </c>
      <c r="AD8">
        <v>1</v>
      </c>
      <c r="AE8">
        <v>1</v>
      </c>
      <c r="AF8" s="19">
        <v>2</v>
      </c>
      <c r="AG8" s="19">
        <v>2</v>
      </c>
      <c r="AH8">
        <v>1</v>
      </c>
      <c r="AI8">
        <v>1</v>
      </c>
      <c r="AJ8" s="19">
        <v>2</v>
      </c>
    </row>
    <row r="9" spans="2:36">
      <c r="B9" t="s">
        <v>100</v>
      </c>
      <c r="D9" s="10"/>
      <c r="E9" s="12" t="s">
        <v>108</v>
      </c>
      <c r="F9" s="12"/>
      <c r="O9" s="15"/>
      <c r="P9" s="15"/>
      <c r="Q9" s="15"/>
      <c r="R9" s="15"/>
      <c r="W9" s="14"/>
      <c r="X9" s="14"/>
      <c r="Y9" s="10"/>
      <c r="Z9" s="12"/>
      <c r="AA9" s="20" t="s">
        <v>98</v>
      </c>
      <c r="AB9">
        <v>1</v>
      </c>
      <c r="AC9">
        <v>1</v>
      </c>
      <c r="AD9">
        <v>1</v>
      </c>
      <c r="AE9" s="1">
        <v>0.5</v>
      </c>
      <c r="AF9" s="1">
        <v>0.5</v>
      </c>
      <c r="AG9" s="19">
        <v>2</v>
      </c>
      <c r="AH9">
        <v>1</v>
      </c>
      <c r="AI9">
        <v>1</v>
      </c>
      <c r="AJ9">
        <v>1</v>
      </c>
    </row>
    <row r="10" spans="2:36">
      <c r="B10" t="s">
        <v>101</v>
      </c>
      <c r="D10" s="10"/>
      <c r="E10" s="12" t="s">
        <v>109</v>
      </c>
      <c r="F10" s="12"/>
      <c r="I10" s="15"/>
      <c r="J10" s="15"/>
      <c r="K10" s="15"/>
      <c r="L10" s="15"/>
      <c r="O10" s="15"/>
      <c r="P10" s="15"/>
      <c r="Q10" s="15"/>
      <c r="R10" s="7"/>
      <c r="S10" s="14"/>
      <c r="T10" s="14"/>
      <c r="W10" s="14"/>
      <c r="X10" s="14"/>
      <c r="Y10" s="10"/>
      <c r="Z10" s="12"/>
      <c r="AA10" s="20" t="s">
        <v>99</v>
      </c>
      <c r="AB10" s="19">
        <v>2</v>
      </c>
      <c r="AC10" s="1">
        <v>0.5</v>
      </c>
      <c r="AD10" s="19">
        <v>2</v>
      </c>
      <c r="AE10" s="1">
        <v>0.5</v>
      </c>
      <c r="AF10" s="21">
        <v>0</v>
      </c>
      <c r="AG10" s="1">
        <v>0.5</v>
      </c>
      <c r="AH10">
        <v>1</v>
      </c>
      <c r="AI10">
        <v>1</v>
      </c>
      <c r="AJ10" s="19">
        <v>2</v>
      </c>
    </row>
    <row r="11" spans="2:36">
      <c r="B11" t="s">
        <v>102</v>
      </c>
      <c r="D11" s="10"/>
      <c r="E11" s="12" t="s">
        <v>110</v>
      </c>
      <c r="F11" s="12"/>
      <c r="G11" s="15"/>
      <c r="H11" s="14"/>
      <c r="I11" s="15"/>
      <c r="J11" s="7"/>
      <c r="K11" s="15"/>
      <c r="L11" s="7"/>
      <c r="M11" s="15"/>
      <c r="N11" s="14"/>
      <c r="O11" s="15"/>
      <c r="P11" s="7"/>
      <c r="Q11" s="15"/>
      <c r="R11" s="7"/>
      <c r="S11" s="15"/>
      <c r="U11" s="15"/>
      <c r="V11" s="15"/>
      <c r="W11" s="15"/>
      <c r="X11" s="14"/>
      <c r="Y11" s="10"/>
      <c r="Z11" s="12"/>
      <c r="AA11" s="20" t="s">
        <v>100</v>
      </c>
      <c r="AB11" s="1">
        <v>0.5</v>
      </c>
      <c r="AC11" s="1">
        <v>0.5</v>
      </c>
      <c r="AD11" s="1">
        <v>0.5</v>
      </c>
      <c r="AE11" s="1">
        <v>0.5</v>
      </c>
      <c r="AF11" s="1">
        <v>0.5</v>
      </c>
      <c r="AG11" s="1">
        <v>0.5</v>
      </c>
      <c r="AH11" s="19">
        <v>2</v>
      </c>
      <c r="AI11">
        <v>1</v>
      </c>
      <c r="AJ11" s="19">
        <v>2</v>
      </c>
    </row>
    <row r="12" spans="2:36">
      <c r="D12" s="10"/>
      <c r="E12" s="12" t="s">
        <v>111</v>
      </c>
      <c r="F12" s="12"/>
      <c r="G12" s="14"/>
      <c r="H12" s="14"/>
      <c r="I12" s="7"/>
      <c r="J12" s="7"/>
      <c r="K12" s="7"/>
      <c r="L12" s="7"/>
      <c r="M12" s="14"/>
      <c r="N12" s="14"/>
      <c r="O12" s="7"/>
      <c r="P12" s="7"/>
      <c r="Q12" s="7"/>
      <c r="R12" s="7"/>
      <c r="Y12" s="10"/>
      <c r="Z12" s="12"/>
      <c r="AA12" s="20" t="s">
        <v>101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21">
        <v>0</v>
      </c>
      <c r="AJ12">
        <v>1</v>
      </c>
    </row>
    <row r="13" spans="2:36">
      <c r="D13" s="10"/>
      <c r="E13" s="12" t="s">
        <v>112</v>
      </c>
      <c r="F13" s="12"/>
      <c r="I13" s="15"/>
      <c r="J13" s="15"/>
      <c r="M13" s="14"/>
      <c r="N13" s="14"/>
      <c r="O13" s="7"/>
      <c r="P13" s="7"/>
      <c r="Y13" s="10"/>
      <c r="Z13" s="12"/>
      <c r="AA13" s="20" t="s">
        <v>102</v>
      </c>
      <c r="AB13">
        <v>1</v>
      </c>
      <c r="AC13" s="19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 s="1">
        <v>0.5</v>
      </c>
    </row>
    <row r="14" spans="2:36">
      <c r="D14" s="10"/>
      <c r="E14" s="12" t="s">
        <v>91</v>
      </c>
      <c r="F14" s="12"/>
      <c r="G14" s="7"/>
      <c r="H14" s="7"/>
      <c r="I14" s="7"/>
      <c r="J14" s="7"/>
      <c r="K14" s="14"/>
      <c r="L14" s="14"/>
      <c r="Q14" s="14"/>
      <c r="R14" s="14"/>
      <c r="W14" s="7"/>
      <c r="X14" s="7"/>
      <c r="Y14" s="10"/>
    </row>
    <row r="15" spans="2:36">
      <c r="D15" s="10"/>
      <c r="E15" s="12" t="s">
        <v>113</v>
      </c>
      <c r="F15" s="12"/>
      <c r="G15" s="15"/>
      <c r="H15" s="15"/>
      <c r="O15" s="14"/>
      <c r="P15" s="14"/>
      <c r="W15" s="15"/>
      <c r="X15" s="15"/>
      <c r="Y15" s="10"/>
    </row>
    <row r="16" spans="2:36">
      <c r="D16" s="10"/>
      <c r="E16" s="12" t="s">
        <v>114</v>
      </c>
      <c r="F16" s="12"/>
      <c r="G16" s="7"/>
      <c r="H16" s="7"/>
      <c r="I16" s="15"/>
      <c r="J16" s="15"/>
      <c r="K16" s="14"/>
      <c r="L16" s="14"/>
      <c r="O16" s="14"/>
      <c r="P16" s="14"/>
      <c r="Q16" s="14"/>
      <c r="R16" s="14"/>
      <c r="Y16" s="10"/>
    </row>
    <row r="17" spans="4:25">
      <c r="D17" s="10"/>
      <c r="E17" s="12" t="s">
        <v>115</v>
      </c>
      <c r="F17" s="12"/>
      <c r="G17" s="7"/>
      <c r="H17" s="7"/>
      <c r="I17" s="7"/>
      <c r="J17" s="7"/>
      <c r="K17" s="14"/>
      <c r="L17" s="14"/>
      <c r="M17" s="7"/>
      <c r="N17" s="7"/>
      <c r="O17" s="7"/>
      <c r="P17" s="7"/>
      <c r="Q17" s="14"/>
      <c r="R17" s="14"/>
      <c r="W17" s="7"/>
      <c r="X17" s="7"/>
      <c r="Y17" s="10"/>
    </row>
    <row r="18" spans="4:25">
      <c r="D18" s="10"/>
      <c r="E18" s="12" t="s">
        <v>116</v>
      </c>
      <c r="F18" s="12"/>
      <c r="G18" s="15"/>
      <c r="H18" s="15"/>
      <c r="K18" s="14"/>
      <c r="L18" s="14"/>
      <c r="M18" s="15"/>
      <c r="N18" s="15"/>
      <c r="O18" s="15"/>
      <c r="P18" s="15"/>
      <c r="Y18" s="10"/>
    </row>
    <row r="19" spans="4:25">
      <c r="D19" s="10"/>
      <c r="E19" s="12" t="s">
        <v>117</v>
      </c>
      <c r="F19" s="12"/>
      <c r="G19" s="15"/>
      <c r="H19" s="15"/>
      <c r="I19" s="15"/>
      <c r="J19" s="15"/>
      <c r="M19" s="7"/>
      <c r="N19" s="7"/>
      <c r="O19" s="7"/>
      <c r="P19" s="7"/>
      <c r="Q19" s="15"/>
      <c r="S19" s="14"/>
      <c r="T19" s="14"/>
      <c r="Y19" s="10"/>
    </row>
    <row r="20" spans="4:25">
      <c r="D20" s="10"/>
      <c r="E20" s="12" t="s">
        <v>118</v>
      </c>
      <c r="F20" s="12"/>
      <c r="G20" s="15"/>
      <c r="H20" s="7"/>
      <c r="I20" s="15"/>
      <c r="J20" s="7"/>
      <c r="K20" s="15"/>
      <c r="L20" s="14"/>
      <c r="M20" s="15"/>
      <c r="O20" s="15"/>
      <c r="Q20" s="15"/>
      <c r="R20" s="14"/>
      <c r="S20" s="15"/>
      <c r="U20" s="15"/>
      <c r="V20" s="15"/>
      <c r="W20" s="15"/>
      <c r="X20" s="7"/>
      <c r="Y20" s="10"/>
    </row>
    <row r="21" spans="4:25">
      <c r="D21" s="10"/>
      <c r="E21" s="12" t="s">
        <v>119</v>
      </c>
      <c r="F21" s="12"/>
      <c r="I21" s="7"/>
      <c r="J21" s="7"/>
      <c r="Q21" s="14"/>
      <c r="R21" s="14"/>
      <c r="W21" s="15"/>
      <c r="X21" s="15"/>
      <c r="Y21" s="10"/>
    </row>
    <row r="22" spans="4:25">
      <c r="D22" s="10"/>
      <c r="E22" s="12" t="s">
        <v>97</v>
      </c>
      <c r="F22" s="12"/>
      <c r="G22" s="7"/>
      <c r="H22" s="7"/>
      <c r="I22" s="14"/>
      <c r="J22" s="14"/>
      <c r="K22" s="7"/>
      <c r="L22" s="7"/>
      <c r="O22" s="14"/>
      <c r="P22" s="14"/>
      <c r="Q22" s="7"/>
      <c r="R22" s="7"/>
      <c r="W22" s="7"/>
      <c r="X22" s="7"/>
      <c r="Y22" s="10"/>
    </row>
    <row r="23" spans="4:25">
      <c r="D23" s="10"/>
      <c r="E23" s="12" t="s">
        <v>120</v>
      </c>
      <c r="F23" s="12"/>
      <c r="G23" s="7"/>
      <c r="H23" s="7"/>
      <c r="K23" s="7"/>
      <c r="L23" s="7"/>
      <c r="O23" s="14"/>
      <c r="P23" s="14"/>
      <c r="W23" s="4"/>
      <c r="X23" s="4"/>
      <c r="Y23" s="10"/>
    </row>
    <row r="24" spans="4:25">
      <c r="D24" s="10"/>
      <c r="E24" s="12" t="s">
        <v>121</v>
      </c>
      <c r="F24" s="12"/>
      <c r="G24" s="7"/>
      <c r="H24" s="7"/>
      <c r="I24" s="14"/>
      <c r="J24" s="14"/>
      <c r="K24" s="7"/>
      <c r="L24" s="7"/>
      <c r="M24" s="7"/>
      <c r="N24" s="7"/>
      <c r="W24" s="7"/>
      <c r="X24" s="7"/>
      <c r="Y24" s="10"/>
    </row>
    <row r="25" spans="4:25">
      <c r="D25" s="10"/>
      <c r="E25" s="12" t="s">
        <v>122</v>
      </c>
      <c r="F25" s="12"/>
      <c r="G25" s="15"/>
      <c r="H25" s="15"/>
      <c r="I25" s="14"/>
      <c r="J25" s="14"/>
      <c r="M25" s="7"/>
      <c r="N25" s="7"/>
      <c r="O25" s="15"/>
      <c r="P25" s="15"/>
      <c r="Q25" s="15"/>
      <c r="R25" s="15"/>
      <c r="W25" s="4"/>
      <c r="X25" s="4"/>
      <c r="Y25" s="10"/>
    </row>
    <row r="26" spans="4:25">
      <c r="D26" s="10"/>
      <c r="E26" s="12" t="s">
        <v>123</v>
      </c>
      <c r="F26" s="12"/>
      <c r="G26" s="15"/>
      <c r="H26" s="15"/>
      <c r="K26" s="15"/>
      <c r="L26" s="15"/>
      <c r="M26" s="7"/>
      <c r="N26" s="7"/>
      <c r="Q26" s="15"/>
      <c r="R26" s="15"/>
      <c r="S26" s="14"/>
      <c r="T26" s="14"/>
      <c r="W26" s="4"/>
      <c r="X26" s="4"/>
      <c r="Y26" s="10"/>
    </row>
    <row r="27" spans="4:25">
      <c r="D27" s="10"/>
      <c r="E27" s="12" t="s">
        <v>124</v>
      </c>
      <c r="F27" s="12"/>
      <c r="G27" s="15"/>
      <c r="H27" s="7"/>
      <c r="I27" s="15"/>
      <c r="J27" s="14"/>
      <c r="K27" s="15"/>
      <c r="L27" s="7"/>
      <c r="M27" s="15"/>
      <c r="O27" s="15"/>
      <c r="P27" s="14"/>
      <c r="Q27" s="15"/>
      <c r="R27" s="7"/>
      <c r="S27" s="15"/>
      <c r="U27" s="15"/>
      <c r="V27" s="15"/>
      <c r="W27" s="15"/>
      <c r="X27" s="7"/>
      <c r="Y27" s="10"/>
    </row>
    <row r="28" spans="4:25">
      <c r="D28" s="10"/>
      <c r="E28" s="12" t="s">
        <v>125</v>
      </c>
      <c r="F28" s="12"/>
      <c r="I28" s="14"/>
      <c r="J28" s="14"/>
      <c r="K28" s="7"/>
      <c r="L28" s="7"/>
      <c r="O28" s="14"/>
      <c r="P28" s="14"/>
      <c r="Q28" s="7"/>
      <c r="R28" s="7"/>
      <c r="W28" s="15"/>
      <c r="X28" s="15"/>
      <c r="Y28" s="10"/>
    </row>
    <row r="29" spans="4:25">
      <c r="D29" s="10"/>
      <c r="E29" s="12" t="s">
        <v>92</v>
      </c>
      <c r="F29" s="12"/>
      <c r="I29" s="7"/>
      <c r="J29" s="7"/>
      <c r="O29" s="14"/>
      <c r="P29" s="14"/>
      <c r="Q29" s="14"/>
      <c r="R29" s="14"/>
      <c r="W29" s="14"/>
      <c r="X29" s="14"/>
      <c r="Y29" s="10"/>
    </row>
    <row r="30" spans="4:25">
      <c r="D30" s="10"/>
      <c r="E30" s="12" t="s">
        <v>126</v>
      </c>
      <c r="F30" s="12"/>
      <c r="I30" s="7"/>
      <c r="J30" s="7"/>
      <c r="M30" s="7"/>
      <c r="N30" s="7"/>
      <c r="Q30" s="14"/>
      <c r="R30" s="14"/>
      <c r="W30" s="14"/>
      <c r="X30" s="14"/>
      <c r="Y30" s="10"/>
    </row>
    <row r="31" spans="4:25">
      <c r="D31" s="10"/>
      <c r="E31" s="12" t="s">
        <v>127</v>
      </c>
      <c r="F31" s="12"/>
      <c r="G31" s="7"/>
      <c r="H31" s="7"/>
      <c r="K31" s="14"/>
      <c r="L31" s="14"/>
      <c r="M31" s="7"/>
      <c r="N31" s="7"/>
      <c r="O31" s="15"/>
      <c r="P31" s="15"/>
      <c r="W31" s="14"/>
      <c r="X31" s="14"/>
      <c r="Y31" s="10"/>
    </row>
    <row r="32" spans="4:25">
      <c r="D32" s="10"/>
      <c r="E32" s="12" t="s">
        <v>128</v>
      </c>
      <c r="F32" s="12"/>
      <c r="G32" s="7"/>
      <c r="H32" s="7"/>
      <c r="I32" s="15"/>
      <c r="J32" s="15"/>
      <c r="K32" s="7"/>
      <c r="L32" s="7"/>
      <c r="M32" s="7"/>
      <c r="N32" s="7"/>
      <c r="S32" s="14"/>
      <c r="T32" s="14"/>
      <c r="W32" s="14"/>
      <c r="X32" s="14"/>
      <c r="Y32" s="10"/>
    </row>
    <row r="33" spans="4:25">
      <c r="D33" s="10"/>
      <c r="E33" s="12" t="s">
        <v>129</v>
      </c>
      <c r="F33" s="12"/>
      <c r="G33" s="15"/>
      <c r="I33" s="15"/>
      <c r="J33" s="7"/>
      <c r="K33" s="15"/>
      <c r="M33" s="15"/>
      <c r="O33" s="15"/>
      <c r="P33" s="14"/>
      <c r="Q33" s="15"/>
      <c r="R33" s="14"/>
      <c r="S33" s="15"/>
      <c r="U33" s="15"/>
      <c r="V33" s="15"/>
      <c r="W33" s="15"/>
      <c r="X33" s="14"/>
      <c r="Y33" s="10"/>
    </row>
    <row r="34" spans="4:25">
      <c r="D34" s="10"/>
      <c r="E34" s="12" t="s">
        <v>130</v>
      </c>
      <c r="F34" s="12"/>
      <c r="G34" s="14"/>
      <c r="H34" s="14"/>
      <c r="I34" s="7"/>
      <c r="J34" s="7"/>
      <c r="O34" s="14"/>
      <c r="P34" s="14"/>
      <c r="Q34" s="14"/>
      <c r="R34" s="14"/>
      <c r="Y34" s="10"/>
    </row>
    <row r="35" spans="4:25">
      <c r="D35" s="10"/>
      <c r="E35" s="12" t="s">
        <v>98</v>
      </c>
      <c r="F35" s="12"/>
      <c r="M35" s="7"/>
      <c r="N35" s="7"/>
      <c r="O35" s="7"/>
      <c r="P35" s="7"/>
      <c r="Q35" s="14"/>
      <c r="R35" s="14"/>
      <c r="Y35" s="10"/>
    </row>
    <row r="36" spans="4:25">
      <c r="D36" s="10"/>
      <c r="E36" s="12" t="s">
        <v>131</v>
      </c>
      <c r="F36" s="12"/>
      <c r="G36" s="7"/>
      <c r="H36" s="7"/>
      <c r="I36" s="14"/>
      <c r="J36" s="14"/>
      <c r="K36" s="14"/>
      <c r="L36" s="14"/>
      <c r="M36" s="15"/>
      <c r="N36" s="15"/>
      <c r="O36" s="15"/>
      <c r="P36" s="15"/>
      <c r="W36" s="14"/>
      <c r="X36" s="14"/>
      <c r="Y36" s="10"/>
    </row>
    <row r="37" spans="4:25">
      <c r="D37" s="10"/>
      <c r="E37" s="12" t="s">
        <v>132</v>
      </c>
      <c r="F37" s="12"/>
      <c r="G37" s="7"/>
      <c r="H37" s="7"/>
      <c r="I37" s="7"/>
      <c r="J37" s="7"/>
      <c r="K37" s="15"/>
      <c r="L37" s="15"/>
      <c r="M37" s="7"/>
      <c r="N37" s="7"/>
      <c r="O37" s="15"/>
      <c r="P37" s="15"/>
      <c r="S37" s="14"/>
      <c r="T37" s="14"/>
      <c r="W37" s="14"/>
      <c r="X37" s="14"/>
      <c r="Y37" s="10"/>
    </row>
    <row r="38" spans="4:25">
      <c r="D38" s="10"/>
      <c r="E38" s="12" t="s">
        <v>133</v>
      </c>
      <c r="F38" s="12"/>
      <c r="G38" s="15"/>
      <c r="I38" s="15"/>
      <c r="K38" s="15"/>
      <c r="M38" s="15"/>
      <c r="N38" s="7"/>
      <c r="O38" s="15"/>
      <c r="P38" s="7"/>
      <c r="Q38" s="15"/>
      <c r="R38" s="14"/>
      <c r="S38" s="15"/>
      <c r="U38" s="15"/>
      <c r="V38" s="15"/>
      <c r="W38" s="15"/>
      <c r="Y38" s="10"/>
    </row>
    <row r="39" spans="4:25">
      <c r="D39" s="10"/>
      <c r="E39" s="12" t="s">
        <v>134</v>
      </c>
      <c r="F39" s="12"/>
      <c r="G39" s="14"/>
      <c r="H39" s="14"/>
      <c r="M39" s="7"/>
      <c r="N39" s="7"/>
      <c r="O39" s="7"/>
      <c r="P39" s="7"/>
      <c r="Q39" s="14"/>
      <c r="R39" s="14"/>
      <c r="W39" s="7"/>
      <c r="X39" s="7"/>
      <c r="Y39" s="10"/>
    </row>
    <row r="40" spans="4:25">
      <c r="D40" s="10"/>
      <c r="E40" s="12" t="s">
        <v>99</v>
      </c>
      <c r="F40" s="12"/>
      <c r="G40" s="7"/>
      <c r="H40" s="7"/>
      <c r="I40" s="14"/>
      <c r="J40" s="14"/>
      <c r="K40" s="14"/>
      <c r="L40" s="14"/>
      <c r="M40" s="7"/>
      <c r="N40" s="7"/>
      <c r="O40" s="15"/>
      <c r="P40" s="15"/>
      <c r="Q40" s="7"/>
      <c r="R40" s="7"/>
      <c r="W40" s="14"/>
      <c r="X40" s="14"/>
      <c r="Y40" s="10"/>
    </row>
    <row r="41" spans="4:25">
      <c r="D41" s="10"/>
      <c r="E41" s="12" t="s">
        <v>135</v>
      </c>
      <c r="F41" s="12"/>
      <c r="G41" s="15"/>
      <c r="H41" s="15"/>
      <c r="J41" s="4"/>
      <c r="M41" s="7"/>
      <c r="N41" s="7"/>
      <c r="O41" s="15"/>
      <c r="P41" s="15"/>
      <c r="Q41" s="15"/>
      <c r="R41" s="15"/>
      <c r="S41" s="14"/>
      <c r="T41" s="14"/>
      <c r="W41" s="14"/>
      <c r="X41" s="14"/>
      <c r="Y41" s="10"/>
    </row>
    <row r="42" spans="4:25">
      <c r="D42" s="10"/>
      <c r="E42" s="12" t="s">
        <v>136</v>
      </c>
      <c r="F42" s="12"/>
      <c r="G42" s="15"/>
      <c r="H42" s="7"/>
      <c r="I42" s="15"/>
      <c r="J42" s="14"/>
      <c r="K42" s="15"/>
      <c r="L42" s="14"/>
      <c r="M42" s="15"/>
      <c r="N42" s="7"/>
      <c r="O42" s="15"/>
      <c r="P42" s="15"/>
      <c r="Q42" s="15"/>
      <c r="R42" s="7"/>
      <c r="S42" s="15"/>
      <c r="U42" s="15"/>
      <c r="V42" s="15"/>
      <c r="W42" s="15"/>
      <c r="X42" s="14"/>
      <c r="Y42" s="10"/>
    </row>
    <row r="43" spans="4:25">
      <c r="D43" s="10"/>
      <c r="E43" s="12" t="s">
        <v>137</v>
      </c>
      <c r="F43" s="12"/>
      <c r="I43" s="14"/>
      <c r="J43" s="14"/>
      <c r="K43" s="14"/>
      <c r="L43" s="14"/>
      <c r="M43" s="7"/>
      <c r="N43" s="7"/>
      <c r="O43" s="15"/>
      <c r="P43" s="15"/>
      <c r="Q43" s="7"/>
      <c r="R43" s="7"/>
      <c r="Y43" s="10"/>
    </row>
    <row r="44" spans="4:25">
      <c r="D44" s="10"/>
      <c r="E44" s="12" t="s">
        <v>100</v>
      </c>
      <c r="F44" s="12"/>
      <c r="G44" s="7"/>
      <c r="H44" s="7"/>
      <c r="I44" s="7"/>
      <c r="J44" s="7"/>
      <c r="K44" s="7"/>
      <c r="L44" s="7"/>
      <c r="O44" s="7"/>
      <c r="P44" s="7"/>
      <c r="Q44" s="7"/>
      <c r="R44" s="7"/>
      <c r="S44" s="14"/>
      <c r="T44" s="14"/>
      <c r="W44" s="14"/>
      <c r="X44" s="14"/>
      <c r="Y44" s="10"/>
    </row>
    <row r="45" spans="4:25">
      <c r="D45" s="10"/>
      <c r="E45" s="12" t="s">
        <v>138</v>
      </c>
      <c r="F45" s="12"/>
      <c r="G45" s="15"/>
      <c r="H45" s="7"/>
      <c r="I45" s="15"/>
      <c r="J45" s="7"/>
      <c r="K45" s="15"/>
      <c r="L45" s="7"/>
      <c r="M45" s="15"/>
      <c r="O45" s="15"/>
      <c r="P45" s="7"/>
      <c r="Q45" s="15"/>
      <c r="R45" s="7"/>
      <c r="S45" s="15"/>
      <c r="T45" s="14"/>
      <c r="U45" s="15"/>
      <c r="V45" s="15"/>
      <c r="W45" s="15"/>
      <c r="X45" s="14"/>
      <c r="Y45" s="10"/>
    </row>
    <row r="46" spans="4:25">
      <c r="D46" s="10"/>
      <c r="E46" s="12" t="s">
        <v>139</v>
      </c>
      <c r="F46" s="12"/>
      <c r="I46" s="7"/>
      <c r="J46" s="7"/>
      <c r="K46" s="7"/>
      <c r="L46" s="7"/>
      <c r="O46" s="7"/>
      <c r="P46" s="7"/>
      <c r="Q46" s="7"/>
      <c r="R46" s="7"/>
      <c r="S46" s="14"/>
      <c r="T46" s="14"/>
      <c r="Y46" s="10"/>
    </row>
    <row r="47" spans="4:25">
      <c r="D47" s="10"/>
      <c r="E47" s="12" t="s">
        <v>102</v>
      </c>
      <c r="F47" s="12"/>
      <c r="G47" s="14"/>
      <c r="H47" s="14"/>
      <c r="S47" s="7"/>
      <c r="T47" s="7"/>
      <c r="W47" s="7"/>
      <c r="X47" s="7"/>
      <c r="Y47" s="10"/>
    </row>
    <row r="48" spans="4:25">
      <c r="D48" s="10"/>
      <c r="E48" s="12" t="s">
        <v>191</v>
      </c>
      <c r="F48" s="12"/>
      <c r="G48" s="15"/>
      <c r="H48" s="14"/>
      <c r="I48" s="15"/>
      <c r="K48" s="15"/>
      <c r="M48" s="15"/>
      <c r="O48" s="15"/>
      <c r="Q48" s="15"/>
      <c r="S48" s="15"/>
      <c r="U48" s="15"/>
      <c r="V48" s="15"/>
      <c r="W48" s="15"/>
      <c r="X48" s="7"/>
      <c r="Y48" s="10"/>
    </row>
    <row r="49" spans="4:25">
      <c r="D49" s="10"/>
      <c r="E49" s="12" t="s">
        <v>101</v>
      </c>
      <c r="F49" s="12"/>
      <c r="G49" s="15"/>
      <c r="I49" s="15"/>
      <c r="K49" s="15"/>
      <c r="M49" s="15"/>
      <c r="O49" s="15"/>
      <c r="Q49" s="15"/>
      <c r="S49" s="15"/>
      <c r="U49" s="15"/>
      <c r="V49" s="15"/>
      <c r="W49" s="15"/>
      <c r="Y49" s="10"/>
    </row>
    <row r="50" spans="4: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AR19"/>
  <sheetViews>
    <sheetView tabSelected="1" workbookViewId="0">
      <selection activeCell="AE19" sqref="AE19"/>
    </sheetView>
  </sheetViews>
  <sheetFormatPr defaultRowHeight="15"/>
  <cols>
    <col min="2" max="28" width="3.85546875" customWidth="1"/>
    <col min="29" max="29" width="5.42578125" customWidth="1"/>
    <col min="30" max="36" width="3.85546875" customWidth="1"/>
    <col min="37" max="37" width="3.85546875" style="15" customWidth="1"/>
    <col min="38" max="38" width="3.85546875" customWidth="1"/>
    <col min="39" max="39" width="26.5703125" customWidth="1"/>
  </cols>
  <sheetData>
    <row r="2" spans="3:44">
      <c r="AC2" t="s">
        <v>216</v>
      </c>
      <c r="AL2">
        <v>1</v>
      </c>
      <c r="AM2" t="s">
        <v>167</v>
      </c>
      <c r="AN2" t="s">
        <v>168</v>
      </c>
      <c r="AQ2" t="s">
        <v>169</v>
      </c>
    </row>
    <row r="3" spans="3:44">
      <c r="E3" s="20"/>
      <c r="F3" s="20"/>
      <c r="AC3">
        <v>1</v>
      </c>
      <c r="AD3">
        <v>5</v>
      </c>
      <c r="AN3" t="s">
        <v>170</v>
      </c>
    </row>
    <row r="4" spans="3:44">
      <c r="C4" s="20"/>
      <c r="D4" s="20"/>
      <c r="E4" s="20"/>
      <c r="AC4">
        <v>2</v>
      </c>
      <c r="AD4">
        <v>4</v>
      </c>
      <c r="AN4">
        <v>1.1000000000000001</v>
      </c>
      <c r="AO4" t="s">
        <v>171</v>
      </c>
      <c r="AR4" t="s">
        <v>179</v>
      </c>
    </row>
    <row r="5" spans="3:44">
      <c r="C5" s="20"/>
      <c r="F5" s="6">
        <v>2.9</v>
      </c>
      <c r="G5" s="6"/>
      <c r="H5" s="18">
        <v>2.2000000000000002</v>
      </c>
      <c r="I5" s="8">
        <v>3</v>
      </c>
      <c r="J5" s="20"/>
      <c r="L5" s="8">
        <v>5</v>
      </c>
      <c r="AC5">
        <v>3</v>
      </c>
      <c r="AD5">
        <v>5</v>
      </c>
      <c r="AR5" t="s">
        <v>180</v>
      </c>
    </row>
    <row r="6" spans="3:44">
      <c r="C6" s="20"/>
      <c r="E6" s="17">
        <v>1</v>
      </c>
      <c r="F6" s="18">
        <v>1.1000000000000001</v>
      </c>
      <c r="G6" s="6"/>
      <c r="H6" s="18">
        <v>2.1</v>
      </c>
      <c r="J6" s="20"/>
      <c r="K6" s="8">
        <v>3</v>
      </c>
      <c r="L6" s="18"/>
      <c r="AC6">
        <v>4.0999999999999996</v>
      </c>
      <c r="AD6">
        <v>1</v>
      </c>
      <c r="AN6">
        <v>1.2</v>
      </c>
      <c r="AO6" t="s">
        <v>172</v>
      </c>
      <c r="AR6" t="s">
        <v>181</v>
      </c>
    </row>
    <row r="7" spans="3:44">
      <c r="C7" s="20"/>
      <c r="F7" s="18">
        <v>1.2</v>
      </c>
      <c r="G7" s="18">
        <v>1.3</v>
      </c>
      <c r="H7" s="17">
        <v>2</v>
      </c>
      <c r="I7" s="18">
        <v>2.2999999999999998</v>
      </c>
      <c r="J7" s="18"/>
      <c r="K7" s="18">
        <v>3.1</v>
      </c>
      <c r="L7" s="17">
        <v>4</v>
      </c>
      <c r="M7" s="18"/>
      <c r="N7" s="18"/>
      <c r="AC7">
        <v>4.2</v>
      </c>
      <c r="AD7">
        <v>1</v>
      </c>
      <c r="AR7" t="s">
        <v>182</v>
      </c>
    </row>
    <row r="8" spans="3:44">
      <c r="C8" s="20"/>
      <c r="H8" s="6"/>
      <c r="J8" s="20"/>
      <c r="L8" s="18"/>
      <c r="N8" s="18"/>
      <c r="O8" s="17" t="s">
        <v>166</v>
      </c>
      <c r="P8" s="17">
        <v>7</v>
      </c>
      <c r="AC8">
        <v>5.0999999999999996</v>
      </c>
      <c r="AD8">
        <v>8</v>
      </c>
      <c r="AN8">
        <v>1.3</v>
      </c>
      <c r="AO8" t="s">
        <v>173</v>
      </c>
      <c r="AR8" t="s">
        <v>183</v>
      </c>
    </row>
    <row r="9" spans="3:44">
      <c r="C9" s="20"/>
      <c r="D9" s="20"/>
      <c r="E9" s="20"/>
      <c r="G9" s="20"/>
      <c r="H9" s="20"/>
      <c r="I9" s="20"/>
      <c r="J9" s="20"/>
      <c r="K9" s="6"/>
      <c r="L9" s="18"/>
      <c r="O9" s="18"/>
      <c r="AC9">
        <v>7</v>
      </c>
      <c r="AD9">
        <v>3</v>
      </c>
      <c r="AR9" t="s">
        <v>184</v>
      </c>
    </row>
    <row r="10" spans="3:44">
      <c r="E10" s="20"/>
      <c r="F10" s="20"/>
      <c r="G10" s="20"/>
      <c r="I10" s="20"/>
      <c r="J10" s="20"/>
      <c r="K10" s="20"/>
      <c r="L10" s="20"/>
      <c r="O10" s="18"/>
      <c r="AC10">
        <v>7.1</v>
      </c>
      <c r="AD10">
        <v>1</v>
      </c>
      <c r="AR10" t="s">
        <v>185</v>
      </c>
    </row>
    <row r="11" spans="3:44">
      <c r="K11" s="20"/>
      <c r="O11" s="18"/>
      <c r="AC11">
        <v>10.1</v>
      </c>
      <c r="AD11">
        <v>1</v>
      </c>
      <c r="AL11">
        <v>2</v>
      </c>
      <c r="AM11" t="s">
        <v>174</v>
      </c>
      <c r="AN11" t="s">
        <v>175</v>
      </c>
    </row>
    <row r="12" spans="3:44">
      <c r="K12" s="20"/>
      <c r="M12" s="8">
        <v>12</v>
      </c>
      <c r="N12" s="18"/>
      <c r="O12" s="17">
        <v>10</v>
      </c>
      <c r="P12" s="18"/>
      <c r="Q12" s="8">
        <v>11</v>
      </c>
      <c r="AC12">
        <v>11</v>
      </c>
      <c r="AD12">
        <v>5</v>
      </c>
      <c r="AN12" t="s">
        <v>176</v>
      </c>
    </row>
    <row r="13" spans="3:44">
      <c r="K13" s="20"/>
      <c r="O13" s="18"/>
      <c r="AC13">
        <v>11.1</v>
      </c>
      <c r="AD13">
        <v>1</v>
      </c>
      <c r="AN13" t="s">
        <v>177</v>
      </c>
    </row>
    <row r="14" spans="3:44">
      <c r="K14" s="20"/>
      <c r="O14" s="18"/>
      <c r="T14" s="18"/>
      <c r="AC14">
        <v>12</v>
      </c>
      <c r="AD14">
        <v>5</v>
      </c>
      <c r="AP14" t="s">
        <v>186</v>
      </c>
    </row>
    <row r="15" spans="3:44">
      <c r="K15" s="20"/>
      <c r="L15" s="20"/>
      <c r="O15" s="8">
        <v>13</v>
      </c>
      <c r="P15" s="18"/>
      <c r="S15" s="18"/>
      <c r="T15" s="18"/>
      <c r="AC15">
        <v>12.1</v>
      </c>
      <c r="AD15">
        <v>1</v>
      </c>
      <c r="AP15" t="s">
        <v>187</v>
      </c>
    </row>
    <row r="16" spans="3:44">
      <c r="L16" s="20"/>
      <c r="M16" s="20"/>
      <c r="P16" s="18"/>
      <c r="Q16" s="18"/>
      <c r="R16" s="17"/>
      <c r="S16" s="17"/>
      <c r="AC16">
        <v>13</v>
      </c>
      <c r="AD16">
        <v>6</v>
      </c>
      <c r="AN16">
        <v>2.9</v>
      </c>
      <c r="AO16" t="s">
        <v>178</v>
      </c>
    </row>
    <row r="17" spans="10:44">
      <c r="M17" s="20"/>
      <c r="Q17" s="17"/>
      <c r="R17" s="17">
        <v>14</v>
      </c>
      <c r="AC17">
        <v>13.1</v>
      </c>
      <c r="AD17">
        <v>1</v>
      </c>
      <c r="AR17" t="s">
        <v>188</v>
      </c>
    </row>
    <row r="18" spans="10:44">
      <c r="J18" s="20"/>
      <c r="K18" s="20"/>
      <c r="L18" s="20"/>
      <c r="M18" s="20"/>
      <c r="O18" s="18"/>
      <c r="P18" s="18"/>
      <c r="Q18" s="17"/>
      <c r="AC18">
        <v>14.1</v>
      </c>
      <c r="AD18">
        <v>2</v>
      </c>
      <c r="AR18" t="s">
        <v>189</v>
      </c>
    </row>
    <row r="19" spans="10:44">
      <c r="M19" s="17"/>
      <c r="N19" s="17"/>
      <c r="O19" s="18"/>
      <c r="AD19">
        <f>SUM(AD3:AD18)</f>
        <v>50</v>
      </c>
      <c r="AN19">
        <v>2.1</v>
      </c>
      <c r="AO19" t="s">
        <v>190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D10"/>
  <sheetViews>
    <sheetView workbookViewId="0">
      <selection activeCell="D9" sqref="D9"/>
    </sheetView>
  </sheetViews>
  <sheetFormatPr defaultRowHeight="15"/>
  <cols>
    <col min="2" max="2" width="22.140625" customWidth="1"/>
    <col min="3" max="3" width="23.140625" customWidth="1"/>
  </cols>
  <sheetData>
    <row r="2" spans="2:4">
      <c r="B2" t="s">
        <v>198</v>
      </c>
    </row>
    <row r="3" spans="2:4">
      <c r="B3" t="s">
        <v>200</v>
      </c>
      <c r="C3" t="s">
        <v>201</v>
      </c>
      <c r="D3" t="s">
        <v>197</v>
      </c>
    </row>
    <row r="4" spans="2:4">
      <c r="B4" t="s">
        <v>199</v>
      </c>
      <c r="C4" t="s">
        <v>202</v>
      </c>
      <c r="D4" t="s">
        <v>203</v>
      </c>
    </row>
    <row r="5" spans="2:4">
      <c r="B5" t="s">
        <v>204</v>
      </c>
      <c r="C5" t="s">
        <v>205</v>
      </c>
      <c r="D5" t="s">
        <v>206</v>
      </c>
    </row>
    <row r="6" spans="2:4">
      <c r="B6" t="s">
        <v>207</v>
      </c>
      <c r="C6" t="s">
        <v>208</v>
      </c>
      <c r="D6" t="s">
        <v>211</v>
      </c>
    </row>
    <row r="7" spans="2:4">
      <c r="B7" t="s">
        <v>209</v>
      </c>
      <c r="C7" t="s">
        <v>210</v>
      </c>
      <c r="D7" t="s">
        <v>212</v>
      </c>
    </row>
    <row r="8" spans="2:4">
      <c r="B8" t="s">
        <v>213</v>
      </c>
      <c r="C8" t="s">
        <v>214</v>
      </c>
      <c r="D8" t="s">
        <v>215</v>
      </c>
    </row>
    <row r="10" spans="2:4">
      <c r="B10" t="s">
        <v>195</v>
      </c>
      <c r="C10" t="s">
        <v>196</v>
      </c>
      <c r="D10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 Stats</vt:lpstr>
      <vt:lpstr>Demons</vt:lpstr>
      <vt:lpstr>Types</vt:lpstr>
      <vt:lpstr>Map Layout</vt:lpstr>
      <vt:lpstr>Itemlist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Faggington</cp:lastModifiedBy>
  <dcterms:created xsi:type="dcterms:W3CDTF">2013-09-23T03:15:58Z</dcterms:created>
  <dcterms:modified xsi:type="dcterms:W3CDTF">2013-10-25T16:57:42Z</dcterms:modified>
</cp:coreProperties>
</file>