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rufaruqui/GitRepos/pure_ruby/mgtool/seeds/"/>
    </mc:Choice>
  </mc:AlternateContent>
  <xr:revisionPtr revIDLastSave="0" documentId="13_ncr:1_{BD7E179D-977C-854D-94E4-AE5DBA762822}" xr6:coauthVersionLast="36" xr6:coauthVersionMax="36" xr10:uidLastSave="{00000000-0000-0000-0000-000000000000}"/>
  <bookViews>
    <workbookView xWindow="220" yWindow="460" windowWidth="28800" windowHeight="16640" xr2:uid="{00000000-000D-0000-FFFF-FFFF00000000}"/>
  </bookViews>
  <sheets>
    <sheet name="broker_user_mappings_updated" sheetId="10" r:id="rId1"/>
    <sheet name="Broker_List" sheetId="1" r:id="rId2"/>
    <sheet name="mysql-pg-mapping" sheetId="7" r:id="rId3"/>
    <sheet name="Broker_List (Original)" sheetId="2" r:id="rId4"/>
    <sheet name="Example - Sub-Group" sheetId="3" r:id="rId5"/>
    <sheet name="mysql_data" sheetId="4" r:id="rId6"/>
    <sheet name="Sheet3" sheetId="6" r:id="rId7"/>
    <sheet name="abp-org-uesers" sheetId="8" r:id="rId8"/>
    <sheet name="mysql-pg-abp-mappings" sheetId="9" r:id="rId9"/>
  </sheets>
  <calcPr calcId="181029"/>
</workbook>
</file>

<file path=xl/calcChain.xml><?xml version="1.0" encoding="utf-8"?>
<calcChain xmlns="http://schemas.openxmlformats.org/spreadsheetml/2006/main">
  <c r="D2" i="4" l="1"/>
  <c r="B83" i="10" l="1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E14" i="9"/>
  <c r="AD18" i="9"/>
  <c r="AE13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83" i="7" l="1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74" i="4"/>
  <c r="D75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0" i="4"/>
  <c r="D41" i="4"/>
  <c r="D39" i="4"/>
  <c r="D38" i="4"/>
  <c r="D37" i="4"/>
  <c r="D36" i="4"/>
  <c r="D35" i="4"/>
  <c r="D34" i="4"/>
  <c r="D33" i="4"/>
  <c r="D32" i="4"/>
  <c r="D31" i="4"/>
  <c r="D30" i="4"/>
  <c r="D42" i="4"/>
  <c r="D43" i="4"/>
  <c r="D44" i="4"/>
  <c r="D45" i="4"/>
  <c r="D46" i="4"/>
  <c r="D47" i="4"/>
  <c r="D48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5997914A-2486-BE44-B085-A2FB9DF9245A}">
      <text>
        <r>
          <rPr>
            <sz val="12"/>
            <color theme="1"/>
            <rFont val="Arial"/>
            <family val="2"/>
          </rPr>
          <t>@prajakta@radial-solutions.com.au Please confirm book name with Sean. Please note that the book name must be unique for each Business Owner.
_Assigned to Prajakta Bhamre_
	-Annie Chan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2"/>
            <color theme="1"/>
            <rFont val="Arial"/>
            <family val="2"/>
          </rPr>
          <t>@prajakta@radial-solutions.com.au Please confirm book name with Sean. Please note that the book name must be unique for each Business Owner.
_Assigned to Prajakta Bhamre_
	-Annie Chan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D4287A8D-63B0-FC4A-AAA3-38594F423877}">
      <text>
        <r>
          <rPr>
            <sz val="12"/>
            <color rgb="FF000000"/>
            <rFont val="Arial"/>
            <family val="2"/>
          </rPr>
          <t xml:space="preserve">@prajakta@radial-solutions.com.au Please confirm book name with Sean. Please note that the book name must be unique for each Business Owner.
</t>
        </r>
        <r>
          <rPr>
            <sz val="12"/>
            <color rgb="FF000000"/>
            <rFont val="Arial"/>
            <family val="2"/>
          </rPr>
          <t xml:space="preserve">_Assigned to Prajakta Bhamre_
</t>
        </r>
        <r>
          <rPr>
            <sz val="12"/>
            <color rgb="FF000000"/>
            <rFont val="Arial"/>
            <family val="2"/>
          </rPr>
          <t xml:space="preserve">	-Annie Chan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97440E6D-BA01-DE43-9C67-20C0A5994135}">
      <text>
        <r>
          <rPr>
            <sz val="12"/>
            <color rgb="FF000000"/>
            <rFont val="Arial"/>
            <family val="2"/>
          </rPr>
          <t xml:space="preserve">@prajakta@radial-solutions.com.au Please confirm book name with Sean. Please note that the book name must be unique for each Business Owner.
</t>
        </r>
        <r>
          <rPr>
            <sz val="12"/>
            <color rgb="FF000000"/>
            <rFont val="Arial"/>
            <family val="2"/>
          </rPr>
          <t xml:space="preserve">_Assigned to Prajakta Bhamre_
</t>
        </r>
        <r>
          <rPr>
            <sz val="12"/>
            <color rgb="FF000000"/>
            <rFont val="Arial"/>
            <family val="2"/>
          </rPr>
          <t xml:space="preserve">	-Annie Chan</t>
        </r>
      </text>
    </comment>
  </commentList>
</comments>
</file>

<file path=xl/sharedStrings.xml><?xml version="1.0" encoding="utf-8"?>
<sst xmlns="http://schemas.openxmlformats.org/spreadsheetml/2006/main" count="5889" uniqueCount="606">
  <si>
    <t>Provider_Name</t>
  </si>
  <si>
    <t>Funding_Source</t>
  </si>
  <si>
    <t>Client_Name</t>
  </si>
  <si>
    <t>Broker_Name</t>
  </si>
  <si>
    <t>Email (Go Live)</t>
  </si>
  <si>
    <t>Business Name</t>
  </si>
  <si>
    <t>Business Contact First Name</t>
  </si>
  <si>
    <t>Business Contact Last Name</t>
  </si>
  <si>
    <t>Business Abbrevation</t>
  </si>
  <si>
    <t>Aggregators</t>
  </si>
  <si>
    <t>Aggregator</t>
  </si>
  <si>
    <t>Stage of Life</t>
  </si>
  <si>
    <t>Book Name</t>
  </si>
  <si>
    <t>Trail Markets - AB Credit</t>
  </si>
  <si>
    <t>SPV 4</t>
  </si>
  <si>
    <t>2020 Home Loans</t>
  </si>
  <si>
    <t>radialdata+2020@radialsolutions.com.au</t>
  </si>
  <si>
    <t>Tony</t>
  </si>
  <si>
    <t>Rimon</t>
  </si>
  <si>
    <t>AFG</t>
  </si>
  <si>
    <t>Maintenance</t>
  </si>
  <si>
    <t>AFG - Maintenance</t>
  </si>
  <si>
    <t>SPV 1</t>
  </si>
  <si>
    <t>A2B</t>
  </si>
  <si>
    <t>radialdata+a2b@radialsolutions.com.au</t>
  </si>
  <si>
    <t>Gordon</t>
  </si>
  <si>
    <t>McMillan</t>
  </si>
  <si>
    <t>Connective ; AFG</t>
  </si>
  <si>
    <t>Runoff</t>
  </si>
  <si>
    <t>A2BA</t>
  </si>
  <si>
    <t>Connective</t>
  </si>
  <si>
    <t>Accumulation</t>
  </si>
  <si>
    <t>A2BC</t>
  </si>
  <si>
    <t>SPV3</t>
  </si>
  <si>
    <t>Akorin</t>
  </si>
  <si>
    <t>radialdata+akorin@radialsolutions.com.au</t>
  </si>
  <si>
    <t>Katie</t>
  </si>
  <si>
    <t>Scholes</t>
  </si>
  <si>
    <t>AC</t>
  </si>
  <si>
    <t>Connective - Accumulation</t>
  </si>
  <si>
    <t>SPV1</t>
  </si>
  <si>
    <t>AUS Visage</t>
  </si>
  <si>
    <t>radialdata+ausv@radialsolutions.com.au</t>
  </si>
  <si>
    <t>Dev</t>
  </si>
  <si>
    <t>Visagis</t>
  </si>
  <si>
    <t>AusV</t>
  </si>
  <si>
    <t>AUSC</t>
  </si>
  <si>
    <t>Connective - Maintenance</t>
  </si>
  <si>
    <t>BPJ Finance</t>
  </si>
  <si>
    <t>radialdata+bpj@radialsolutions.com.au</t>
  </si>
  <si>
    <t>Brad</t>
  </si>
  <si>
    <t>Jewell</t>
  </si>
  <si>
    <t>BPJ</t>
  </si>
  <si>
    <t>Runnoff</t>
  </si>
  <si>
    <t>MFP</t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</si>
  <si>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2 Books:- MFP - Connective - Run Off; LCA - Connective - Accumulation </t>
    </r>
    <r>
      <rPr>
        <sz val="12"/>
        <color rgb="FFFF0000"/>
        <rFont val="Arial"/>
        <family val="2"/>
      </rPr>
      <t>(Merge Both MFP and LCA files as  one)</t>
    </r>
  </si>
  <si>
    <t>Accumuation</t>
  </si>
  <si>
    <t>LCA</t>
  </si>
  <si>
    <t>SPV4</t>
  </si>
  <si>
    <t>CCDL Curtis Lunney</t>
  </si>
  <si>
    <t>radialdata+ccdl@radialsolutions.com.au</t>
  </si>
  <si>
    <t>Curtis</t>
  </si>
  <si>
    <t>Lunney</t>
  </si>
  <si>
    <t>CCDL</t>
  </si>
  <si>
    <t>Choice</t>
  </si>
  <si>
    <t>CCDLC</t>
  </si>
  <si>
    <t>Choice - Accumulation</t>
  </si>
  <si>
    <t>Ciaran Leahy</t>
  </si>
  <si>
    <t>radialdata+ciaran@radialsolutions.com.au</t>
  </si>
  <si>
    <t>Ciaran</t>
  </si>
  <si>
    <t>Leahy</t>
  </si>
  <si>
    <t>LMK</t>
  </si>
  <si>
    <t>CLL</t>
  </si>
  <si>
    <t>LMK - Maintenance</t>
  </si>
  <si>
    <t>Clique Projects</t>
  </si>
  <si>
    <t>radialdata+clique@radialsolutions.com.au</t>
  </si>
  <si>
    <t>Hassan</t>
  </si>
  <si>
    <t>Hijazi</t>
  </si>
  <si>
    <t>Clique</t>
  </si>
  <si>
    <t>Finsure</t>
  </si>
  <si>
    <t>CPF</t>
  </si>
  <si>
    <t>Dan Brandenberg</t>
  </si>
  <si>
    <t>B Wealthy</t>
  </si>
  <si>
    <t>radialdata+bwealthy@radialsolutions.com.au</t>
  </si>
  <si>
    <t>Dan</t>
  </si>
  <si>
    <t>Brandenberg</t>
  </si>
  <si>
    <t>Bwealthy</t>
  </si>
  <si>
    <t>BWA</t>
  </si>
  <si>
    <t>AFG - Runoff</t>
  </si>
  <si>
    <t>JX3</t>
  </si>
  <si>
    <t>radialdata+jx3@radialsolutions.com.au</t>
  </si>
  <si>
    <t>JX3L</t>
  </si>
  <si>
    <t>LMK - Accumulation</t>
  </si>
  <si>
    <t>Fifth Avenue</t>
  </si>
  <si>
    <t>radialdata+fifth@radialsolutions.com.au</t>
  </si>
  <si>
    <t>Rob</t>
  </si>
  <si>
    <t>Perks</t>
  </si>
  <si>
    <t>Fifth</t>
  </si>
  <si>
    <t>RPG</t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</si>
  <si>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3 Books:- RPG - AFG-Accumulation / Fifth - AFG-Maintenance / Impresario - AFG-Run off </t>
    </r>
    <r>
      <rPr>
        <sz val="12"/>
        <color rgb="FFFF0000"/>
        <rFont val="Arial"/>
        <family val="2"/>
      </rPr>
      <t>(Merge all 3 books as 1)</t>
    </r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</si>
  <si>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3 Books:- RPG - AFG-Accumulation / Fifth - AFG-Maintenance / Impresario - AFG-Run off </t>
    </r>
    <r>
      <rPr>
        <sz val="12"/>
        <color rgb="FFFF0000"/>
        <rFont val="Arial"/>
        <family val="2"/>
      </rPr>
      <t>(Merge all 3 books as 1)</t>
    </r>
  </si>
  <si>
    <t>Impresario</t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</si>
  <si>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3 Books:- RPG - AFG-Accumulation / Fifth - AFG-Maintenance / Impresario - AFG-Run off </t>
    </r>
    <r>
      <rPr>
        <sz val="12"/>
        <color rgb="FFFF0000"/>
        <rFont val="Arial"/>
        <family val="2"/>
      </rPr>
      <t>(Merge all 3 books as 1)</t>
    </r>
  </si>
  <si>
    <t>First Choice</t>
  </si>
  <si>
    <t>radialdata+firstchoice@radialsolutions.com.au</t>
  </si>
  <si>
    <t>Steven</t>
  </si>
  <si>
    <t>Andrews</t>
  </si>
  <si>
    <t>FirstChoice</t>
  </si>
  <si>
    <t>Plan</t>
  </si>
  <si>
    <t>FCP</t>
  </si>
  <si>
    <t>Plan - Maintenance</t>
  </si>
  <si>
    <t>Fox Mortgages</t>
  </si>
  <si>
    <t>radialdata+fox@radialsolutions.com.au</t>
  </si>
  <si>
    <t>Paul</t>
  </si>
  <si>
    <t>Fox</t>
  </si>
  <si>
    <t>FMC</t>
  </si>
  <si>
    <t>Infinite Lending</t>
  </si>
  <si>
    <t>radialdata+infinite@radialsolutions.com.au</t>
  </si>
  <si>
    <t>Christina</t>
  </si>
  <si>
    <t>Slingsby</t>
  </si>
  <si>
    <t>InfiniteLending</t>
  </si>
  <si>
    <t>Fast</t>
  </si>
  <si>
    <t>Infinite</t>
  </si>
  <si>
    <r>
      <rPr>
        <b/>
        <sz val="12"/>
        <rFont val="Arial"/>
        <family val="2"/>
      </rPr>
      <t>[Sub-Broker]</t>
    </r>
    <r>
      <rPr>
        <sz val="12"/>
        <color theme="1"/>
        <rFont val="Arial"/>
        <family val="2"/>
      </rPr>
      <t xml:space="preserve">  2 Books:- Infinite - Fast-Run off /Fleurieu-Fast-Accumulation</t>
    </r>
  </si>
  <si>
    <t>Fleurieu</t>
  </si>
  <si>
    <r>
      <rPr>
        <b/>
        <sz val="12"/>
        <rFont val="Arial"/>
        <family val="2"/>
      </rPr>
      <t>[Sub-Broker]</t>
    </r>
    <r>
      <rPr>
        <sz val="12"/>
        <color theme="1"/>
        <rFont val="Arial"/>
        <family val="2"/>
      </rPr>
      <t xml:space="preserve">  2 Books:- Infinite - Fast-Run off /Fleurieu-Fast-Accumulation</t>
    </r>
  </si>
  <si>
    <t>Jonny Sukkar</t>
  </si>
  <si>
    <t>Kris Joh</t>
  </si>
  <si>
    <t>radialdata+kris@radialsolutions.com.au</t>
  </si>
  <si>
    <t>Jonny</t>
  </si>
  <si>
    <t>Sukkar</t>
  </si>
  <si>
    <t>KJC</t>
  </si>
  <si>
    <t>KD Singh</t>
  </si>
  <si>
    <t>Money Merchants</t>
  </si>
  <si>
    <t>radialdata+money@radialsolutions.com.au</t>
  </si>
  <si>
    <t>KD</t>
  </si>
  <si>
    <t>Singh</t>
  </si>
  <si>
    <t>MoneyMerchants</t>
  </si>
  <si>
    <t>MMA</t>
  </si>
  <si>
    <t>AFG - Run off</t>
  </si>
  <si>
    <t>KeyInvest</t>
  </si>
  <si>
    <t>radialdata+key@radialsolutions.com.au</t>
  </si>
  <si>
    <t>Freya</t>
  </si>
  <si>
    <t>kristiansen</t>
  </si>
  <si>
    <t>KIC</t>
  </si>
  <si>
    <t>Lantern Capital</t>
  </si>
  <si>
    <t>radialdata+lantern@radialsolutions.com.au</t>
  </si>
  <si>
    <t>Travis</t>
  </si>
  <si>
    <t>Fulton</t>
  </si>
  <si>
    <t>Lantern</t>
  </si>
  <si>
    <t>VOW</t>
  </si>
  <si>
    <t>LCV</t>
  </si>
  <si>
    <t>VOW - Maintenance</t>
  </si>
  <si>
    <t>Megonne</t>
  </si>
  <si>
    <t>radialdata+megonne@radialsolutions.com.au</t>
  </si>
  <si>
    <t>Dionne</t>
  </si>
  <si>
    <t>Lee</t>
  </si>
  <si>
    <t>MC</t>
  </si>
  <si>
    <t>My Mortgage Broker</t>
  </si>
  <si>
    <t>radialdata+mmb@radialsolutions.com.au</t>
  </si>
  <si>
    <t>Rodney</t>
  </si>
  <si>
    <t>Sherman</t>
  </si>
  <si>
    <t>MMB</t>
  </si>
  <si>
    <t>MMBA</t>
  </si>
  <si>
    <t>NQNF Conquest</t>
  </si>
  <si>
    <t>radialdata+nqnf@radialsolutions.com.au</t>
  </si>
  <si>
    <t>Allana</t>
  </si>
  <si>
    <t>Magee</t>
  </si>
  <si>
    <t>NQNF</t>
  </si>
  <si>
    <t>NQNFC</t>
  </si>
  <si>
    <t>NVC</t>
  </si>
  <si>
    <t>radialdata+nvc@radialsolutions.com.au</t>
  </si>
  <si>
    <t>Norman</t>
  </si>
  <si>
    <t>Vanculenberg</t>
  </si>
  <si>
    <r>
      <rPr>
        <b/>
        <sz val="12"/>
        <rFont val="Arial"/>
        <family val="2"/>
      </rPr>
      <t>[Sub-Broker]</t>
    </r>
    <r>
      <rPr>
        <sz val="12"/>
        <color theme="1"/>
        <rFont val="Arial"/>
        <family val="2"/>
      </rPr>
      <t xml:space="preserve"> 2 Books:- NVC - Run off /Norman - Run off</t>
    </r>
  </si>
  <si>
    <r>
      <rPr>
        <b/>
        <sz val="12"/>
        <rFont val="Arial"/>
        <family val="2"/>
      </rPr>
      <t>[Sub-Broker]</t>
    </r>
    <r>
      <rPr>
        <sz val="12"/>
        <color theme="1"/>
        <rFont val="Arial"/>
        <family val="2"/>
      </rPr>
      <t xml:space="preserve"> 2 Books:- NVC - Run off /Norman - Run off</t>
    </r>
  </si>
  <si>
    <t>PI Finance</t>
  </si>
  <si>
    <t>radialdata+pi@radialsolutions.com.au</t>
  </si>
  <si>
    <t>Daniel</t>
  </si>
  <si>
    <t>Reeves</t>
  </si>
  <si>
    <t>PI</t>
  </si>
  <si>
    <t>PIFC</t>
  </si>
  <si>
    <t>Loan discharged - Connective - Acumulation</t>
  </si>
  <si>
    <t>P &amp; N Consulting</t>
  </si>
  <si>
    <t>Lighthouse</t>
  </si>
  <si>
    <t>radialdata+lighthouse@radialsolutions.com.au</t>
  </si>
  <si>
    <t>Lighthouse Financial Services</t>
  </si>
  <si>
    <t>Lewis</t>
  </si>
  <si>
    <t>Choice ; LoanKit</t>
  </si>
  <si>
    <t>LFSC</t>
  </si>
  <si>
    <t>Choice - Maintenance LoanKit - Maintenance</t>
  </si>
  <si>
    <t>LoanKit</t>
  </si>
  <si>
    <t>LFSL</t>
  </si>
  <si>
    <t>QFinancial</t>
  </si>
  <si>
    <t>radialdata+qfinancial@radialsolutions.com.au</t>
  </si>
  <si>
    <t>Quinto</t>
  </si>
  <si>
    <t>White</t>
  </si>
  <si>
    <t>QFC</t>
  </si>
  <si>
    <t>Accummulation</t>
  </si>
  <si>
    <t>Regional Finance</t>
  </si>
  <si>
    <t>radialdata+regional@radialsolutions.com.au</t>
  </si>
  <si>
    <t>Cross</t>
  </si>
  <si>
    <t>RFS</t>
  </si>
  <si>
    <t>OFS</t>
  </si>
  <si>
    <t>RFSO</t>
  </si>
  <si>
    <t>OFS - Accumulation</t>
  </si>
  <si>
    <t>Spitzen Pty Ltd</t>
  </si>
  <si>
    <t>radialdata+spitzen@radialsolutions.com.au</t>
  </si>
  <si>
    <t>Aaron</t>
  </si>
  <si>
    <t>Chong</t>
  </si>
  <si>
    <t>Spitzen</t>
  </si>
  <si>
    <t>Connective ;VOW</t>
  </si>
  <si>
    <t>SPLC</t>
  </si>
  <si>
    <t>Connective - Maintenance; Vow - Run off</t>
  </si>
  <si>
    <t>SPLV</t>
  </si>
  <si>
    <t>SRJDA Prospects</t>
  </si>
  <si>
    <t>radialdata+srjda@radialsolutions.com.au</t>
  </si>
  <si>
    <t>Jessica</t>
  </si>
  <si>
    <t>Arabia</t>
  </si>
  <si>
    <t>SRJDA</t>
  </si>
  <si>
    <t>Connective ;Fast</t>
  </si>
  <si>
    <t>FAST</t>
  </si>
  <si>
    <t>SPF</t>
  </si>
  <si>
    <t>FAST - Maintenance / Connective - Run off</t>
  </si>
  <si>
    <t>SPC</t>
  </si>
  <si>
    <t>Stebilla</t>
  </si>
  <si>
    <t>radialdata+stebilla@radialsolutions.com.au</t>
  </si>
  <si>
    <t>Scott</t>
  </si>
  <si>
    <t>Billington</t>
  </si>
  <si>
    <t>SC</t>
  </si>
  <si>
    <t>Wealth Growers</t>
  </si>
  <si>
    <t>radialdata+wealth@radialsolutions.com.au</t>
  </si>
  <si>
    <t>Tim</t>
  </si>
  <si>
    <t>Amourous</t>
  </si>
  <si>
    <t>WEA</t>
  </si>
  <si>
    <t>WGL</t>
  </si>
  <si>
    <t>LMK - Accummulation</t>
  </si>
  <si>
    <t>WIW Finance</t>
  </si>
  <si>
    <t>Spiro Kolokithas</t>
  </si>
  <si>
    <t>radialdata+wiw@radialsolutions.com.au</t>
  </si>
  <si>
    <t>Spiro</t>
  </si>
  <si>
    <t>Kolokithas</t>
  </si>
  <si>
    <t>WIW</t>
  </si>
  <si>
    <t>WIWF</t>
  </si>
  <si>
    <t>AFG - Accumulation</t>
  </si>
  <si>
    <t>Trail Markets - Trail Finder</t>
  </si>
  <si>
    <t>Majestic Financial Services</t>
  </si>
  <si>
    <t>radialdata+majestic@radialsolutions.com.au</t>
  </si>
  <si>
    <t>Jay</t>
  </si>
  <si>
    <t>Anderson</t>
  </si>
  <si>
    <t>Majestic</t>
  </si>
  <si>
    <t>MFSC</t>
  </si>
  <si>
    <t>Trail Portfolio Services Pty Ltd</t>
  </si>
  <si>
    <t>Direct</t>
  </si>
  <si>
    <t>Adapt Lending</t>
  </si>
  <si>
    <t>Simon Daff</t>
  </si>
  <si>
    <t>radialdata+adapt@radialsolutions.com.au</t>
  </si>
  <si>
    <t>Simon</t>
  </si>
  <si>
    <t>Daff</t>
  </si>
  <si>
    <t>Adapt</t>
  </si>
  <si>
    <t>ALA</t>
  </si>
  <si>
    <t>TPS</t>
  </si>
  <si>
    <t>Alpha Advantage</t>
  </si>
  <si>
    <t>Jon Bailey</t>
  </si>
  <si>
    <t>radialdata+alpha@radialsolutions.com.au</t>
  </si>
  <si>
    <t>Jon</t>
  </si>
  <si>
    <t>Bailey</t>
  </si>
  <si>
    <t>AA</t>
  </si>
  <si>
    <t>AAC</t>
  </si>
  <si>
    <t>Connective - Run-0ff</t>
  </si>
  <si>
    <t>Ark Promotions Pty Ltd</t>
  </si>
  <si>
    <t>Anthony Kelly</t>
  </si>
  <si>
    <t>radialdata+ark@radialsolutions.com.au</t>
  </si>
  <si>
    <t>Anthony</t>
  </si>
  <si>
    <t>Kelly</t>
  </si>
  <si>
    <t>ARK</t>
  </si>
  <si>
    <t>FAST ; IDEN</t>
  </si>
  <si>
    <t>ARKF</t>
  </si>
  <si>
    <t>FAST - Accumulation; IDEN - Maintenance</t>
  </si>
  <si>
    <t>IDEN</t>
  </si>
  <si>
    <t>ARKI</t>
  </si>
  <si>
    <t>Artisan Finance</t>
  </si>
  <si>
    <t>Glenn Maynard</t>
  </si>
  <si>
    <t>radialdata+artisan@radialsolutions.com.au</t>
  </si>
  <si>
    <t>Glenn</t>
  </si>
  <si>
    <t>Maynard</t>
  </si>
  <si>
    <t>AF</t>
  </si>
  <si>
    <t>Connective ;Liberty ;ThinkTank ;RedZed ;Heartland Seniors ;ArchFinance</t>
  </si>
  <si>
    <t>AFC</t>
  </si>
  <si>
    <t>Connective - Accumulation; Liberty - Maintenance; ThinkTank - Maintenance; RedZed - Maintenance; Heartland - Maintenance; ArchFinance - Maintenance</t>
  </si>
  <si>
    <t>Liberty</t>
  </si>
  <si>
    <t>AFL</t>
  </si>
  <si>
    <t>ThinkTank</t>
  </si>
  <si>
    <t>AFTT</t>
  </si>
  <si>
    <t>RedZed</t>
  </si>
  <si>
    <t>AFRZ</t>
  </si>
  <si>
    <t>Heartland</t>
  </si>
  <si>
    <t>AFHL</t>
  </si>
  <si>
    <t>ArchFinance</t>
  </si>
  <si>
    <t>AFAF</t>
  </si>
  <si>
    <t>Big and Little Home Loans(BLHL)</t>
  </si>
  <si>
    <t>Big and Little Home Loans</t>
  </si>
  <si>
    <t>radialdata+blhl@radialsolutions.com.au</t>
  </si>
  <si>
    <t>Sean</t>
  </si>
  <si>
    <t>Richardson</t>
  </si>
  <si>
    <t>BLHL</t>
  </si>
  <si>
    <t>BLHLC</t>
  </si>
  <si>
    <t>Connective - Run off</t>
  </si>
  <si>
    <t>Charter Group Finance</t>
  </si>
  <si>
    <t>Paul Economides</t>
  </si>
  <si>
    <t>radialdata+charter@radialsolutions.com.au</t>
  </si>
  <si>
    <t>Economides</t>
  </si>
  <si>
    <t>CGF</t>
  </si>
  <si>
    <t>FAST ;Vision</t>
  </si>
  <si>
    <t>CGFF</t>
  </si>
  <si>
    <t>FAST - Run off; Vision - Accumulation</t>
  </si>
  <si>
    <t>Vision</t>
  </si>
  <si>
    <t>CGFV</t>
  </si>
  <si>
    <t>Coffey Lending</t>
  </si>
  <si>
    <t>radialdata+coffey@radialsolutions.com.au</t>
  </si>
  <si>
    <t>Deon</t>
  </si>
  <si>
    <t>Coffey</t>
  </si>
  <si>
    <t>Connective ;LMK</t>
  </si>
  <si>
    <t>CLC</t>
  </si>
  <si>
    <t>Connective - Accumulation; LMK - Run off</t>
  </si>
  <si>
    <t>Crosbie Finance</t>
  </si>
  <si>
    <t>Sean Gillard</t>
  </si>
  <si>
    <t>radialdata+crosbie@radialsolutions.com.au</t>
  </si>
  <si>
    <t>Gillard</t>
  </si>
  <si>
    <t>CF</t>
  </si>
  <si>
    <t>MMBS ;Plan ;CBAB</t>
  </si>
  <si>
    <t>PLAN</t>
  </si>
  <si>
    <t>CFP</t>
  </si>
  <si>
    <t>PLAN - Accumulation; CBAB - maintenance; MMBS - Maintenance</t>
  </si>
  <si>
    <t>CBAB</t>
  </si>
  <si>
    <t>CFC</t>
  </si>
  <si>
    <t>MMBS</t>
  </si>
  <si>
    <t>CFM</t>
  </si>
  <si>
    <t>Cube Central</t>
  </si>
  <si>
    <t>Scott Beattie</t>
  </si>
  <si>
    <t>radialdata+cubescott@radialsolutions.com.au</t>
  </si>
  <si>
    <t>Beattie</t>
  </si>
  <si>
    <t>BEAC</t>
  </si>
  <si>
    <t>radialdata+cube@radialsolutions.com.au</t>
  </si>
  <si>
    <t>Cube</t>
  </si>
  <si>
    <t>Central</t>
  </si>
  <si>
    <t>CUBEC</t>
  </si>
  <si>
    <t>Connective - Accumulation; Fast - Run off</t>
  </si>
  <si>
    <t>CUBEF</t>
  </si>
  <si>
    <t>Evolution Financial Services</t>
  </si>
  <si>
    <t>Stephen Fenton</t>
  </si>
  <si>
    <t>radialdata+evolution@radialsolutions.com.au</t>
  </si>
  <si>
    <t>Stephen</t>
  </si>
  <si>
    <t>Fenton</t>
  </si>
  <si>
    <t>EFS</t>
  </si>
  <si>
    <t>Connective ;Fast ;CSC ;Liberty ;Finsure</t>
  </si>
  <si>
    <t>EFSC</t>
  </si>
  <si>
    <t>Connective - Accumulation; Fast - Run off; CSC - Maintenance; Liberty - Run off; Finsure - Run off</t>
  </si>
  <si>
    <t>EFSFA</t>
  </si>
  <si>
    <t>CSC</t>
  </si>
  <si>
    <t>EFSCS</t>
  </si>
  <si>
    <t>EFSL</t>
  </si>
  <si>
    <t>EFSF</t>
  </si>
  <si>
    <t>Fig Tree Finance</t>
  </si>
  <si>
    <t>Ray O'Reilly</t>
  </si>
  <si>
    <t>radialdata+fig@radialsolutions.com.au</t>
  </si>
  <si>
    <t>Ray</t>
  </si>
  <si>
    <t>O'Reilly</t>
  </si>
  <si>
    <t>FTF</t>
  </si>
  <si>
    <t>FTFC</t>
  </si>
  <si>
    <t>Connective- Run off;</t>
  </si>
  <si>
    <t>First Start Mortgages</t>
  </si>
  <si>
    <t>radialdata+firststart@radialsolutions.com.au</t>
  </si>
  <si>
    <t>Felicity</t>
  </si>
  <si>
    <t>Heffernan</t>
  </si>
  <si>
    <t>FirstStart</t>
  </si>
  <si>
    <t>FSMF</t>
  </si>
  <si>
    <t>Finsure - Accumulation</t>
  </si>
  <si>
    <t>Freshwater Financial Services</t>
  </si>
  <si>
    <t>Loan Navigators</t>
  </si>
  <si>
    <t>radialdata+freshwater@radialsolutions.com.au</t>
  </si>
  <si>
    <t>FFS Partnership</t>
  </si>
  <si>
    <t>FFS</t>
  </si>
  <si>
    <t>LoanNav</t>
  </si>
  <si>
    <t>Connective ;Plan ;Fast ;Think Tank</t>
  </si>
  <si>
    <t>FFSC</t>
  </si>
  <si>
    <t>Connective - Accumulation; Plan - Run off; Fast - Run off; Think Tank - Maintenance</t>
  </si>
  <si>
    <t>FFSP</t>
  </si>
  <si>
    <t>FFSF</t>
  </si>
  <si>
    <t>FFSTT</t>
  </si>
  <si>
    <t>Angel Finance</t>
  </si>
  <si>
    <t>Angel</t>
  </si>
  <si>
    <t>Loans Leases Lifestyle</t>
  </si>
  <si>
    <t>Andrew Chryssavgis</t>
  </si>
  <si>
    <t>radialdata+loanleases@radialsolutions.com.au</t>
  </si>
  <si>
    <t>Andrew</t>
  </si>
  <si>
    <t>Chryssavgis</t>
  </si>
  <si>
    <t>LLL</t>
  </si>
  <si>
    <t>LLLC</t>
  </si>
  <si>
    <t>Connective -Accumulation; FAST - Run off</t>
  </si>
  <si>
    <t>LLLF</t>
  </si>
  <si>
    <t>Property Finance Professionals</t>
  </si>
  <si>
    <t>Brad Field</t>
  </si>
  <si>
    <t>radialdata+propertyfinance@radialsolutions.com.au</t>
  </si>
  <si>
    <t>Field</t>
  </si>
  <si>
    <t>PFP</t>
  </si>
  <si>
    <t>PFPC</t>
  </si>
  <si>
    <t>Riggs Consulting</t>
  </si>
  <si>
    <t>Garry Riggs</t>
  </si>
  <si>
    <t>radialdata+riggs@radialsolutions.com.au</t>
  </si>
  <si>
    <t>Garry</t>
  </si>
  <si>
    <t>Riggs</t>
  </si>
  <si>
    <t>RIGGS</t>
  </si>
  <si>
    <t xml:space="preserve">VOW </t>
  </si>
  <si>
    <t>RIGGSV</t>
  </si>
  <si>
    <t>VOW - Accumulation</t>
  </si>
  <si>
    <t>Sandcastle Finance</t>
  </si>
  <si>
    <t>Sally Prowse</t>
  </si>
  <si>
    <t>radialdata+sandcastle@radialsolutions.com.au</t>
  </si>
  <si>
    <t>Sally</t>
  </si>
  <si>
    <t>Prowse</t>
  </si>
  <si>
    <t>SandcastleFinance</t>
  </si>
  <si>
    <t>Finsure ;AFG</t>
  </si>
  <si>
    <t>SFF</t>
  </si>
  <si>
    <t>Finsure - Accumulation; AFG - Run off</t>
  </si>
  <si>
    <t>SFA</t>
  </si>
  <si>
    <t>Zippy Financial</t>
  </si>
  <si>
    <t>Louisa Sanghera</t>
  </si>
  <si>
    <t>radialdata+zippy@radialsolutions.com.au</t>
  </si>
  <si>
    <t>Louisa</t>
  </si>
  <si>
    <t>Sanghera</t>
  </si>
  <si>
    <t>Zippy</t>
  </si>
  <si>
    <t>ZC</t>
  </si>
  <si>
    <t>Business Abbrevation used for File Name</t>
  </si>
  <si>
    <t>Example File Names</t>
  </si>
  <si>
    <t>2020_AFG_T1_20201001.&lt;EXT&gt;</t>
  </si>
  <si>
    <t>A2B_AFG_T1_20201001.&lt;EXT&gt;
A2B_Connective_T1_20201001.&lt;EXT&gt;</t>
  </si>
  <si>
    <t>AFG - Runoff
Connective - Accumulation</t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</si>
  <si>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2 Books:- MFP - Connective - Run Off; LCA - Connective - Accumulation </t>
    </r>
    <r>
      <rPr>
        <sz val="12"/>
        <color rgb="FFFF0000"/>
        <rFont val="Arial"/>
        <family val="2"/>
      </rPr>
      <t>(Merge Both MFP and LCA files as  one)</t>
    </r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</si>
  <si>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3 Books:- RPG - AFG-Accumulation / Fifth - AFG-Maintenance / Impresario - AFG-Run off </t>
    </r>
    <r>
      <rPr>
        <sz val="12"/>
        <color rgb="FFFF0000"/>
        <rFont val="Arial"/>
        <family val="2"/>
      </rPr>
      <t>(Merge all 3 books as 1)</t>
    </r>
  </si>
  <si>
    <t>Infinite - Fast-Run off /Fleurieu-Fast-Accumulation</t>
  </si>
  <si>
    <t>2 Books:- NVC - Run off Norman - Run off</t>
  </si>
  <si>
    <t>radialdata+loannav@radialsolutions.com.au</t>
  </si>
  <si>
    <t>radialdata+angel@radialsolutions.com.au</t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</si>
  <si>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2 Books:- MFP - Connective - Run Off; LCA - Connective - Accumulation </t>
    </r>
    <r>
      <rPr>
        <sz val="12"/>
        <color rgb="FFFF0000"/>
        <rFont val="Arial"/>
        <family val="2"/>
      </rPr>
      <t>(Merge Both MFP and LCA files as  one)</t>
    </r>
  </si>
  <si>
    <r>
      <rPr>
        <b/>
        <sz val="12"/>
        <rFont val="Arial"/>
        <family val="2"/>
      </rPr>
      <t xml:space="preserve">[Sub-Broker] </t>
    </r>
    <r>
      <rPr>
        <sz val="12"/>
        <color theme="1"/>
        <rFont val="Arial"/>
        <family val="2"/>
      </rPr>
      <t xml:space="preserve">3 Books:- RPG - AFG-Accumulation / Fifth - AFG-Maintenance / Impresario - AFG-Run off </t>
    </r>
    <r>
      <rPr>
        <sz val="12"/>
        <color rgb="FFFF0000"/>
        <rFont val="Arial"/>
        <family val="2"/>
      </rPr>
      <t>(Merge all 3 books as 1)</t>
    </r>
  </si>
  <si>
    <t>Option:</t>
  </si>
  <si>
    <t>1. Setup as each book as a different business owner (like Freshwater); we can manually create a report if the business owner wants to see the information together</t>
  </si>
  <si>
    <t>2. Using Same Business Owner - To cover the different stage of life using the same Aggregator (but different books); Add Additional Import Commissions Step (Ask what is the Stage of Life?); By Default it will use the setting under the business owner account</t>
  </si>
  <si>
    <t>Broker_ID</t>
  </si>
  <si>
    <t>KJFCSY</t>
  </si>
  <si>
    <t>Green &amp; Gold Enterprises</t>
  </si>
  <si>
    <t>MF Simmons</t>
  </si>
  <si>
    <t>Investors Choice</t>
  </si>
  <si>
    <t>AU Mortgage Corporation</t>
  </si>
  <si>
    <t>John Brennan</t>
  </si>
  <si>
    <t>MFSA</t>
  </si>
  <si>
    <t>Mortgage and Finance Solutions Australia (MFSA)</t>
  </si>
  <si>
    <t>Daniel Finn</t>
  </si>
  <si>
    <t>MSA</t>
  </si>
  <si>
    <t>AusNet</t>
  </si>
  <si>
    <t>Opal Finance</t>
  </si>
  <si>
    <t>Trilogy</t>
  </si>
  <si>
    <t>Home Loan Connexion</t>
  </si>
  <si>
    <t>Paul Lewis</t>
  </si>
  <si>
    <t>P &amp; N Consulting (PN)</t>
  </si>
  <si>
    <t>Tom Casey</t>
  </si>
  <si>
    <t>MG Finance</t>
  </si>
  <si>
    <t>Straun Morter-Grant</t>
  </si>
  <si>
    <t>Matthew Green</t>
  </si>
  <si>
    <t>Reeves Financial</t>
  </si>
  <si>
    <t>Finance 365</t>
  </si>
  <si>
    <t>John Curry</t>
  </si>
  <si>
    <t>TMP Mona Vale</t>
  </si>
  <si>
    <t>Armin Breakwell</t>
  </si>
  <si>
    <t>Wise Mortgages</t>
  </si>
  <si>
    <t>Gary Strickland</t>
  </si>
  <si>
    <t>Liberty Network</t>
  </si>
  <si>
    <t>OrgUserId</t>
  </si>
  <si>
    <t>UserId</t>
  </si>
  <si>
    <t>UserName</t>
  </si>
  <si>
    <t>Name</t>
  </si>
  <si>
    <t>Surname</t>
  </si>
  <si>
    <t>BusinessAbb</t>
  </si>
  <si>
    <t>BusinessName</t>
  </si>
  <si>
    <t>IsSyncNeeded</t>
  </si>
  <si>
    <t>SuperAdmin</t>
  </si>
  <si>
    <t>maksudcuet</t>
  </si>
  <si>
    <t>Maksud</t>
  </si>
  <si>
    <t>alam</t>
  </si>
  <si>
    <t>annie.chan</t>
  </si>
  <si>
    <t>Annie Chan</t>
  </si>
  <si>
    <t>ezekiel.mirabito</t>
  </si>
  <si>
    <t>Ezekiel</t>
  </si>
  <si>
    <t>Mirabito</t>
  </si>
  <si>
    <t>user5</t>
  </si>
  <si>
    <t>new user</t>
  </si>
  <si>
    <t>maksudsys</t>
  </si>
  <si>
    <t>maksud</t>
  </si>
  <si>
    <t>maksudpro</t>
  </si>
  <si>
    <t>mak pro</t>
  </si>
  <si>
    <t>ezekiel.mirabito+1</t>
  </si>
  <si>
    <t>Zieke Test</t>
  </si>
  <si>
    <t>maksudbusiness</t>
  </si>
  <si>
    <t>mak</t>
  </si>
  <si>
    <t>makbusnew</t>
  </si>
  <si>
    <t>maks</t>
  </si>
  <si>
    <t>annie.chan+provider2</t>
  </si>
  <si>
    <t>Annie Provider 2</t>
  </si>
  <si>
    <t>annie.chan+provider3</t>
  </si>
  <si>
    <t>Annie Provider 3</t>
  </si>
  <si>
    <t>faisal</t>
  </si>
  <si>
    <t>Faisal</t>
  </si>
  <si>
    <t>sharif</t>
  </si>
  <si>
    <t>faisal.bd21</t>
  </si>
  <si>
    <t xml:space="preserve">Faisal </t>
  </si>
  <si>
    <t>maksud alam</t>
  </si>
  <si>
    <t>triet.truong</t>
  </si>
  <si>
    <t>Triet</t>
  </si>
  <si>
    <t>Truong</t>
  </si>
  <si>
    <t>annie.chan+provider4</t>
  </si>
  <si>
    <t>Annie Provider 4</t>
  </si>
  <si>
    <t>annie.chan+provider5</t>
  </si>
  <si>
    <t>Annie</t>
  </si>
  <si>
    <t>Chan</t>
  </si>
  <si>
    <t>annie.chan+provider</t>
  </si>
  <si>
    <t>Annie Provider 5</t>
  </si>
  <si>
    <t>vince.fortesting1</t>
  </si>
  <si>
    <t>VinceBusinessOwner</t>
  </si>
  <si>
    <t>vince.fortesting2</t>
  </si>
  <si>
    <t>test1</t>
  </si>
  <si>
    <t>annie.chan+bo1</t>
  </si>
  <si>
    <t>Sarah Chan</t>
  </si>
  <si>
    <t>annie.chan+provider1</t>
  </si>
  <si>
    <t>gvsreyes</t>
  </si>
  <si>
    <t>VinceSystem</t>
  </si>
  <si>
    <t>Reyes</t>
  </si>
  <si>
    <t>Annie Provider 1</t>
  </si>
  <si>
    <t>cloudcash.ph</t>
  </si>
  <si>
    <t>Vince Reyes 2</t>
  </si>
  <si>
    <t>VinceTest</t>
  </si>
  <si>
    <t>Sharif</t>
  </si>
  <si>
    <t>annie.chan+bo2</t>
  </si>
  <si>
    <t>Jenny Chan</t>
  </si>
  <si>
    <t>VinceSystem2</t>
  </si>
  <si>
    <t>VinceBusinessOwner1</t>
  </si>
  <si>
    <t>test</t>
  </si>
  <si>
    <t>asasfadfd</t>
  </si>
  <si>
    <t>VinceTest2</t>
  </si>
  <si>
    <t>sdasf</t>
  </si>
  <si>
    <t>asd</t>
  </si>
  <si>
    <t>annie.chan+provider6</t>
  </si>
  <si>
    <t>Annie6</t>
  </si>
  <si>
    <t>annie.chan+provider7</t>
  </si>
  <si>
    <t>Annie7</t>
  </si>
  <si>
    <t>VinceProvider</t>
  </si>
  <si>
    <t>ahammadfaishal</t>
  </si>
  <si>
    <t>Faishal</t>
  </si>
  <si>
    <t>Ahammad</t>
  </si>
  <si>
    <t>X</t>
  </si>
  <si>
    <t>vince</t>
  </si>
  <si>
    <t>reyes</t>
  </si>
  <si>
    <t>Vince</t>
  </si>
  <si>
    <t>annie.chan+bo2020</t>
  </si>
  <si>
    <t>testxx</t>
  </si>
  <si>
    <t>test111</t>
  </si>
  <si>
    <t>sumon.barua</t>
  </si>
  <si>
    <t>Sumon</t>
  </si>
  <si>
    <t>Barua</t>
  </si>
  <si>
    <t>annie.chan+provider8</t>
  </si>
  <si>
    <t>Annie8</t>
  </si>
  <si>
    <t>testssss</t>
  </si>
  <si>
    <t>cdvfbghj</t>
  </si>
  <si>
    <t>zxnb</t>
  </si>
  <si>
    <t>annie.chan+boa2b</t>
  </si>
  <si>
    <t>annie.chan+boanniebiz</t>
  </si>
  <si>
    <t>anniebiz</t>
  </si>
  <si>
    <t>AnnieBiz</t>
  </si>
  <si>
    <t>annie.chan+bosumonbiz</t>
  </si>
  <si>
    <t>SumonBiz</t>
  </si>
  <si>
    <t>sean</t>
  </si>
  <si>
    <t>prajakta</t>
  </si>
  <si>
    <t>Prajakta</t>
  </si>
  <si>
    <t>Bhamre</t>
  </si>
  <si>
    <t>felicity</t>
  </si>
  <si>
    <t xml:space="preserve">Felicity </t>
  </si>
  <si>
    <t>seanr</t>
  </si>
  <si>
    <t>katie</t>
  </si>
  <si>
    <t>frank</t>
  </si>
  <si>
    <t xml:space="preserve">Frank </t>
  </si>
  <si>
    <t>Vowles</t>
  </si>
  <si>
    <t>suzon</t>
  </si>
  <si>
    <t>Suzon</t>
  </si>
  <si>
    <t>Khan</t>
  </si>
  <si>
    <t>arsuzon.khan</t>
  </si>
  <si>
    <t>stephen</t>
  </si>
  <si>
    <t>annie.chan+boloannav</t>
  </si>
  <si>
    <t>glennm</t>
  </si>
  <si>
    <t>VinceTest1</t>
  </si>
  <si>
    <t>TST</t>
  </si>
  <si>
    <t>test2</t>
  </si>
  <si>
    <t>TST2</t>
  </si>
  <si>
    <t>VInceBO2</t>
  </si>
  <si>
    <t>Id</t>
  </si>
  <si>
    <t>Broke_ID</t>
  </si>
  <si>
    <t>dump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</si>
</sst>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rial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Docs-Calibri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3" borderId="0" xfId="0" applyFont="1" applyFill="1" applyAlignment="1"/>
    <xf numFmtId="0" fontId="1" fillId="2" borderId="2" xfId="0" applyFont="1" applyFill="1" applyBorder="1"/>
    <xf numFmtId="0" fontId="1" fillId="2" borderId="0" xfId="0" applyFont="1" applyFill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4" fillId="4" borderId="0" xfId="0" applyFont="1" applyFill="1" applyAlignment="1">
      <alignment horizontal="left"/>
    </xf>
    <xf numFmtId="0" fontId="2" fillId="0" borderId="0" xfId="0" applyFont="1"/>
    <xf numFmtId="0" fontId="3" fillId="0" borderId="3" xfId="0" applyFont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/>
    <xf numFmtId="0" fontId="3" fillId="0" borderId="3" xfId="0" applyFont="1" applyBorder="1" applyAlignment="1"/>
    <xf numFmtId="0" fontId="3" fillId="0" borderId="1" xfId="0" applyFont="1" applyBorder="1" applyAlignment="1"/>
    <xf numFmtId="0" fontId="3" fillId="4" borderId="1" xfId="0" applyFont="1" applyFill="1" applyBorder="1" applyAlignment="1">
      <alignment horizontal="left"/>
    </xf>
    <xf numFmtId="0" fontId="3" fillId="0" borderId="3" xfId="0" applyFont="1" applyBorder="1" applyAlignment="1"/>
    <xf numFmtId="0" fontId="2" fillId="0" borderId="0" xfId="0" applyFont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3" fillId="4" borderId="3" xfId="0" applyFont="1" applyFill="1" applyBorder="1" applyAlignment="1"/>
    <xf numFmtId="0" fontId="3" fillId="0" borderId="1" xfId="0" applyFont="1" applyBorder="1"/>
    <xf numFmtId="0" fontId="2" fillId="0" borderId="4" xfId="0" applyFont="1" applyBorder="1"/>
    <xf numFmtId="0" fontId="3" fillId="4" borderId="5" xfId="0" applyFont="1" applyFill="1" applyBorder="1" applyAlignment="1">
      <alignment horizontal="left"/>
    </xf>
    <xf numFmtId="0" fontId="3" fillId="0" borderId="6" xfId="0" applyFont="1" applyBorder="1" applyAlignment="1"/>
    <xf numFmtId="0" fontId="3" fillId="4" borderId="0" xfId="0" applyFont="1" applyFill="1" applyAlignment="1">
      <alignment horizontal="left"/>
    </xf>
    <xf numFmtId="0" fontId="2" fillId="0" borderId="3" xfId="0" applyFont="1" applyBorder="1"/>
    <xf numFmtId="0" fontId="3" fillId="0" borderId="3" xfId="0" applyFont="1" applyBorder="1" applyAlignment="1"/>
    <xf numFmtId="0" fontId="7" fillId="0" borderId="0" xfId="0" applyFont="1" applyAlignment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/>
    <xf numFmtId="0" fontId="10" fillId="0" borderId="0" xfId="0" applyFont="1" applyAlignment="1"/>
    <xf numFmtId="0" fontId="9" fillId="0" borderId="7" xfId="0" applyFont="1" applyBorder="1"/>
    <xf numFmtId="0" fontId="12" fillId="0" borderId="1" xfId="0" applyFont="1" applyBorder="1" applyAlignment="1">
      <alignment vertical="top"/>
    </xf>
    <xf numFmtId="0" fontId="12" fillId="0" borderId="1" xfId="0" applyFont="1" applyBorder="1"/>
    <xf numFmtId="0" fontId="13" fillId="3" borderId="0" xfId="0" applyFont="1" applyFill="1" applyAlignment="1"/>
    <xf numFmtId="0" fontId="2" fillId="5" borderId="1" xfId="0" applyFont="1" applyFill="1" applyBorder="1"/>
    <xf numFmtId="0" fontId="2" fillId="5" borderId="1" xfId="0" applyFont="1" applyFill="1" applyBorder="1" applyAlignment="1"/>
    <xf numFmtId="0" fontId="3" fillId="6" borderId="1" xfId="0" applyFont="1" applyFill="1" applyBorder="1" applyAlignment="1">
      <alignment horizontal="left"/>
    </xf>
    <xf numFmtId="0" fontId="3" fillId="5" borderId="3" xfId="0" applyFont="1" applyFill="1" applyBorder="1" applyAlignment="1"/>
    <xf numFmtId="0" fontId="2" fillId="5" borderId="0" xfId="0" applyFont="1" applyFill="1"/>
    <xf numFmtId="0" fontId="0" fillId="5" borderId="0" xfId="0" applyFont="1" applyFill="1" applyAlignment="1"/>
    <xf numFmtId="0" fontId="0" fillId="0" borderId="0" xfId="0"/>
    <xf numFmtId="0" fontId="6" fillId="0" borderId="7" xfId="0" applyFont="1" applyBorder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D9EB-E3C8-2048-AB21-258AF9353EC4}">
  <dimension ref="A1:AI1030"/>
  <sheetViews>
    <sheetView tabSelected="1" workbookViewId="0">
      <pane ySplit="1" topLeftCell="A2" activePane="bottomLeft" state="frozen"/>
      <selection pane="bottomLeft" activeCell="H26" sqref="H26"/>
    </sheetView>
  </sheetViews>
  <sheetFormatPr baseColWidth="10" defaultColWidth="11.28515625" defaultRowHeight="15" customHeight="1"/>
  <cols>
    <col min="3" max="3" width="24.5703125" customWidth="1"/>
    <col min="4" max="5" width="30.7109375" customWidth="1"/>
    <col min="6" max="6" width="29.28515625" customWidth="1"/>
    <col min="7" max="7" width="35.42578125" customWidth="1"/>
    <col min="8" max="8" width="23.28515625" customWidth="1"/>
    <col min="9" max="9" width="29.7109375" hidden="1" customWidth="1"/>
    <col min="10" max="10" width="17.42578125" hidden="1" customWidth="1"/>
    <col min="11" max="11" width="24.28515625" customWidth="1"/>
    <col min="12" max="12" width="23.140625" customWidth="1"/>
    <col min="13" max="13" width="20.28515625" customWidth="1"/>
    <col min="14" max="14" width="23.140625" hidden="1" customWidth="1"/>
    <col min="15" max="15" width="23.140625" customWidth="1"/>
    <col min="16" max="16" width="115.7109375" customWidth="1"/>
    <col min="17" max="17" width="10.5703125" customWidth="1"/>
    <col min="18" max="18" width="19" customWidth="1"/>
    <col min="19" max="20" width="10.5703125" customWidth="1"/>
    <col min="21" max="21" width="76" customWidth="1"/>
    <col min="22" max="35" width="10.5703125" customWidth="1"/>
  </cols>
  <sheetData>
    <row r="1" spans="1:35" ht="15.75" customHeight="1">
      <c r="A1" t="s">
        <v>605</v>
      </c>
      <c r="B1" t="s">
        <v>604</v>
      </c>
      <c r="C1" s="1" t="s">
        <v>0</v>
      </c>
      <c r="D1" s="2" t="s">
        <v>1</v>
      </c>
      <c r="E1" s="1" t="s">
        <v>2</v>
      </c>
      <c r="F1" s="1" t="s">
        <v>3</v>
      </c>
      <c r="G1" s="2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3" t="s">
        <v>9</v>
      </c>
      <c r="M1" s="5" t="s">
        <v>10</v>
      </c>
      <c r="N1" s="5" t="s">
        <v>11</v>
      </c>
      <c r="O1" s="5" t="s">
        <v>12</v>
      </c>
      <c r="P1" s="5" t="s">
        <v>11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7"/>
    </row>
    <row r="2" spans="1:35" ht="15.75" customHeight="1">
      <c r="A2">
        <v>0</v>
      </c>
      <c r="B2">
        <f>LOOKUP(F2, mysql_data!B2:B75,mysql_data!A2:A75)</f>
        <v>46</v>
      </c>
      <c r="C2" s="9" t="s">
        <v>13</v>
      </c>
      <c r="D2" s="9" t="s">
        <v>14</v>
      </c>
      <c r="E2" s="9" t="s">
        <v>15</v>
      </c>
      <c r="F2" s="9" t="s">
        <v>15</v>
      </c>
      <c r="G2" s="9" t="s">
        <v>16</v>
      </c>
      <c r="H2" s="9" t="s">
        <v>15</v>
      </c>
      <c r="I2" s="12" t="s">
        <v>17</v>
      </c>
      <c r="J2" s="12" t="s">
        <v>18</v>
      </c>
      <c r="K2" s="11">
        <v>2020</v>
      </c>
      <c r="L2" s="9" t="s">
        <v>19</v>
      </c>
      <c r="M2" s="9" t="s">
        <v>19</v>
      </c>
      <c r="N2" s="12" t="s">
        <v>20</v>
      </c>
      <c r="O2" s="13" t="s">
        <v>15</v>
      </c>
      <c r="P2" s="12" t="s">
        <v>21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ht="18.75" customHeight="1">
      <c r="A3">
        <v>1</v>
      </c>
      <c r="B3">
        <f>LOOKUP(F3, mysql_data!B2:B75,mysql_data!A2:A75)</f>
        <v>45</v>
      </c>
      <c r="C3" s="9" t="s">
        <v>13</v>
      </c>
      <c r="D3" s="9" t="s">
        <v>22</v>
      </c>
      <c r="E3" s="41" t="s">
        <v>23</v>
      </c>
      <c r="F3" s="41" t="s">
        <v>23</v>
      </c>
      <c r="G3" s="9" t="s">
        <v>24</v>
      </c>
      <c r="H3" s="9" t="s">
        <v>23</v>
      </c>
      <c r="I3" s="15" t="s">
        <v>25</v>
      </c>
      <c r="J3" s="15" t="s">
        <v>26</v>
      </c>
      <c r="K3" s="9" t="s">
        <v>23</v>
      </c>
      <c r="L3" s="9" t="s">
        <v>27</v>
      </c>
      <c r="M3" s="9" t="s">
        <v>19</v>
      </c>
      <c r="N3" s="9" t="s">
        <v>28</v>
      </c>
      <c r="O3" s="9" t="s">
        <v>29</v>
      </c>
      <c r="P3" s="9" t="s">
        <v>88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ht="15.75" customHeight="1">
      <c r="A4">
        <v>2</v>
      </c>
      <c r="B4">
        <f>LOOKUP(F4, mysql_data!B2:B75,mysql_data!A2:A75)</f>
        <v>45</v>
      </c>
      <c r="C4" s="9" t="s">
        <v>13</v>
      </c>
      <c r="D4" s="9" t="s">
        <v>22</v>
      </c>
      <c r="E4" s="9" t="s">
        <v>23</v>
      </c>
      <c r="F4" s="9" t="s">
        <v>23</v>
      </c>
      <c r="G4" s="9" t="s">
        <v>24</v>
      </c>
      <c r="H4" s="9" t="s">
        <v>23</v>
      </c>
      <c r="I4" s="15" t="s">
        <v>25</v>
      </c>
      <c r="J4" s="15" t="s">
        <v>26</v>
      </c>
      <c r="K4" s="9" t="s">
        <v>23</v>
      </c>
      <c r="L4" s="9" t="s">
        <v>27</v>
      </c>
      <c r="M4" s="9" t="s">
        <v>30</v>
      </c>
      <c r="N4" s="9" t="s">
        <v>31</v>
      </c>
      <c r="O4" s="9" t="s">
        <v>32</v>
      </c>
      <c r="P4" s="9" t="s">
        <v>39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5.75" customHeight="1">
      <c r="A5">
        <v>3</v>
      </c>
      <c r="B5">
        <f>LOOKUP(F5, mysql_data!B2:B75,mysql_data!A2:A75)</f>
        <v>37</v>
      </c>
      <c r="C5" s="16" t="s">
        <v>13</v>
      </c>
      <c r="D5" s="17" t="s">
        <v>33</v>
      </c>
      <c r="E5" s="16" t="s">
        <v>34</v>
      </c>
      <c r="F5" s="16" t="s">
        <v>34</v>
      </c>
      <c r="G5" s="17" t="s">
        <v>35</v>
      </c>
      <c r="H5" s="16" t="s">
        <v>34</v>
      </c>
      <c r="I5" s="32" t="s">
        <v>36</v>
      </c>
      <c r="J5" s="32" t="s">
        <v>37</v>
      </c>
      <c r="K5" s="16" t="s">
        <v>34</v>
      </c>
      <c r="L5" s="16" t="s">
        <v>30</v>
      </c>
      <c r="M5" s="17" t="s">
        <v>30</v>
      </c>
      <c r="N5" s="19" t="s">
        <v>31</v>
      </c>
      <c r="O5" s="19" t="s">
        <v>38</v>
      </c>
      <c r="P5" s="19" t="s">
        <v>39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5.75" customHeight="1">
      <c r="A6">
        <v>4</v>
      </c>
      <c r="B6">
        <f>LOOKUP(F6, mysql_data!B2:B75,mysql_data!A2:A75)</f>
        <v>23</v>
      </c>
      <c r="C6" s="16" t="s">
        <v>13</v>
      </c>
      <c r="D6" s="17" t="s">
        <v>40</v>
      </c>
      <c r="E6" s="16" t="s">
        <v>41</v>
      </c>
      <c r="F6" s="16" t="s">
        <v>41</v>
      </c>
      <c r="G6" s="20" t="s">
        <v>42</v>
      </c>
      <c r="H6" s="16" t="s">
        <v>41</v>
      </c>
      <c r="I6" s="32" t="s">
        <v>43</v>
      </c>
      <c r="J6" s="32" t="s">
        <v>44</v>
      </c>
      <c r="K6" s="16" t="s">
        <v>45</v>
      </c>
      <c r="L6" s="16" t="s">
        <v>30</v>
      </c>
      <c r="M6" s="17" t="s">
        <v>30</v>
      </c>
      <c r="N6" s="32" t="s">
        <v>20</v>
      </c>
      <c r="O6" s="32" t="s">
        <v>46</v>
      </c>
      <c r="P6" s="32" t="s">
        <v>47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15.75" customHeight="1">
      <c r="A7">
        <v>5</v>
      </c>
      <c r="B7">
        <f>LOOKUP(F7, mysql_data!B2:B75,mysql_data!A2:A75)</f>
        <v>26</v>
      </c>
      <c r="C7" s="16" t="s">
        <v>13</v>
      </c>
      <c r="D7" s="17" t="s">
        <v>33</v>
      </c>
      <c r="E7" s="16" t="s">
        <v>48</v>
      </c>
      <c r="F7" s="16" t="s">
        <v>48</v>
      </c>
      <c r="G7" s="20" t="s">
        <v>49</v>
      </c>
      <c r="H7" s="16" t="s">
        <v>48</v>
      </c>
      <c r="I7" s="32" t="s">
        <v>50</v>
      </c>
      <c r="J7" s="32" t="s">
        <v>51</v>
      </c>
      <c r="K7" s="16" t="s">
        <v>52</v>
      </c>
      <c r="L7" s="16" t="s">
        <v>30</v>
      </c>
      <c r="M7" s="17" t="s">
        <v>30</v>
      </c>
      <c r="N7" s="32" t="s">
        <v>53</v>
      </c>
      <c r="O7" s="32" t="s">
        <v>54</v>
      </c>
      <c r="P7" s="32" t="s">
        <v>55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ht="15.75" customHeight="1">
      <c r="A8">
        <v>6</v>
      </c>
      <c r="B8">
        <f>LOOKUP(F8, mysql_data!B2:B75,mysql_data!A2:A75)</f>
        <v>26</v>
      </c>
      <c r="C8" s="16" t="s">
        <v>13</v>
      </c>
      <c r="D8" s="17" t="s">
        <v>33</v>
      </c>
      <c r="E8" s="16" t="s">
        <v>48</v>
      </c>
      <c r="F8" s="16" t="s">
        <v>48</v>
      </c>
      <c r="G8" s="20" t="s">
        <v>49</v>
      </c>
      <c r="H8" s="16" t="s">
        <v>48</v>
      </c>
      <c r="I8" s="32" t="s">
        <v>50</v>
      </c>
      <c r="J8" s="32" t="s">
        <v>51</v>
      </c>
      <c r="K8" s="16" t="s">
        <v>52</v>
      </c>
      <c r="L8" s="16" t="s">
        <v>30</v>
      </c>
      <c r="M8" s="17" t="s">
        <v>30</v>
      </c>
      <c r="N8" s="32" t="s">
        <v>56</v>
      </c>
      <c r="O8" s="32" t="s">
        <v>57</v>
      </c>
      <c r="P8" s="32"/>
      <c r="Q8" s="14"/>
      <c r="R8" s="22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ht="15.75" customHeight="1">
      <c r="A9">
        <v>7</v>
      </c>
      <c r="B9">
        <f>LOOKUP(F9, mysql_data!B2:B75,mysql_data!A2:A75)</f>
        <v>51</v>
      </c>
      <c r="C9" s="16" t="s">
        <v>13</v>
      </c>
      <c r="D9" s="17" t="s">
        <v>58</v>
      </c>
      <c r="E9" s="16" t="s">
        <v>59</v>
      </c>
      <c r="F9" s="16" t="s">
        <v>59</v>
      </c>
      <c r="G9" s="20" t="s">
        <v>60</v>
      </c>
      <c r="H9" s="16" t="s">
        <v>59</v>
      </c>
      <c r="I9" s="32" t="s">
        <v>61</v>
      </c>
      <c r="J9" s="32" t="s">
        <v>62</v>
      </c>
      <c r="K9" s="16" t="s">
        <v>63</v>
      </c>
      <c r="L9" s="16" t="s">
        <v>64</v>
      </c>
      <c r="M9" s="17" t="s">
        <v>64</v>
      </c>
      <c r="N9" s="32" t="s">
        <v>56</v>
      </c>
      <c r="O9" s="32" t="s">
        <v>65</v>
      </c>
      <c r="P9" s="32" t="s">
        <v>66</v>
      </c>
      <c r="Q9" s="14"/>
      <c r="R9" s="2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15.75" customHeight="1">
      <c r="A10">
        <v>8</v>
      </c>
      <c r="B10">
        <f>LOOKUP(F10, mysql_data!B2:B75,mysql_data!A2:A75)</f>
        <v>41</v>
      </c>
      <c r="C10" s="16" t="s">
        <v>13</v>
      </c>
      <c r="D10" s="17" t="s">
        <v>33</v>
      </c>
      <c r="E10" s="16" t="s">
        <v>67</v>
      </c>
      <c r="F10" s="16" t="s">
        <v>67</v>
      </c>
      <c r="G10" s="20" t="s">
        <v>68</v>
      </c>
      <c r="H10" s="16" t="s">
        <v>67</v>
      </c>
      <c r="I10" s="32" t="s">
        <v>69</v>
      </c>
      <c r="J10" s="32" t="s">
        <v>70</v>
      </c>
      <c r="K10" s="16" t="s">
        <v>70</v>
      </c>
      <c r="L10" s="16" t="s">
        <v>71</v>
      </c>
      <c r="M10" s="17" t="s">
        <v>71</v>
      </c>
      <c r="N10" s="32" t="s">
        <v>20</v>
      </c>
      <c r="O10" s="32" t="s">
        <v>72</v>
      </c>
      <c r="P10" s="32" t="s">
        <v>73</v>
      </c>
      <c r="Q10" s="14"/>
      <c r="R10" s="22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ht="15.75" customHeight="1">
      <c r="A11">
        <v>9</v>
      </c>
      <c r="B11">
        <f>LOOKUP(F11, mysql_data!B2:B75,mysql_data!A2:A75)</f>
        <v>80</v>
      </c>
      <c r="C11" s="16" t="s">
        <v>13</v>
      </c>
      <c r="D11" s="23" t="s">
        <v>40</v>
      </c>
      <c r="E11" s="16" t="s">
        <v>74</v>
      </c>
      <c r="F11" s="16" t="s">
        <v>74</v>
      </c>
      <c r="G11" s="20" t="s">
        <v>75</v>
      </c>
      <c r="H11" s="16" t="s">
        <v>74</v>
      </c>
      <c r="I11" s="32" t="s">
        <v>76</v>
      </c>
      <c r="J11" s="32" t="s">
        <v>77</v>
      </c>
      <c r="K11" s="16" t="s">
        <v>78</v>
      </c>
      <c r="L11" s="16" t="s">
        <v>79</v>
      </c>
      <c r="M11" s="17" t="s">
        <v>79</v>
      </c>
      <c r="N11" s="32" t="s">
        <v>28</v>
      </c>
      <c r="O11" s="32" t="s">
        <v>80</v>
      </c>
      <c r="P11" s="32" t="s">
        <v>28</v>
      </c>
      <c r="Q11" s="14"/>
      <c r="R11" s="2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5.75" customHeight="1">
      <c r="A12">
        <v>10</v>
      </c>
      <c r="B12">
        <f>LOOKUP(F12, mysql_data!B2:B75,mysql_data!A2:A75)</f>
        <v>72</v>
      </c>
      <c r="C12" s="16" t="s">
        <v>13</v>
      </c>
      <c r="D12" s="23" t="s">
        <v>40</v>
      </c>
      <c r="E12" s="16" t="s">
        <v>81</v>
      </c>
      <c r="F12" s="16" t="s">
        <v>82</v>
      </c>
      <c r="G12" s="20" t="s">
        <v>83</v>
      </c>
      <c r="H12" s="16" t="s">
        <v>82</v>
      </c>
      <c r="I12" s="32" t="s">
        <v>84</v>
      </c>
      <c r="J12" s="32" t="s">
        <v>85</v>
      </c>
      <c r="K12" s="16" t="s">
        <v>86</v>
      </c>
      <c r="L12" s="16" t="s">
        <v>19</v>
      </c>
      <c r="M12" s="17" t="s">
        <v>19</v>
      </c>
      <c r="N12" s="32" t="s">
        <v>28</v>
      </c>
      <c r="O12" s="32" t="s">
        <v>87</v>
      </c>
      <c r="P12" s="32" t="s">
        <v>88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5.75" customHeight="1">
      <c r="A13">
        <v>11</v>
      </c>
      <c r="B13">
        <f>LOOKUP(F13, mysql_data!B2:B75,mysql_data!A2:A75)</f>
        <v>74</v>
      </c>
      <c r="C13" s="16" t="s">
        <v>13</v>
      </c>
      <c r="D13" s="23" t="s">
        <v>40</v>
      </c>
      <c r="E13" s="16" t="s">
        <v>81</v>
      </c>
      <c r="F13" s="16" t="s">
        <v>89</v>
      </c>
      <c r="G13" s="20" t="s">
        <v>90</v>
      </c>
      <c r="H13" s="16" t="s">
        <v>89</v>
      </c>
      <c r="I13" s="32" t="s">
        <v>84</v>
      </c>
      <c r="J13" s="32" t="s">
        <v>85</v>
      </c>
      <c r="K13" s="16" t="s">
        <v>89</v>
      </c>
      <c r="L13" s="16" t="s">
        <v>71</v>
      </c>
      <c r="M13" s="17" t="s">
        <v>71</v>
      </c>
      <c r="N13" s="32" t="s">
        <v>56</v>
      </c>
      <c r="O13" s="32" t="s">
        <v>91</v>
      </c>
      <c r="P13" s="32" t="s">
        <v>92</v>
      </c>
      <c r="Q13" s="14"/>
      <c r="R13" s="22"/>
      <c r="S13" s="22"/>
      <c r="T13" s="22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5.75" customHeight="1">
      <c r="A14">
        <v>12</v>
      </c>
      <c r="B14">
        <f>LOOKUP(F14, mysql_data!B2:B75,mysql_data!A2:A75)</f>
        <v>71</v>
      </c>
      <c r="C14" s="16" t="s">
        <v>13</v>
      </c>
      <c r="D14" s="23" t="s">
        <v>40</v>
      </c>
      <c r="E14" s="16" t="s">
        <v>93</v>
      </c>
      <c r="F14" s="16" t="s">
        <v>93</v>
      </c>
      <c r="G14" s="20" t="s">
        <v>94</v>
      </c>
      <c r="H14" s="16" t="s">
        <v>93</v>
      </c>
      <c r="I14" s="32" t="s">
        <v>95</v>
      </c>
      <c r="J14" s="32" t="s">
        <v>96</v>
      </c>
      <c r="K14" s="16" t="s">
        <v>97</v>
      </c>
      <c r="L14" s="16" t="s">
        <v>19</v>
      </c>
      <c r="M14" s="17" t="s">
        <v>19</v>
      </c>
      <c r="N14" s="32" t="s">
        <v>56</v>
      </c>
      <c r="O14" s="32" t="s">
        <v>98</v>
      </c>
      <c r="P14" s="32" t="s">
        <v>99</v>
      </c>
      <c r="Q14" s="22"/>
      <c r="R14" s="22"/>
      <c r="S14" s="22"/>
      <c r="T14" s="22"/>
      <c r="U14" s="22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5.75" customHeight="1">
      <c r="A15">
        <v>13</v>
      </c>
      <c r="B15">
        <f>LOOKUP(F15, mysql_data!B2:B75,mysql_data!A2:A75)</f>
        <v>71</v>
      </c>
      <c r="C15" s="16" t="s">
        <v>13</v>
      </c>
      <c r="D15" s="23" t="s">
        <v>40</v>
      </c>
      <c r="E15" s="16" t="s">
        <v>93</v>
      </c>
      <c r="F15" s="16" t="s">
        <v>93</v>
      </c>
      <c r="G15" s="20" t="s">
        <v>94</v>
      </c>
      <c r="H15" s="16" t="s">
        <v>93</v>
      </c>
      <c r="I15" s="32" t="s">
        <v>95</v>
      </c>
      <c r="J15" s="32" t="s">
        <v>96</v>
      </c>
      <c r="K15" s="16" t="s">
        <v>97</v>
      </c>
      <c r="L15" s="16" t="s">
        <v>19</v>
      </c>
      <c r="M15" s="17" t="s">
        <v>19</v>
      </c>
      <c r="N15" s="32" t="s">
        <v>20</v>
      </c>
      <c r="O15" s="32" t="s">
        <v>97</v>
      </c>
      <c r="P15" s="32" t="s">
        <v>99</v>
      </c>
      <c r="Q15" s="22"/>
      <c r="R15" s="22"/>
      <c r="S15" s="22"/>
      <c r="T15" s="22"/>
      <c r="U15" s="22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5.75" customHeight="1">
      <c r="A16">
        <v>14</v>
      </c>
      <c r="B16">
        <f>LOOKUP(F16, mysql_data!B2:B75,mysql_data!A2:A75)</f>
        <v>71</v>
      </c>
      <c r="C16" s="16" t="s">
        <v>13</v>
      </c>
      <c r="D16" s="23" t="s">
        <v>40</v>
      </c>
      <c r="E16" s="16" t="s">
        <v>93</v>
      </c>
      <c r="F16" s="16" t="s">
        <v>93</v>
      </c>
      <c r="G16" s="20" t="s">
        <v>94</v>
      </c>
      <c r="H16" s="16" t="s">
        <v>93</v>
      </c>
      <c r="I16" s="32" t="s">
        <v>95</v>
      </c>
      <c r="J16" s="32" t="s">
        <v>96</v>
      </c>
      <c r="K16" s="16" t="s">
        <v>97</v>
      </c>
      <c r="L16" s="16" t="s">
        <v>19</v>
      </c>
      <c r="M16" s="17" t="s">
        <v>19</v>
      </c>
      <c r="N16" s="32" t="s">
        <v>28</v>
      </c>
      <c r="O16" s="32" t="s">
        <v>101</v>
      </c>
      <c r="P16" s="32" t="s">
        <v>99</v>
      </c>
      <c r="Q16" s="22"/>
      <c r="R16" s="22"/>
      <c r="S16" s="22"/>
      <c r="T16" s="22"/>
      <c r="U16" s="22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15.75" customHeight="1">
      <c r="A17">
        <v>15</v>
      </c>
      <c r="B17">
        <f>LOOKUP(F17, mysql_data!B2:B75,mysql_data!A2:A75)</f>
        <v>75</v>
      </c>
      <c r="C17" s="16" t="s">
        <v>13</v>
      </c>
      <c r="D17" s="24" t="s">
        <v>40</v>
      </c>
      <c r="E17" s="16" t="s">
        <v>103</v>
      </c>
      <c r="F17" s="16" t="s">
        <v>103</v>
      </c>
      <c r="G17" s="20" t="s">
        <v>104</v>
      </c>
      <c r="H17" s="16" t="s">
        <v>103</v>
      </c>
      <c r="I17" s="32" t="s">
        <v>105</v>
      </c>
      <c r="J17" s="32" t="s">
        <v>106</v>
      </c>
      <c r="K17" s="16" t="s">
        <v>107</v>
      </c>
      <c r="L17" s="16" t="s">
        <v>108</v>
      </c>
      <c r="M17" s="17" t="s">
        <v>108</v>
      </c>
      <c r="N17" s="32" t="s">
        <v>20</v>
      </c>
      <c r="O17" s="32" t="s">
        <v>109</v>
      </c>
      <c r="P17" s="32" t="s">
        <v>110</v>
      </c>
      <c r="Q17" s="22"/>
      <c r="R17" s="22"/>
      <c r="S17" s="22"/>
      <c r="T17" s="22"/>
      <c r="U17" s="22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15.75" customHeight="1">
      <c r="A18">
        <v>16</v>
      </c>
      <c r="B18">
        <f>LOOKUP(F18, mysql_data!B2:B75,mysql_data!A2:A75)</f>
        <v>29</v>
      </c>
      <c r="C18" s="16" t="s">
        <v>13</v>
      </c>
      <c r="D18" s="17" t="s">
        <v>40</v>
      </c>
      <c r="E18" s="16" t="s">
        <v>111</v>
      </c>
      <c r="F18" s="16" t="s">
        <v>111</v>
      </c>
      <c r="G18" s="20" t="s">
        <v>112</v>
      </c>
      <c r="H18" s="16" t="s">
        <v>111</v>
      </c>
      <c r="I18" s="32" t="s">
        <v>113</v>
      </c>
      <c r="J18" s="32" t="s">
        <v>114</v>
      </c>
      <c r="K18" s="16" t="s">
        <v>114</v>
      </c>
      <c r="L18" s="16" t="s">
        <v>30</v>
      </c>
      <c r="M18" s="17" t="s">
        <v>30</v>
      </c>
      <c r="N18" s="32" t="s">
        <v>56</v>
      </c>
      <c r="O18" s="32" t="s">
        <v>115</v>
      </c>
      <c r="P18" s="32" t="s">
        <v>39</v>
      </c>
      <c r="Q18" s="22"/>
      <c r="R18" s="22"/>
      <c r="S18" s="22"/>
      <c r="T18" s="22"/>
      <c r="U18" s="22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ht="15.75" customHeight="1">
      <c r="A19">
        <v>17</v>
      </c>
      <c r="B19">
        <f>LOOKUP(F19, mysql_data!B2:B75,mysql_data!A2:A75)</f>
        <v>47</v>
      </c>
      <c r="C19" s="16" t="s">
        <v>13</v>
      </c>
      <c r="D19" s="17" t="s">
        <v>58</v>
      </c>
      <c r="E19" s="16" t="s">
        <v>116</v>
      </c>
      <c r="F19" s="16" t="s">
        <v>116</v>
      </c>
      <c r="G19" s="20" t="s">
        <v>117</v>
      </c>
      <c r="H19" s="16" t="s">
        <v>116</v>
      </c>
      <c r="I19" s="32" t="s">
        <v>118</v>
      </c>
      <c r="J19" s="32" t="s">
        <v>119</v>
      </c>
      <c r="K19" s="16" t="s">
        <v>120</v>
      </c>
      <c r="L19" s="16" t="s">
        <v>121</v>
      </c>
      <c r="M19" s="17" t="s">
        <v>121</v>
      </c>
      <c r="N19" s="32" t="s">
        <v>28</v>
      </c>
      <c r="O19" s="32" t="s">
        <v>122</v>
      </c>
      <c r="P19" s="32" t="s">
        <v>123</v>
      </c>
      <c r="Q19" s="22"/>
      <c r="R19" s="22"/>
      <c r="S19" s="22"/>
      <c r="T19" s="22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ht="15.75" customHeight="1">
      <c r="A20">
        <v>18</v>
      </c>
      <c r="B20">
        <f>LOOKUP(F20, mysql_data!B2:B75,mysql_data!A2:A75)</f>
        <v>47</v>
      </c>
      <c r="C20" s="16" t="s">
        <v>13</v>
      </c>
      <c r="D20" s="17" t="s">
        <v>58</v>
      </c>
      <c r="E20" s="16" t="s">
        <v>116</v>
      </c>
      <c r="F20" s="16" t="s">
        <v>116</v>
      </c>
      <c r="G20" s="20" t="s">
        <v>117</v>
      </c>
      <c r="H20" s="16" t="s">
        <v>116</v>
      </c>
      <c r="I20" s="32" t="s">
        <v>118</v>
      </c>
      <c r="J20" s="32" t="s">
        <v>119</v>
      </c>
      <c r="K20" s="16" t="s">
        <v>120</v>
      </c>
      <c r="L20" s="16" t="s">
        <v>121</v>
      </c>
      <c r="M20" s="17" t="s">
        <v>121</v>
      </c>
      <c r="N20" s="32" t="s">
        <v>56</v>
      </c>
      <c r="O20" s="32" t="s">
        <v>124</v>
      </c>
      <c r="P20" s="32" t="s">
        <v>123</v>
      </c>
      <c r="Q20" s="22"/>
      <c r="R20" s="22"/>
      <c r="S20" s="22"/>
      <c r="T20" s="22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 ht="15.75" customHeight="1">
      <c r="A21">
        <v>19</v>
      </c>
      <c r="B21">
        <f>LOOKUP(F21, mysql_data!B2:B75,mysql_data!A2:A75)</f>
        <v>33</v>
      </c>
      <c r="C21" s="16" t="s">
        <v>13</v>
      </c>
      <c r="D21" s="17" t="s">
        <v>40</v>
      </c>
      <c r="E21" s="16" t="s">
        <v>126</v>
      </c>
      <c r="F21" s="16" t="s">
        <v>127</v>
      </c>
      <c r="G21" s="20" t="s">
        <v>128</v>
      </c>
      <c r="H21" s="16" t="s">
        <v>127</v>
      </c>
      <c r="I21" s="32" t="s">
        <v>129</v>
      </c>
      <c r="J21" s="32" t="s">
        <v>130</v>
      </c>
      <c r="K21" s="16" t="s">
        <v>130</v>
      </c>
      <c r="L21" s="16" t="s">
        <v>30</v>
      </c>
      <c r="M21" s="17" t="s">
        <v>30</v>
      </c>
      <c r="N21" s="32" t="s">
        <v>56</v>
      </c>
      <c r="O21" s="32" t="s">
        <v>131</v>
      </c>
      <c r="P21" s="32" t="s">
        <v>39</v>
      </c>
      <c r="Q21" s="22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 ht="15.75" customHeight="1">
      <c r="A22">
        <v>20</v>
      </c>
      <c r="B22">
        <f>LOOKUP(F22, mysql_data!B2:B75,mysql_data!A2:A75)</f>
        <v>76</v>
      </c>
      <c r="C22" s="16" t="s">
        <v>13</v>
      </c>
      <c r="D22" s="17" t="s">
        <v>58</v>
      </c>
      <c r="E22" s="16" t="s">
        <v>132</v>
      </c>
      <c r="F22" s="16" t="s">
        <v>133</v>
      </c>
      <c r="G22" s="20" t="s">
        <v>134</v>
      </c>
      <c r="H22" s="16" t="s">
        <v>133</v>
      </c>
      <c r="I22" s="32" t="s">
        <v>135</v>
      </c>
      <c r="J22" s="32" t="s">
        <v>136</v>
      </c>
      <c r="K22" s="16" t="s">
        <v>137</v>
      </c>
      <c r="L22" s="16" t="s">
        <v>19</v>
      </c>
      <c r="M22" s="17" t="s">
        <v>19</v>
      </c>
      <c r="N22" s="32" t="s">
        <v>28</v>
      </c>
      <c r="O22" s="32" t="s">
        <v>138</v>
      </c>
      <c r="P22" s="32" t="s">
        <v>139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ht="15.75" customHeight="1">
      <c r="A23">
        <v>21</v>
      </c>
      <c r="B23">
        <f>LOOKUP(F23, mysql_data!B2:B75,mysql_data!A2:A75)</f>
        <v>53</v>
      </c>
      <c r="C23" s="16" t="s">
        <v>13</v>
      </c>
      <c r="D23" s="17" t="s">
        <v>58</v>
      </c>
      <c r="E23" s="16" t="s">
        <v>140</v>
      </c>
      <c r="F23" s="16" t="s">
        <v>140</v>
      </c>
      <c r="G23" s="20" t="s">
        <v>141</v>
      </c>
      <c r="H23" s="16" t="s">
        <v>140</v>
      </c>
      <c r="I23" s="32" t="s">
        <v>142</v>
      </c>
      <c r="J23" s="32" t="s">
        <v>143</v>
      </c>
      <c r="K23" s="16" t="s">
        <v>140</v>
      </c>
      <c r="L23" s="16" t="s">
        <v>30</v>
      </c>
      <c r="M23" s="17" t="s">
        <v>30</v>
      </c>
      <c r="N23" s="32" t="s">
        <v>20</v>
      </c>
      <c r="O23" s="32" t="s">
        <v>144</v>
      </c>
      <c r="P23" s="32" t="s">
        <v>47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ht="15.75" customHeight="1">
      <c r="A24">
        <v>22</v>
      </c>
      <c r="B24">
        <f>LOOKUP(F24, mysql_data!B2:B75,mysql_data!A2:A75)</f>
        <v>48</v>
      </c>
      <c r="C24" s="16" t="s">
        <v>13</v>
      </c>
      <c r="D24" s="17" t="s">
        <v>58</v>
      </c>
      <c r="E24" s="16" t="s">
        <v>145</v>
      </c>
      <c r="F24" s="16" t="s">
        <v>145</v>
      </c>
      <c r="G24" s="20" t="s">
        <v>146</v>
      </c>
      <c r="H24" s="16" t="s">
        <v>145</v>
      </c>
      <c r="I24" s="32" t="s">
        <v>147</v>
      </c>
      <c r="J24" s="32" t="s">
        <v>148</v>
      </c>
      <c r="K24" s="16" t="s">
        <v>149</v>
      </c>
      <c r="L24" s="16" t="s">
        <v>150</v>
      </c>
      <c r="M24" s="17" t="s">
        <v>150</v>
      </c>
      <c r="N24" s="32" t="s">
        <v>20</v>
      </c>
      <c r="O24" s="32" t="s">
        <v>151</v>
      </c>
      <c r="P24" s="32" t="s">
        <v>152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 ht="15.75" customHeight="1">
      <c r="A25">
        <v>23</v>
      </c>
      <c r="B25">
        <f>LOOKUP(F25, mysql_data!B2:B75,mysql_data!A2:A75)</f>
        <v>55</v>
      </c>
      <c r="C25" s="16" t="s">
        <v>13</v>
      </c>
      <c r="D25" s="17" t="s">
        <v>58</v>
      </c>
      <c r="E25" s="16" t="s">
        <v>153</v>
      </c>
      <c r="F25" s="16" t="s">
        <v>153</v>
      </c>
      <c r="G25" s="20" t="s">
        <v>154</v>
      </c>
      <c r="H25" s="16" t="s">
        <v>153</v>
      </c>
      <c r="I25" s="32" t="s">
        <v>155</v>
      </c>
      <c r="J25" s="32" t="s">
        <v>156</v>
      </c>
      <c r="K25" s="16" t="s">
        <v>153</v>
      </c>
      <c r="L25" s="16" t="s">
        <v>30</v>
      </c>
      <c r="M25" s="17" t="s">
        <v>30</v>
      </c>
      <c r="N25" s="32" t="s">
        <v>20</v>
      </c>
      <c r="O25" s="32" t="s">
        <v>157</v>
      </c>
      <c r="P25" s="32" t="s">
        <v>47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ht="15.75" customHeight="1">
      <c r="A26">
        <v>24</v>
      </c>
      <c r="B26">
        <f>LOOKUP(F26, mysql_data!B2:B75,mysql_data!A2:A75)</f>
        <v>68</v>
      </c>
      <c r="C26" s="16" t="s">
        <v>13</v>
      </c>
      <c r="D26" s="17" t="s">
        <v>40</v>
      </c>
      <c r="E26" s="16" t="s">
        <v>158</v>
      </c>
      <c r="F26" s="16" t="s">
        <v>158</v>
      </c>
      <c r="G26" s="20" t="s">
        <v>159</v>
      </c>
      <c r="H26" s="16" t="s">
        <v>158</v>
      </c>
      <c r="I26" s="32" t="s">
        <v>160</v>
      </c>
      <c r="J26" s="32" t="s">
        <v>161</v>
      </c>
      <c r="K26" s="16" t="s">
        <v>162</v>
      </c>
      <c r="L26" s="16" t="s">
        <v>19</v>
      </c>
      <c r="M26" s="17" t="s">
        <v>19</v>
      </c>
      <c r="N26" s="32" t="s">
        <v>28</v>
      </c>
      <c r="O26" s="32" t="s">
        <v>163</v>
      </c>
      <c r="P26" s="32" t="s">
        <v>88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ht="15.75" customHeight="1">
      <c r="A27">
        <v>25</v>
      </c>
      <c r="B27">
        <f>LOOKUP(F27, mysql_data!B2:B75,mysql_data!A2:A75)</f>
        <v>25</v>
      </c>
      <c r="C27" s="16" t="s">
        <v>13</v>
      </c>
      <c r="D27" s="17" t="s">
        <v>58</v>
      </c>
      <c r="E27" s="16" t="s">
        <v>164</v>
      </c>
      <c r="F27" s="16" t="s">
        <v>164</v>
      </c>
      <c r="G27" s="20" t="s">
        <v>165</v>
      </c>
      <c r="H27" s="16" t="s">
        <v>164</v>
      </c>
      <c r="I27" s="32" t="s">
        <v>166</v>
      </c>
      <c r="J27" s="32" t="s">
        <v>167</v>
      </c>
      <c r="K27" s="16" t="s">
        <v>168</v>
      </c>
      <c r="L27" s="16" t="s">
        <v>30</v>
      </c>
      <c r="M27" s="17" t="s">
        <v>30</v>
      </c>
      <c r="N27" s="32" t="s">
        <v>56</v>
      </c>
      <c r="O27" s="32" t="s">
        <v>169</v>
      </c>
      <c r="P27" s="32" t="s">
        <v>39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ht="15.75" customHeight="1">
      <c r="A28">
        <v>26</v>
      </c>
      <c r="B28">
        <f>LOOKUP(F28, mysql_data!B2:B75,mysql_data!A2:A75)</f>
        <v>61</v>
      </c>
      <c r="C28" s="16" t="s">
        <v>13</v>
      </c>
      <c r="D28" s="17" t="s">
        <v>40</v>
      </c>
      <c r="E28" s="16" t="s">
        <v>170</v>
      </c>
      <c r="F28" s="16" t="s">
        <v>170</v>
      </c>
      <c r="G28" s="20" t="s">
        <v>171</v>
      </c>
      <c r="H28" s="16" t="s">
        <v>170</v>
      </c>
      <c r="I28" s="32" t="s">
        <v>172</v>
      </c>
      <c r="J28" s="32" t="s">
        <v>173</v>
      </c>
      <c r="K28" s="16" t="s">
        <v>170</v>
      </c>
      <c r="L28" s="16" t="s">
        <v>79</v>
      </c>
      <c r="M28" s="17" t="s">
        <v>79</v>
      </c>
      <c r="N28" s="32" t="s">
        <v>28</v>
      </c>
      <c r="O28" s="32" t="s">
        <v>170</v>
      </c>
      <c r="P28" s="32" t="s">
        <v>174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ht="15.75" customHeight="1">
      <c r="A29">
        <v>27</v>
      </c>
      <c r="B29">
        <f>LOOKUP(F29, mysql_data!B2:B75,mysql_data!A2:A75)</f>
        <v>61</v>
      </c>
      <c r="C29" s="16" t="s">
        <v>13</v>
      </c>
      <c r="D29" s="17" t="s">
        <v>40</v>
      </c>
      <c r="E29" s="16" t="s">
        <v>170</v>
      </c>
      <c r="F29" s="16" t="s">
        <v>170</v>
      </c>
      <c r="G29" s="20" t="s">
        <v>171</v>
      </c>
      <c r="H29" s="16" t="s">
        <v>170</v>
      </c>
      <c r="I29" s="32" t="s">
        <v>172</v>
      </c>
      <c r="J29" s="32" t="s">
        <v>173</v>
      </c>
      <c r="K29" s="16" t="s">
        <v>170</v>
      </c>
      <c r="L29" s="16" t="s">
        <v>79</v>
      </c>
      <c r="M29" s="17" t="s">
        <v>79</v>
      </c>
      <c r="N29" s="32" t="s">
        <v>28</v>
      </c>
      <c r="O29" s="32" t="s">
        <v>172</v>
      </c>
      <c r="P29" s="32" t="s">
        <v>174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 ht="15.75" customHeight="1">
      <c r="A30">
        <v>28</v>
      </c>
      <c r="B30">
        <f>LOOKUP(F30, mysql_data!B2:B75,mysql_data!A2:A75)</f>
        <v>24</v>
      </c>
      <c r="C30" s="16" t="s">
        <v>13</v>
      </c>
      <c r="D30" s="17" t="s">
        <v>33</v>
      </c>
      <c r="E30" s="16" t="s">
        <v>176</v>
      </c>
      <c r="F30" s="16" t="s">
        <v>176</v>
      </c>
      <c r="G30" s="20" t="s">
        <v>177</v>
      </c>
      <c r="H30" s="16" t="s">
        <v>176</v>
      </c>
      <c r="I30" s="32" t="s">
        <v>178</v>
      </c>
      <c r="J30" s="32" t="s">
        <v>179</v>
      </c>
      <c r="K30" s="16" t="s">
        <v>180</v>
      </c>
      <c r="L30" s="16" t="s">
        <v>30</v>
      </c>
      <c r="M30" s="17" t="s">
        <v>30</v>
      </c>
      <c r="N30" s="32" t="s">
        <v>56</v>
      </c>
      <c r="O30" s="32" t="s">
        <v>181</v>
      </c>
      <c r="P30" s="32" t="s">
        <v>182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 ht="15.75" customHeight="1">
      <c r="A31">
        <v>29</v>
      </c>
      <c r="B31">
        <f>LOOKUP(F31, mysql_data!B2:B75,mysql_data!A2:A75)</f>
        <v>48</v>
      </c>
      <c r="C31" s="16" t="s">
        <v>13</v>
      </c>
      <c r="D31" s="17" t="s">
        <v>33</v>
      </c>
      <c r="E31" s="17" t="s">
        <v>183</v>
      </c>
      <c r="F31" s="17" t="s">
        <v>184</v>
      </c>
      <c r="G31" s="20" t="s">
        <v>185</v>
      </c>
      <c r="H31" s="17" t="s">
        <v>186</v>
      </c>
      <c r="I31" s="25" t="s">
        <v>113</v>
      </c>
      <c r="J31" s="32" t="s">
        <v>187</v>
      </c>
      <c r="K31" s="17" t="s">
        <v>184</v>
      </c>
      <c r="L31" s="17" t="s">
        <v>188</v>
      </c>
      <c r="M31" s="17" t="s">
        <v>64</v>
      </c>
      <c r="N31" s="32" t="s">
        <v>20</v>
      </c>
      <c r="O31" s="32" t="s">
        <v>189</v>
      </c>
      <c r="P31" s="32" t="s">
        <v>190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 ht="15.75" customHeight="1">
      <c r="A32">
        <v>30</v>
      </c>
      <c r="B32">
        <f>LOOKUP(F32, mysql_data!B2:B75,mysql_data!A2:A75)</f>
        <v>48</v>
      </c>
      <c r="C32" s="16" t="s">
        <v>13</v>
      </c>
      <c r="D32" s="17" t="s">
        <v>33</v>
      </c>
      <c r="E32" s="17" t="s">
        <v>183</v>
      </c>
      <c r="F32" s="17" t="s">
        <v>184</v>
      </c>
      <c r="G32" s="20" t="s">
        <v>185</v>
      </c>
      <c r="H32" s="17" t="s">
        <v>186</v>
      </c>
      <c r="I32" s="25" t="s">
        <v>113</v>
      </c>
      <c r="J32" s="32" t="s">
        <v>187</v>
      </c>
      <c r="K32" s="17" t="s">
        <v>184</v>
      </c>
      <c r="L32" s="17" t="s">
        <v>188</v>
      </c>
      <c r="M32" s="17" t="s">
        <v>191</v>
      </c>
      <c r="N32" s="32" t="s">
        <v>20</v>
      </c>
      <c r="O32" s="32" t="s">
        <v>192</v>
      </c>
      <c r="P32" s="32" t="s">
        <v>190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 ht="15.75" customHeight="1">
      <c r="A33">
        <v>31</v>
      </c>
      <c r="B33">
        <f>LOOKUP(F33, mysql_data!B2:B75,mysql_data!A2:A75)</f>
        <v>79</v>
      </c>
      <c r="C33" s="16" t="s">
        <v>13</v>
      </c>
      <c r="D33" s="23" t="s">
        <v>40</v>
      </c>
      <c r="E33" s="16" t="s">
        <v>193</v>
      </c>
      <c r="F33" s="16" t="s">
        <v>193</v>
      </c>
      <c r="G33" s="20" t="s">
        <v>194</v>
      </c>
      <c r="H33" s="16" t="s">
        <v>193</v>
      </c>
      <c r="I33" s="32" t="s">
        <v>195</v>
      </c>
      <c r="J33" s="32" t="s">
        <v>196</v>
      </c>
      <c r="K33" s="16" t="s">
        <v>193</v>
      </c>
      <c r="L33" s="16" t="s">
        <v>30</v>
      </c>
      <c r="M33" s="17" t="s">
        <v>30</v>
      </c>
      <c r="N33" s="32" t="s">
        <v>56</v>
      </c>
      <c r="O33" s="32" t="s">
        <v>197</v>
      </c>
      <c r="P33" s="32" t="s">
        <v>198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 s="49" customFormat="1" ht="15.75" customHeight="1">
      <c r="A34">
        <v>32</v>
      </c>
      <c r="B34">
        <f>LOOKUP(F34, mysql_data!B2:B75,mysql_data!A2:A75)</f>
        <v>63</v>
      </c>
      <c r="C34" s="44" t="s">
        <v>13</v>
      </c>
      <c r="D34" s="45" t="s">
        <v>40</v>
      </c>
      <c r="E34" s="44" t="s">
        <v>199</v>
      </c>
      <c r="F34" s="44" t="s">
        <v>199</v>
      </c>
      <c r="G34" s="46" t="s">
        <v>200</v>
      </c>
      <c r="H34" s="44" t="s">
        <v>199</v>
      </c>
      <c r="I34" s="47" t="s">
        <v>160</v>
      </c>
      <c r="J34" s="47" t="s">
        <v>201</v>
      </c>
      <c r="K34" s="44" t="s">
        <v>202</v>
      </c>
      <c r="L34" s="44" t="s">
        <v>203</v>
      </c>
      <c r="M34" s="45" t="s">
        <v>203</v>
      </c>
      <c r="N34" s="47" t="s">
        <v>56</v>
      </c>
      <c r="O34" s="47" t="s">
        <v>204</v>
      </c>
      <c r="P34" s="47" t="s">
        <v>205</v>
      </c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 ht="15.75" customHeight="1">
      <c r="A35">
        <v>33</v>
      </c>
      <c r="B35">
        <f>LOOKUP(F35, mysql_data!B2:B75,mysql_data!A2:A75)</f>
        <v>62</v>
      </c>
      <c r="C35" s="16" t="s">
        <v>13</v>
      </c>
      <c r="D35" s="17" t="s">
        <v>40</v>
      </c>
      <c r="E35" s="16" t="s">
        <v>206</v>
      </c>
      <c r="F35" s="16" t="s">
        <v>206</v>
      </c>
      <c r="G35" s="20" t="s">
        <v>207</v>
      </c>
      <c r="H35" s="16" t="s">
        <v>206</v>
      </c>
      <c r="I35" s="32" t="s">
        <v>208</v>
      </c>
      <c r="J35" s="32" t="s">
        <v>209</v>
      </c>
      <c r="K35" s="16" t="s">
        <v>210</v>
      </c>
      <c r="L35" s="16" t="s">
        <v>211</v>
      </c>
      <c r="M35" s="17" t="s">
        <v>30</v>
      </c>
      <c r="N35" s="32" t="s">
        <v>20</v>
      </c>
      <c r="O35" s="32" t="s">
        <v>212</v>
      </c>
      <c r="P35" s="32" t="s">
        <v>213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 ht="15.75" customHeight="1">
      <c r="A36">
        <v>34</v>
      </c>
      <c r="B36">
        <f>LOOKUP(F36, mysql_data!B2:B75,mysql_data!A2:A75)</f>
        <v>62</v>
      </c>
      <c r="C36" s="16" t="s">
        <v>13</v>
      </c>
      <c r="D36" s="17" t="s">
        <v>40</v>
      </c>
      <c r="E36" s="16" t="s">
        <v>206</v>
      </c>
      <c r="F36" s="16" t="s">
        <v>206</v>
      </c>
      <c r="G36" s="20" t="s">
        <v>207</v>
      </c>
      <c r="H36" s="16" t="s">
        <v>206</v>
      </c>
      <c r="I36" s="32" t="s">
        <v>208</v>
      </c>
      <c r="J36" s="32" t="s">
        <v>209</v>
      </c>
      <c r="K36" s="16" t="s">
        <v>210</v>
      </c>
      <c r="L36" s="16" t="s">
        <v>211</v>
      </c>
      <c r="M36" s="17" t="s">
        <v>150</v>
      </c>
      <c r="N36" s="32" t="s">
        <v>28</v>
      </c>
      <c r="O36" s="32" t="s">
        <v>214</v>
      </c>
      <c r="P36" s="32" t="s">
        <v>213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ht="15.75" customHeight="1">
      <c r="A37">
        <v>35</v>
      </c>
      <c r="B37">
        <f>LOOKUP(F37, mysql_data!B2:B75,mysql_data!A2:A75)</f>
        <v>27</v>
      </c>
      <c r="C37" s="16" t="s">
        <v>13</v>
      </c>
      <c r="D37" s="17" t="s">
        <v>58</v>
      </c>
      <c r="E37" s="16" t="s">
        <v>215</v>
      </c>
      <c r="F37" s="16" t="s">
        <v>215</v>
      </c>
      <c r="G37" s="20" t="s">
        <v>216</v>
      </c>
      <c r="H37" s="16" t="s">
        <v>215</v>
      </c>
      <c r="I37" s="32" t="s">
        <v>217</v>
      </c>
      <c r="J37" s="32" t="s">
        <v>218</v>
      </c>
      <c r="K37" s="16" t="s">
        <v>219</v>
      </c>
      <c r="L37" s="16" t="s">
        <v>220</v>
      </c>
      <c r="M37" s="17" t="s">
        <v>221</v>
      </c>
      <c r="N37" s="32" t="s">
        <v>20</v>
      </c>
      <c r="O37" s="32" t="s">
        <v>222</v>
      </c>
      <c r="P37" s="32" t="s">
        <v>223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 ht="15.75" customHeight="1">
      <c r="A38">
        <v>36</v>
      </c>
      <c r="B38">
        <f>LOOKUP(F38, mysql_data!B2:B75,mysql_data!A2:A75)</f>
        <v>27</v>
      </c>
      <c r="C38" s="16" t="s">
        <v>13</v>
      </c>
      <c r="D38" s="17" t="s">
        <v>58</v>
      </c>
      <c r="E38" s="16" t="s">
        <v>215</v>
      </c>
      <c r="F38" s="16" t="s">
        <v>215</v>
      </c>
      <c r="G38" s="20" t="s">
        <v>216</v>
      </c>
      <c r="H38" s="16" t="s">
        <v>215</v>
      </c>
      <c r="I38" s="32" t="s">
        <v>217</v>
      </c>
      <c r="J38" s="32" t="s">
        <v>218</v>
      </c>
      <c r="K38" s="16" t="s">
        <v>219</v>
      </c>
      <c r="L38" s="16" t="s">
        <v>220</v>
      </c>
      <c r="M38" s="17" t="s">
        <v>30</v>
      </c>
      <c r="N38" s="32" t="s">
        <v>28</v>
      </c>
      <c r="O38" s="32" t="s">
        <v>224</v>
      </c>
      <c r="P38" s="32" t="s">
        <v>223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 ht="15.75" customHeight="1">
      <c r="A39">
        <v>37</v>
      </c>
      <c r="B39">
        <f>LOOKUP(F39, mysql_data!B2:B75,mysql_data!A2:A75)</f>
        <v>65</v>
      </c>
      <c r="C39" s="16" t="s">
        <v>13</v>
      </c>
      <c r="D39" s="17" t="s">
        <v>58</v>
      </c>
      <c r="E39" s="16" t="s">
        <v>225</v>
      </c>
      <c r="F39" s="16" t="s">
        <v>225</v>
      </c>
      <c r="G39" s="20" t="s">
        <v>226</v>
      </c>
      <c r="H39" s="16" t="s">
        <v>225</v>
      </c>
      <c r="I39" s="32" t="s">
        <v>227</v>
      </c>
      <c r="J39" s="32" t="s">
        <v>228</v>
      </c>
      <c r="K39" s="16" t="s">
        <v>225</v>
      </c>
      <c r="L39" s="16" t="s">
        <v>64</v>
      </c>
      <c r="M39" s="17" t="s">
        <v>64</v>
      </c>
      <c r="N39" s="32" t="s">
        <v>56</v>
      </c>
      <c r="O39" s="32" t="s">
        <v>229</v>
      </c>
      <c r="P39" s="32" t="s">
        <v>66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 ht="15.75" customHeight="1">
      <c r="A40">
        <v>38</v>
      </c>
      <c r="B40">
        <f>LOOKUP(F40, mysql_data!B2:B75,mysql_data!A2:A75)</f>
        <v>77</v>
      </c>
      <c r="C40" s="16" t="s">
        <v>13</v>
      </c>
      <c r="D40" s="23" t="s">
        <v>40</v>
      </c>
      <c r="E40" s="16" t="s">
        <v>230</v>
      </c>
      <c r="F40" s="16" t="s">
        <v>230</v>
      </c>
      <c r="G40" s="20" t="s">
        <v>231</v>
      </c>
      <c r="H40" s="16" t="s">
        <v>230</v>
      </c>
      <c r="I40" s="32" t="s">
        <v>232</v>
      </c>
      <c r="J40" s="32" t="s">
        <v>233</v>
      </c>
      <c r="K40" s="16" t="s">
        <v>234</v>
      </c>
      <c r="L40" s="16" t="s">
        <v>71</v>
      </c>
      <c r="M40" s="17" t="s">
        <v>71</v>
      </c>
      <c r="N40" s="32" t="s">
        <v>56</v>
      </c>
      <c r="O40" s="32" t="s">
        <v>235</v>
      </c>
      <c r="P40" s="32" t="s">
        <v>236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 ht="15.75" customHeight="1">
      <c r="A41">
        <v>39</v>
      </c>
      <c r="B41">
        <f>LOOKUP(F41, mysql_data!B2:B75,mysql_data!A2:A75)</f>
        <v>56</v>
      </c>
      <c r="C41" s="16" t="s">
        <v>13</v>
      </c>
      <c r="D41" s="17" t="s">
        <v>58</v>
      </c>
      <c r="E41" s="16" t="s">
        <v>237</v>
      </c>
      <c r="F41" s="16" t="s">
        <v>238</v>
      </c>
      <c r="G41" s="20" t="s">
        <v>239</v>
      </c>
      <c r="H41" s="16" t="s">
        <v>237</v>
      </c>
      <c r="I41" s="32" t="s">
        <v>240</v>
      </c>
      <c r="J41" s="32" t="s">
        <v>241</v>
      </c>
      <c r="K41" s="16" t="s">
        <v>242</v>
      </c>
      <c r="L41" s="16" t="s">
        <v>19</v>
      </c>
      <c r="M41" s="17" t="s">
        <v>19</v>
      </c>
      <c r="N41" s="32" t="s">
        <v>56</v>
      </c>
      <c r="O41" s="32" t="s">
        <v>243</v>
      </c>
      <c r="P41" s="32" t="s">
        <v>244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 s="49" customFormat="1" ht="15.75" customHeight="1">
      <c r="A42">
        <v>40</v>
      </c>
      <c r="B42">
        <f>LOOKUP(F42, mysql_data!B2:B75,mysql_data!A2:A75)</f>
        <v>31</v>
      </c>
      <c r="C42" s="44" t="s">
        <v>245</v>
      </c>
      <c r="D42" s="45" t="s">
        <v>33</v>
      </c>
      <c r="E42" s="44" t="s">
        <v>246</v>
      </c>
      <c r="F42" s="44" t="s">
        <v>246</v>
      </c>
      <c r="G42" s="46" t="s">
        <v>247</v>
      </c>
      <c r="H42" s="44" t="s">
        <v>246</v>
      </c>
      <c r="I42" s="47" t="s">
        <v>248</v>
      </c>
      <c r="J42" s="47" t="s">
        <v>249</v>
      </c>
      <c r="K42" s="44" t="s">
        <v>250</v>
      </c>
      <c r="L42" s="44" t="s">
        <v>30</v>
      </c>
      <c r="M42" s="45" t="s">
        <v>30</v>
      </c>
      <c r="N42" s="47" t="s">
        <v>20</v>
      </c>
      <c r="O42" s="47" t="s">
        <v>251</v>
      </c>
      <c r="P42" s="47" t="s">
        <v>47</v>
      </c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ht="15.75" customHeight="1">
      <c r="A43">
        <v>41</v>
      </c>
      <c r="B43">
        <f>LOOKUP(F43, mysql_data!B2:B75,mysql_data!A2:A75)</f>
        <v>13</v>
      </c>
      <c r="C43" s="16" t="s">
        <v>252</v>
      </c>
      <c r="D43" s="13" t="s">
        <v>253</v>
      </c>
      <c r="E43" s="16" t="s">
        <v>254</v>
      </c>
      <c r="F43" s="16" t="s">
        <v>255</v>
      </c>
      <c r="G43" s="20" t="s">
        <v>256</v>
      </c>
      <c r="H43" s="16" t="s">
        <v>254</v>
      </c>
      <c r="I43" s="32" t="s">
        <v>257</v>
      </c>
      <c r="J43" s="32" t="s">
        <v>258</v>
      </c>
      <c r="K43" s="16" t="s">
        <v>259</v>
      </c>
      <c r="L43" s="16" t="s">
        <v>19</v>
      </c>
      <c r="M43" s="17" t="s">
        <v>19</v>
      </c>
      <c r="N43" s="32" t="s">
        <v>56</v>
      </c>
      <c r="O43" s="32" t="s">
        <v>260</v>
      </c>
      <c r="P43" s="32" t="s">
        <v>244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ht="15.75" customHeight="1">
      <c r="A44">
        <v>42</v>
      </c>
      <c r="B44">
        <f>LOOKUP(F44, mysql_data!B2:B75,mysql_data!A2:A75)</f>
        <v>19</v>
      </c>
      <c r="C44" s="16" t="s">
        <v>252</v>
      </c>
      <c r="D44" s="17" t="s">
        <v>261</v>
      </c>
      <c r="E44" s="16" t="s">
        <v>262</v>
      </c>
      <c r="F44" s="16" t="s">
        <v>263</v>
      </c>
      <c r="G44" s="20" t="s">
        <v>264</v>
      </c>
      <c r="H44" s="16" t="s">
        <v>262</v>
      </c>
      <c r="I44" s="32" t="s">
        <v>265</v>
      </c>
      <c r="J44" s="32" t="s">
        <v>266</v>
      </c>
      <c r="K44" s="16" t="s">
        <v>267</v>
      </c>
      <c r="L44" s="16" t="s">
        <v>30</v>
      </c>
      <c r="M44" s="17" t="s">
        <v>30</v>
      </c>
      <c r="N44" s="32" t="s">
        <v>28</v>
      </c>
      <c r="O44" s="32" t="s">
        <v>268</v>
      </c>
      <c r="P44" s="32" t="s">
        <v>269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ht="15.75" customHeight="1">
      <c r="A45">
        <v>43</v>
      </c>
      <c r="B45">
        <f>LOOKUP(F45, mysql_data!B2:B75,mysql_data!A2:A75)</f>
        <v>6</v>
      </c>
      <c r="C45" s="16" t="s">
        <v>252</v>
      </c>
      <c r="D45" s="17" t="s">
        <v>261</v>
      </c>
      <c r="E45" s="16" t="s">
        <v>270</v>
      </c>
      <c r="F45" s="16" t="s">
        <v>271</v>
      </c>
      <c r="G45" s="20" t="s">
        <v>272</v>
      </c>
      <c r="H45" s="16" t="s">
        <v>270</v>
      </c>
      <c r="I45" s="32" t="s">
        <v>273</v>
      </c>
      <c r="J45" s="32" t="s">
        <v>274</v>
      </c>
      <c r="K45" s="16" t="s">
        <v>275</v>
      </c>
      <c r="L45" s="16" t="s">
        <v>276</v>
      </c>
      <c r="M45" s="17" t="s">
        <v>221</v>
      </c>
      <c r="N45" s="32" t="s">
        <v>56</v>
      </c>
      <c r="O45" s="32" t="s">
        <v>277</v>
      </c>
      <c r="P45" s="32" t="s">
        <v>278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ht="15.75" customHeight="1">
      <c r="A46">
        <v>44</v>
      </c>
      <c r="B46">
        <f>LOOKUP(F46, mysql_data!B2:B75,mysql_data!A2:A75)</f>
        <v>6</v>
      </c>
      <c r="C46" s="16" t="s">
        <v>252</v>
      </c>
      <c r="D46" s="17" t="s">
        <v>261</v>
      </c>
      <c r="E46" s="16" t="s">
        <v>270</v>
      </c>
      <c r="F46" s="16" t="s">
        <v>271</v>
      </c>
      <c r="G46" s="20" t="s">
        <v>272</v>
      </c>
      <c r="H46" s="16" t="s">
        <v>270</v>
      </c>
      <c r="I46" s="32" t="s">
        <v>273</v>
      </c>
      <c r="J46" s="32" t="s">
        <v>274</v>
      </c>
      <c r="K46" s="16" t="s">
        <v>275</v>
      </c>
      <c r="L46" s="16" t="s">
        <v>276</v>
      </c>
      <c r="M46" s="17" t="s">
        <v>279</v>
      </c>
      <c r="N46" s="32" t="s">
        <v>20</v>
      </c>
      <c r="O46" s="32" t="s">
        <v>280</v>
      </c>
      <c r="P46" s="32" t="s">
        <v>278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ht="15.75" customHeight="1">
      <c r="A47">
        <v>45</v>
      </c>
      <c r="B47">
        <f>LOOKUP(F47, mysql_data!B2:B75,mysql_data!A2:A75)</f>
        <v>14</v>
      </c>
      <c r="C47" s="16" t="s">
        <v>252</v>
      </c>
      <c r="D47" s="16" t="s">
        <v>253</v>
      </c>
      <c r="E47" s="17" t="s">
        <v>281</v>
      </c>
      <c r="F47" s="16" t="s">
        <v>282</v>
      </c>
      <c r="G47" s="16" t="s">
        <v>283</v>
      </c>
      <c r="H47" s="20" t="s">
        <v>281</v>
      </c>
      <c r="I47" s="16" t="s">
        <v>284</v>
      </c>
      <c r="J47" s="32" t="s">
        <v>285</v>
      </c>
      <c r="K47" s="32" t="s">
        <v>286</v>
      </c>
      <c r="L47" s="16" t="s">
        <v>287</v>
      </c>
      <c r="M47" s="16" t="s">
        <v>30</v>
      </c>
      <c r="N47" s="17" t="s">
        <v>56</v>
      </c>
      <c r="O47" s="32" t="s">
        <v>288</v>
      </c>
      <c r="P47" s="32" t="s">
        <v>289</v>
      </c>
      <c r="Q47" s="32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ht="15.75" customHeight="1">
      <c r="A48">
        <v>46</v>
      </c>
      <c r="B48">
        <f>LOOKUP(F48, mysql_data!B2:B75,mysql_data!A2:A75)</f>
        <v>14</v>
      </c>
      <c r="C48" s="16" t="s">
        <v>252</v>
      </c>
      <c r="D48" s="16" t="s">
        <v>253</v>
      </c>
      <c r="E48" s="16" t="s">
        <v>281</v>
      </c>
      <c r="F48" s="16" t="s">
        <v>282</v>
      </c>
      <c r="G48" s="17" t="s">
        <v>283</v>
      </c>
      <c r="H48" s="16" t="s">
        <v>281</v>
      </c>
      <c r="I48" s="32" t="s">
        <v>284</v>
      </c>
      <c r="J48" s="32" t="s">
        <v>285</v>
      </c>
      <c r="K48" s="16" t="s">
        <v>286</v>
      </c>
      <c r="L48" s="16" t="s">
        <v>287</v>
      </c>
      <c r="M48" s="17" t="s">
        <v>290</v>
      </c>
      <c r="N48" s="32" t="s">
        <v>20</v>
      </c>
      <c r="O48" s="32" t="s">
        <v>291</v>
      </c>
      <c r="P48" s="32" t="s">
        <v>289</v>
      </c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ht="15.75" customHeight="1">
      <c r="A49">
        <v>47</v>
      </c>
      <c r="B49">
        <f>LOOKUP(F49, mysql_data!B2:B75,mysql_data!A2:A75)</f>
        <v>14</v>
      </c>
      <c r="C49" s="16" t="s">
        <v>252</v>
      </c>
      <c r="D49" s="16" t="s">
        <v>253</v>
      </c>
      <c r="E49" s="16" t="s">
        <v>281</v>
      </c>
      <c r="F49" s="16" t="s">
        <v>282</v>
      </c>
      <c r="G49" s="17" t="s">
        <v>283</v>
      </c>
      <c r="H49" s="16" t="s">
        <v>281</v>
      </c>
      <c r="I49" s="32" t="s">
        <v>284</v>
      </c>
      <c r="J49" s="32" t="s">
        <v>285</v>
      </c>
      <c r="K49" s="16" t="s">
        <v>286</v>
      </c>
      <c r="L49" s="16" t="s">
        <v>287</v>
      </c>
      <c r="M49" s="17" t="s">
        <v>292</v>
      </c>
      <c r="N49" s="32" t="s">
        <v>20</v>
      </c>
      <c r="O49" s="32" t="s">
        <v>293</v>
      </c>
      <c r="P49" s="32" t="s">
        <v>289</v>
      </c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ht="15.75" customHeight="1">
      <c r="A50">
        <v>48</v>
      </c>
      <c r="B50">
        <f>LOOKUP(F50, mysql_data!B2:B75,mysql_data!A2:A75)</f>
        <v>14</v>
      </c>
      <c r="C50" s="16" t="s">
        <v>252</v>
      </c>
      <c r="D50" s="16" t="s">
        <v>253</v>
      </c>
      <c r="E50" s="16" t="s">
        <v>281</v>
      </c>
      <c r="F50" s="16" t="s">
        <v>282</v>
      </c>
      <c r="G50" s="17" t="s">
        <v>283</v>
      </c>
      <c r="H50" s="16" t="s">
        <v>281</v>
      </c>
      <c r="I50" s="32" t="s">
        <v>284</v>
      </c>
      <c r="J50" s="32" t="s">
        <v>285</v>
      </c>
      <c r="K50" s="16" t="s">
        <v>286</v>
      </c>
      <c r="L50" s="16" t="s">
        <v>287</v>
      </c>
      <c r="M50" s="17" t="s">
        <v>294</v>
      </c>
      <c r="N50" s="32" t="s">
        <v>20</v>
      </c>
      <c r="O50" s="32" t="s">
        <v>295</v>
      </c>
      <c r="P50" s="32" t="s">
        <v>289</v>
      </c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ht="15.75" customHeight="1">
      <c r="A51">
        <v>49</v>
      </c>
      <c r="B51">
        <f>LOOKUP(F51, mysql_data!B2:B75,mysql_data!A2:A75)</f>
        <v>14</v>
      </c>
      <c r="C51" s="16" t="s">
        <v>252</v>
      </c>
      <c r="D51" s="16" t="s">
        <v>253</v>
      </c>
      <c r="E51" s="16" t="s">
        <v>281</v>
      </c>
      <c r="F51" s="16" t="s">
        <v>282</v>
      </c>
      <c r="G51" s="17" t="s">
        <v>283</v>
      </c>
      <c r="H51" s="16" t="s">
        <v>281</v>
      </c>
      <c r="I51" s="32" t="s">
        <v>284</v>
      </c>
      <c r="J51" s="32" t="s">
        <v>285</v>
      </c>
      <c r="K51" s="16" t="s">
        <v>286</v>
      </c>
      <c r="L51" s="16" t="s">
        <v>287</v>
      </c>
      <c r="M51" s="17" t="s">
        <v>296</v>
      </c>
      <c r="N51" s="32" t="s">
        <v>20</v>
      </c>
      <c r="O51" s="32" t="s">
        <v>297</v>
      </c>
      <c r="P51" s="32" t="s">
        <v>289</v>
      </c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ht="15.75" customHeight="1">
      <c r="A52">
        <v>50</v>
      </c>
      <c r="B52">
        <f>LOOKUP(F52, mysql_data!B2:B75,mysql_data!A2:A75)</f>
        <v>14</v>
      </c>
      <c r="C52" s="16" t="s">
        <v>252</v>
      </c>
      <c r="D52" s="13" t="s">
        <v>253</v>
      </c>
      <c r="E52" s="16" t="s">
        <v>281</v>
      </c>
      <c r="F52" s="16" t="s">
        <v>282</v>
      </c>
      <c r="G52" s="17" t="s">
        <v>283</v>
      </c>
      <c r="H52" s="16" t="s">
        <v>281</v>
      </c>
      <c r="I52" s="32" t="s">
        <v>284</v>
      </c>
      <c r="J52" s="32" t="s">
        <v>285</v>
      </c>
      <c r="K52" s="16" t="s">
        <v>286</v>
      </c>
      <c r="L52" s="16" t="s">
        <v>287</v>
      </c>
      <c r="M52" s="17" t="s">
        <v>298</v>
      </c>
      <c r="N52" s="32" t="s">
        <v>20</v>
      </c>
      <c r="O52" s="32" t="s">
        <v>299</v>
      </c>
      <c r="P52" s="32" t="s">
        <v>289</v>
      </c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ht="15.75" customHeight="1">
      <c r="A53">
        <v>51</v>
      </c>
      <c r="B53">
        <f>LOOKUP(F53, mysql_data!B2:B75,mysql_data!A2:A75)</f>
        <v>52</v>
      </c>
      <c r="C53" s="16" t="s">
        <v>252</v>
      </c>
      <c r="D53" s="17" t="s">
        <v>261</v>
      </c>
      <c r="E53" s="16" t="s">
        <v>300</v>
      </c>
      <c r="F53" s="16" t="s">
        <v>301</v>
      </c>
      <c r="G53" s="17" t="s">
        <v>302</v>
      </c>
      <c r="H53" s="16" t="s">
        <v>300</v>
      </c>
      <c r="I53" s="32" t="s">
        <v>303</v>
      </c>
      <c r="J53" s="32" t="s">
        <v>304</v>
      </c>
      <c r="K53" s="16" t="s">
        <v>305</v>
      </c>
      <c r="L53" s="16" t="s">
        <v>30</v>
      </c>
      <c r="M53" s="17" t="s">
        <v>30</v>
      </c>
      <c r="N53" s="32" t="s">
        <v>28</v>
      </c>
      <c r="O53" s="32" t="s">
        <v>306</v>
      </c>
      <c r="P53" s="32" t="s">
        <v>307</v>
      </c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ht="15.75" customHeight="1">
      <c r="A54">
        <v>52</v>
      </c>
      <c r="B54">
        <f>LOOKUP(F54, mysql_data!B2:B75,mysql_data!A2:A75)</f>
        <v>16</v>
      </c>
      <c r="C54" s="16" t="s">
        <v>252</v>
      </c>
      <c r="D54" s="16" t="s">
        <v>253</v>
      </c>
      <c r="E54" s="16" t="s">
        <v>308</v>
      </c>
      <c r="F54" s="16" t="s">
        <v>309</v>
      </c>
      <c r="G54" s="20" t="s">
        <v>310</v>
      </c>
      <c r="H54" s="16" t="s">
        <v>308</v>
      </c>
      <c r="I54" s="32" t="s">
        <v>113</v>
      </c>
      <c r="J54" s="32" t="s">
        <v>311</v>
      </c>
      <c r="K54" s="16" t="s">
        <v>312</v>
      </c>
      <c r="L54" s="16" t="s">
        <v>313</v>
      </c>
      <c r="M54" s="17" t="s">
        <v>221</v>
      </c>
      <c r="N54" s="32" t="s">
        <v>28</v>
      </c>
      <c r="O54" s="32" t="s">
        <v>314</v>
      </c>
      <c r="P54" s="32" t="s">
        <v>315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ht="15.75" customHeight="1">
      <c r="A55">
        <v>53</v>
      </c>
      <c r="B55">
        <f>LOOKUP(F55, mysql_data!B2:B75,mysql_data!A2:A75)</f>
        <v>16</v>
      </c>
      <c r="C55" s="16" t="s">
        <v>252</v>
      </c>
      <c r="D55" s="13" t="s">
        <v>253</v>
      </c>
      <c r="E55" s="16" t="s">
        <v>308</v>
      </c>
      <c r="F55" s="16" t="s">
        <v>309</v>
      </c>
      <c r="G55" s="20" t="s">
        <v>310</v>
      </c>
      <c r="H55" s="16" t="s">
        <v>308</v>
      </c>
      <c r="I55" s="32" t="s">
        <v>113</v>
      </c>
      <c r="J55" s="32" t="s">
        <v>311</v>
      </c>
      <c r="K55" s="16" t="s">
        <v>312</v>
      </c>
      <c r="L55" s="16" t="s">
        <v>313</v>
      </c>
      <c r="M55" s="17" t="s">
        <v>316</v>
      </c>
      <c r="N55" s="32" t="s">
        <v>56</v>
      </c>
      <c r="O55" s="32" t="s">
        <v>317</v>
      </c>
      <c r="P55" s="32" t="s">
        <v>315</v>
      </c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 ht="15.75" customHeight="1">
      <c r="A56">
        <v>54</v>
      </c>
      <c r="B56">
        <f>LOOKUP(F56, mysql_data!B2:B75,mysql_data!A2:A75)</f>
        <v>70</v>
      </c>
      <c r="C56" s="16" t="s">
        <v>252</v>
      </c>
      <c r="D56" s="17" t="s">
        <v>261</v>
      </c>
      <c r="E56" s="16" t="s">
        <v>318</v>
      </c>
      <c r="F56" s="16" t="s">
        <v>318</v>
      </c>
      <c r="G56" s="20" t="s">
        <v>319</v>
      </c>
      <c r="H56" s="16" t="s">
        <v>318</v>
      </c>
      <c r="I56" s="32" t="s">
        <v>320</v>
      </c>
      <c r="J56" s="32" t="s">
        <v>321</v>
      </c>
      <c r="K56" s="16" t="s">
        <v>321</v>
      </c>
      <c r="L56" s="16" t="s">
        <v>322</v>
      </c>
      <c r="M56" s="17" t="s">
        <v>30</v>
      </c>
      <c r="N56" s="32" t="s">
        <v>56</v>
      </c>
      <c r="O56" s="32" t="s">
        <v>323</v>
      </c>
      <c r="P56" s="32" t="s">
        <v>324</v>
      </c>
      <c r="Q56" s="14"/>
      <c r="R56" s="22"/>
      <c r="S56" s="22"/>
      <c r="T56" s="22"/>
      <c r="U56" s="22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:35" ht="15.75" customHeight="1">
      <c r="A57">
        <v>55</v>
      </c>
      <c r="B57">
        <f>LOOKUP(F57, mysql_data!B2:B75,mysql_data!A2:A75)</f>
        <v>70</v>
      </c>
      <c r="C57" s="16" t="s">
        <v>252</v>
      </c>
      <c r="D57" s="17" t="s">
        <v>261</v>
      </c>
      <c r="E57" s="16" t="s">
        <v>318</v>
      </c>
      <c r="F57" s="16" t="s">
        <v>318</v>
      </c>
      <c r="G57" s="20" t="s">
        <v>319</v>
      </c>
      <c r="H57" s="16" t="s">
        <v>318</v>
      </c>
      <c r="I57" s="32" t="s">
        <v>320</v>
      </c>
      <c r="J57" s="32" t="s">
        <v>321</v>
      </c>
      <c r="K57" s="16" t="s">
        <v>321</v>
      </c>
      <c r="L57" s="16" t="s">
        <v>322</v>
      </c>
      <c r="M57" s="17" t="s">
        <v>71</v>
      </c>
      <c r="N57" s="32" t="s">
        <v>28</v>
      </c>
      <c r="O57" s="32" t="s">
        <v>72</v>
      </c>
      <c r="P57" s="32" t="s">
        <v>324</v>
      </c>
      <c r="Q57" s="14"/>
      <c r="R57" s="22"/>
      <c r="S57" s="22"/>
      <c r="T57" s="22"/>
      <c r="U57" s="22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ht="15.75" customHeight="1">
      <c r="A58">
        <v>56</v>
      </c>
      <c r="B58">
        <f>LOOKUP(F58, mysql_data!B2:B75,mysql_data!A2:A75)</f>
        <v>30</v>
      </c>
      <c r="C58" s="16" t="s">
        <v>252</v>
      </c>
      <c r="D58" s="17" t="s">
        <v>253</v>
      </c>
      <c r="E58" s="16" t="s">
        <v>325</v>
      </c>
      <c r="F58" s="16" t="s">
        <v>326</v>
      </c>
      <c r="G58" s="20" t="s">
        <v>327</v>
      </c>
      <c r="H58" s="16" t="s">
        <v>325</v>
      </c>
      <c r="I58" s="32" t="s">
        <v>303</v>
      </c>
      <c r="J58" s="32" t="s">
        <v>328</v>
      </c>
      <c r="K58" s="16" t="s">
        <v>329</v>
      </c>
      <c r="L58" s="16" t="s">
        <v>330</v>
      </c>
      <c r="M58" s="17" t="s">
        <v>331</v>
      </c>
      <c r="N58" s="32" t="s">
        <v>56</v>
      </c>
      <c r="O58" s="32" t="s">
        <v>332</v>
      </c>
      <c r="P58" s="32" t="s">
        <v>333</v>
      </c>
      <c r="Q58" s="14"/>
      <c r="R58" s="22"/>
      <c r="S58" s="22"/>
      <c r="T58" s="22"/>
      <c r="U58" s="22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ht="15.75" customHeight="1">
      <c r="A59">
        <v>57</v>
      </c>
      <c r="B59">
        <f>LOOKUP(F59, mysql_data!B2:B75,mysql_data!A2:A75)</f>
        <v>30</v>
      </c>
      <c r="C59" s="16" t="s">
        <v>252</v>
      </c>
      <c r="D59" s="17" t="s">
        <v>253</v>
      </c>
      <c r="E59" s="16" t="s">
        <v>325</v>
      </c>
      <c r="F59" s="16" t="s">
        <v>326</v>
      </c>
      <c r="G59" s="20" t="s">
        <v>327</v>
      </c>
      <c r="H59" s="16" t="s">
        <v>325</v>
      </c>
      <c r="I59" s="32" t="s">
        <v>303</v>
      </c>
      <c r="J59" s="32" t="s">
        <v>328</v>
      </c>
      <c r="K59" s="16" t="s">
        <v>329</v>
      </c>
      <c r="L59" s="16" t="s">
        <v>330</v>
      </c>
      <c r="M59" s="17" t="s">
        <v>334</v>
      </c>
      <c r="N59" s="32" t="s">
        <v>20</v>
      </c>
      <c r="O59" s="32" t="s">
        <v>335</v>
      </c>
      <c r="P59" s="32" t="s">
        <v>333</v>
      </c>
      <c r="Q59" s="14"/>
      <c r="R59" s="22"/>
      <c r="S59" s="22"/>
      <c r="T59" s="22"/>
      <c r="U59" s="22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ht="15.75" customHeight="1">
      <c r="A60">
        <v>58</v>
      </c>
      <c r="B60">
        <f>LOOKUP(F60, mysql_data!B2:B75,mysql_data!A2:A75)</f>
        <v>30</v>
      </c>
      <c r="C60" s="16" t="s">
        <v>252</v>
      </c>
      <c r="D60" s="13" t="s">
        <v>253</v>
      </c>
      <c r="E60" s="16" t="s">
        <v>325</v>
      </c>
      <c r="F60" s="16" t="s">
        <v>326</v>
      </c>
      <c r="G60" s="20" t="s">
        <v>327</v>
      </c>
      <c r="H60" s="16" t="s">
        <v>325</v>
      </c>
      <c r="I60" s="32" t="s">
        <v>303</v>
      </c>
      <c r="J60" s="32" t="s">
        <v>328</v>
      </c>
      <c r="K60" s="16" t="s">
        <v>329</v>
      </c>
      <c r="L60" s="16" t="s">
        <v>330</v>
      </c>
      <c r="M60" s="17" t="s">
        <v>336</v>
      </c>
      <c r="N60" s="32" t="s">
        <v>20</v>
      </c>
      <c r="O60" s="32" t="s">
        <v>337</v>
      </c>
      <c r="P60" s="32" t="s">
        <v>333</v>
      </c>
      <c r="Q60" s="14"/>
      <c r="R60" s="22"/>
      <c r="S60" s="22"/>
      <c r="T60" s="22"/>
      <c r="U60" s="22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ht="15.75" customHeight="1">
      <c r="A61">
        <v>59</v>
      </c>
      <c r="B61">
        <f>LOOKUP(F61, mysql_data!B2:B75,mysql_data!A2:A75)</f>
        <v>69</v>
      </c>
      <c r="C61" s="16" t="s">
        <v>252</v>
      </c>
      <c r="D61" s="17" t="s">
        <v>261</v>
      </c>
      <c r="E61" s="16" t="s">
        <v>338</v>
      </c>
      <c r="F61" s="16" t="s">
        <v>339</v>
      </c>
      <c r="G61" s="17" t="s">
        <v>340</v>
      </c>
      <c r="H61" s="16" t="s">
        <v>338</v>
      </c>
      <c r="I61" s="32" t="s">
        <v>227</v>
      </c>
      <c r="J61" s="32" t="s">
        <v>341</v>
      </c>
      <c r="K61" s="16" t="s">
        <v>341</v>
      </c>
      <c r="L61" s="16" t="s">
        <v>30</v>
      </c>
      <c r="M61" s="17" t="s">
        <v>30</v>
      </c>
      <c r="N61" s="32" t="s">
        <v>56</v>
      </c>
      <c r="O61" s="32" t="s">
        <v>342</v>
      </c>
      <c r="P61" s="32" t="s">
        <v>39</v>
      </c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ht="15.75" customHeight="1">
      <c r="A62">
        <v>60</v>
      </c>
      <c r="B62">
        <f>LOOKUP(F62, mysql_data!B2:B75,mysql_data!A2:A75)</f>
        <v>67</v>
      </c>
      <c r="C62" s="16" t="s">
        <v>252</v>
      </c>
      <c r="D62" s="17" t="s">
        <v>261</v>
      </c>
      <c r="E62" s="16" t="s">
        <v>338</v>
      </c>
      <c r="F62" s="16" t="s">
        <v>338</v>
      </c>
      <c r="G62" s="20" t="s">
        <v>343</v>
      </c>
      <c r="H62" s="26" t="s">
        <v>338</v>
      </c>
      <c r="I62" s="32" t="s">
        <v>344</v>
      </c>
      <c r="J62" s="32" t="s">
        <v>345</v>
      </c>
      <c r="K62" s="16" t="s">
        <v>344</v>
      </c>
      <c r="L62" s="16" t="s">
        <v>220</v>
      </c>
      <c r="M62" s="17" t="s">
        <v>30</v>
      </c>
      <c r="N62" s="32" t="s">
        <v>56</v>
      </c>
      <c r="O62" s="32" t="s">
        <v>346</v>
      </c>
      <c r="P62" s="32" t="s">
        <v>347</v>
      </c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ht="15.75" customHeight="1">
      <c r="A63">
        <v>61</v>
      </c>
      <c r="B63">
        <f>LOOKUP(F63, mysql_data!B2:B75,mysql_data!A2:A75)</f>
        <v>67</v>
      </c>
      <c r="C63" s="16" t="s">
        <v>252</v>
      </c>
      <c r="D63" s="17" t="s">
        <v>261</v>
      </c>
      <c r="E63" s="16" t="s">
        <v>338</v>
      </c>
      <c r="F63" s="16" t="s">
        <v>338</v>
      </c>
      <c r="G63" s="20" t="s">
        <v>343</v>
      </c>
      <c r="H63" s="26" t="s">
        <v>338</v>
      </c>
      <c r="I63" s="32" t="s">
        <v>344</v>
      </c>
      <c r="J63" s="32" t="s">
        <v>345</v>
      </c>
      <c r="K63" s="16" t="s">
        <v>344</v>
      </c>
      <c r="L63" s="16" t="s">
        <v>220</v>
      </c>
      <c r="M63" s="17" t="s">
        <v>221</v>
      </c>
      <c r="N63" s="32" t="s">
        <v>28</v>
      </c>
      <c r="O63" s="32" t="s">
        <v>348</v>
      </c>
      <c r="P63" s="32" t="s">
        <v>347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ht="15.75" customHeight="1">
      <c r="A64">
        <v>62</v>
      </c>
      <c r="B64">
        <f>LOOKUP(F64, mysql_data!B2:B75,mysql_data!A2:A75)</f>
        <v>10</v>
      </c>
      <c r="C64" s="16" t="s">
        <v>252</v>
      </c>
      <c r="D64" s="17" t="s">
        <v>261</v>
      </c>
      <c r="E64" s="16" t="s">
        <v>349</v>
      </c>
      <c r="F64" s="16" t="s">
        <v>350</v>
      </c>
      <c r="G64" s="20" t="s">
        <v>351</v>
      </c>
      <c r="H64" s="16" t="s">
        <v>349</v>
      </c>
      <c r="I64" s="32" t="s">
        <v>352</v>
      </c>
      <c r="J64" s="32" t="s">
        <v>353</v>
      </c>
      <c r="K64" s="16" t="s">
        <v>354</v>
      </c>
      <c r="L64" s="16" t="s">
        <v>355</v>
      </c>
      <c r="M64" s="17" t="s">
        <v>30</v>
      </c>
      <c r="N64" s="32" t="s">
        <v>56</v>
      </c>
      <c r="O64" s="32" t="s">
        <v>356</v>
      </c>
      <c r="P64" s="32" t="s">
        <v>357</v>
      </c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ht="15.75" customHeight="1">
      <c r="A65">
        <v>63</v>
      </c>
      <c r="B65">
        <f>LOOKUP(F65, mysql_data!B2:B75,mysql_data!A2:A75)</f>
        <v>10</v>
      </c>
      <c r="C65" s="16" t="s">
        <v>252</v>
      </c>
      <c r="D65" s="17" t="s">
        <v>261</v>
      </c>
      <c r="E65" s="16" t="s">
        <v>349</v>
      </c>
      <c r="F65" s="16" t="s">
        <v>350</v>
      </c>
      <c r="G65" s="20" t="s">
        <v>351</v>
      </c>
      <c r="H65" s="16" t="s">
        <v>349</v>
      </c>
      <c r="I65" s="32" t="s">
        <v>352</v>
      </c>
      <c r="J65" s="32" t="s">
        <v>353</v>
      </c>
      <c r="K65" s="16" t="s">
        <v>354</v>
      </c>
      <c r="L65" s="16" t="s">
        <v>355</v>
      </c>
      <c r="M65" s="17" t="s">
        <v>221</v>
      </c>
      <c r="N65" s="32" t="s">
        <v>28</v>
      </c>
      <c r="O65" s="32" t="s">
        <v>358</v>
      </c>
      <c r="P65" s="32" t="s">
        <v>357</v>
      </c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ht="15.75" customHeight="1">
      <c r="A66">
        <v>64</v>
      </c>
      <c r="B66">
        <f>LOOKUP(F66, mysql_data!B2:B75,mysql_data!A2:A75)</f>
        <v>10</v>
      </c>
      <c r="C66" s="16" t="s">
        <v>252</v>
      </c>
      <c r="D66" s="17" t="s">
        <v>261</v>
      </c>
      <c r="E66" s="16" t="s">
        <v>349</v>
      </c>
      <c r="F66" s="16" t="s">
        <v>350</v>
      </c>
      <c r="G66" s="20" t="s">
        <v>351</v>
      </c>
      <c r="H66" s="16" t="s">
        <v>349</v>
      </c>
      <c r="I66" s="32" t="s">
        <v>352</v>
      </c>
      <c r="J66" s="32" t="s">
        <v>353</v>
      </c>
      <c r="K66" s="16" t="s">
        <v>354</v>
      </c>
      <c r="L66" s="16" t="s">
        <v>355</v>
      </c>
      <c r="M66" s="17" t="s">
        <v>359</v>
      </c>
      <c r="N66" s="32" t="s">
        <v>20</v>
      </c>
      <c r="O66" s="32" t="s">
        <v>360</v>
      </c>
      <c r="P66" s="32" t="s">
        <v>357</v>
      </c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ht="15.75" customHeight="1">
      <c r="A67">
        <v>65</v>
      </c>
      <c r="B67">
        <f>LOOKUP(F67, mysql_data!B2:B75,mysql_data!A2:A75)</f>
        <v>10</v>
      </c>
      <c r="C67" s="16" t="s">
        <v>252</v>
      </c>
      <c r="D67" s="17" t="s">
        <v>261</v>
      </c>
      <c r="E67" s="16" t="s">
        <v>349</v>
      </c>
      <c r="F67" s="16" t="s">
        <v>350</v>
      </c>
      <c r="G67" s="20" t="s">
        <v>351</v>
      </c>
      <c r="H67" s="16" t="s">
        <v>349</v>
      </c>
      <c r="I67" s="32" t="s">
        <v>352</v>
      </c>
      <c r="J67" s="32" t="s">
        <v>353</v>
      </c>
      <c r="K67" s="16" t="s">
        <v>354</v>
      </c>
      <c r="L67" s="16" t="s">
        <v>355</v>
      </c>
      <c r="M67" s="17" t="s">
        <v>290</v>
      </c>
      <c r="N67" s="32" t="s">
        <v>28</v>
      </c>
      <c r="O67" s="24" t="s">
        <v>361</v>
      </c>
      <c r="P67" s="32" t="s">
        <v>357</v>
      </c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ht="15.75" customHeight="1">
      <c r="A68">
        <v>66</v>
      </c>
      <c r="B68">
        <f>LOOKUP(F68, mysql_data!B2:B75,mysql_data!A2:A75)</f>
        <v>10</v>
      </c>
      <c r="C68" s="16" t="s">
        <v>252</v>
      </c>
      <c r="D68" s="17" t="s">
        <v>261</v>
      </c>
      <c r="E68" s="16" t="s">
        <v>349</v>
      </c>
      <c r="F68" s="16" t="s">
        <v>350</v>
      </c>
      <c r="G68" s="20" t="s">
        <v>351</v>
      </c>
      <c r="H68" s="16" t="s">
        <v>349</v>
      </c>
      <c r="I68" s="32" t="s">
        <v>352</v>
      </c>
      <c r="J68" s="32" t="s">
        <v>353</v>
      </c>
      <c r="K68" s="16" t="s">
        <v>354</v>
      </c>
      <c r="L68" s="16" t="s">
        <v>355</v>
      </c>
      <c r="M68" s="17" t="s">
        <v>79</v>
      </c>
      <c r="N68" s="32" t="s">
        <v>28</v>
      </c>
      <c r="O68" s="32" t="s">
        <v>362</v>
      </c>
      <c r="P68" s="32" t="s">
        <v>357</v>
      </c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ht="15.75" customHeight="1">
      <c r="A69">
        <v>67</v>
      </c>
      <c r="B69">
        <f>LOOKUP(F69, mysql_data!B2:B75,mysql_data!A2:A75)</f>
        <v>15</v>
      </c>
      <c r="C69" s="16" t="s">
        <v>252</v>
      </c>
      <c r="D69" s="17" t="s">
        <v>261</v>
      </c>
      <c r="E69" s="16" t="s">
        <v>363</v>
      </c>
      <c r="F69" s="16" t="s">
        <v>364</v>
      </c>
      <c r="G69" s="20" t="s">
        <v>365</v>
      </c>
      <c r="H69" s="16" t="s">
        <v>363</v>
      </c>
      <c r="I69" s="32" t="s">
        <v>366</v>
      </c>
      <c r="J69" s="32" t="s">
        <v>367</v>
      </c>
      <c r="K69" s="16" t="s">
        <v>368</v>
      </c>
      <c r="L69" s="16" t="s">
        <v>30</v>
      </c>
      <c r="M69" s="17" t="s">
        <v>30</v>
      </c>
      <c r="N69" s="32" t="s">
        <v>28</v>
      </c>
      <c r="O69" s="32" t="s">
        <v>369</v>
      </c>
      <c r="P69" s="32" t="s">
        <v>370</v>
      </c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ht="15.75" customHeight="1">
      <c r="A70">
        <v>68</v>
      </c>
      <c r="B70">
        <f>LOOKUP(F70, mysql_data!B2:B75,mysql_data!A2:A75)</f>
        <v>78</v>
      </c>
      <c r="C70" s="16" t="s">
        <v>252</v>
      </c>
      <c r="D70" s="17" t="s">
        <v>261</v>
      </c>
      <c r="E70" s="16" t="s">
        <v>371</v>
      </c>
      <c r="F70" s="16" t="s">
        <v>371</v>
      </c>
      <c r="G70" s="20" t="s">
        <v>372</v>
      </c>
      <c r="H70" s="27" t="s">
        <v>371</v>
      </c>
      <c r="I70" s="32" t="s">
        <v>373</v>
      </c>
      <c r="J70" s="32" t="s">
        <v>374</v>
      </c>
      <c r="K70" s="16" t="s">
        <v>375</v>
      </c>
      <c r="L70" s="16" t="s">
        <v>79</v>
      </c>
      <c r="M70" s="17" t="s">
        <v>79</v>
      </c>
      <c r="N70" s="32" t="s">
        <v>56</v>
      </c>
      <c r="O70" s="32" t="s">
        <v>376</v>
      </c>
      <c r="P70" s="32" t="s">
        <v>377</v>
      </c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ht="15.75" customHeight="1">
      <c r="A71">
        <v>69</v>
      </c>
      <c r="B71">
        <f>LOOKUP(F71, mysql_data!B2:B75,mysql_data!A2:A75)</f>
        <v>54</v>
      </c>
      <c r="C71" s="16" t="s">
        <v>252</v>
      </c>
      <c r="D71" s="17" t="s">
        <v>261</v>
      </c>
      <c r="E71" s="16" t="s">
        <v>378</v>
      </c>
      <c r="F71" s="16" t="s">
        <v>379</v>
      </c>
      <c r="G71" s="28" t="s">
        <v>380</v>
      </c>
      <c r="H71" s="17" t="s">
        <v>381</v>
      </c>
      <c r="I71" s="29" t="s">
        <v>303</v>
      </c>
      <c r="J71" s="32" t="s">
        <v>304</v>
      </c>
      <c r="K71" s="17" t="s">
        <v>382</v>
      </c>
      <c r="L71" s="16" t="s">
        <v>30</v>
      </c>
      <c r="M71" s="17" t="s">
        <v>30</v>
      </c>
      <c r="N71" s="32" t="s">
        <v>28</v>
      </c>
      <c r="O71" s="17" t="s">
        <v>383</v>
      </c>
      <c r="P71" s="32" t="s">
        <v>307</v>
      </c>
      <c r="Q71" s="14"/>
      <c r="U71" s="14"/>
      <c r="V71" s="22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 ht="15.75" customHeight="1">
      <c r="A72">
        <v>70</v>
      </c>
      <c r="B72">
        <f>LOOKUP(F72, mysql_data!B2:B75,mysql_data!A2:A75)</f>
        <v>2</v>
      </c>
      <c r="C72" s="16" t="s">
        <v>252</v>
      </c>
      <c r="D72" s="17" t="s">
        <v>261</v>
      </c>
      <c r="E72" s="16" t="s">
        <v>378</v>
      </c>
      <c r="F72" s="16" t="s">
        <v>381</v>
      </c>
      <c r="G72" s="28" t="s">
        <v>380</v>
      </c>
      <c r="H72" s="16" t="s">
        <v>381</v>
      </c>
      <c r="I72" s="29" t="s">
        <v>303</v>
      </c>
      <c r="J72" s="32" t="s">
        <v>304</v>
      </c>
      <c r="K72" s="17" t="s">
        <v>382</v>
      </c>
      <c r="L72" s="16" t="s">
        <v>384</v>
      </c>
      <c r="M72" s="17" t="s">
        <v>30</v>
      </c>
      <c r="N72" s="32" t="s">
        <v>56</v>
      </c>
      <c r="O72" s="17" t="s">
        <v>385</v>
      </c>
      <c r="P72" s="32" t="s">
        <v>386</v>
      </c>
      <c r="Q72" s="14"/>
      <c r="R72" s="22"/>
      <c r="S72" s="22"/>
      <c r="T72" s="22"/>
      <c r="U72" s="14"/>
      <c r="V72" s="22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 ht="15.75" customHeight="1">
      <c r="A73">
        <v>71</v>
      </c>
      <c r="B73">
        <f>LOOKUP(F73, mysql_data!B2:B75,mysql_data!A2:A75)</f>
        <v>2</v>
      </c>
      <c r="C73" s="16" t="s">
        <v>252</v>
      </c>
      <c r="D73" s="17" t="s">
        <v>261</v>
      </c>
      <c r="E73" s="16" t="s">
        <v>378</v>
      </c>
      <c r="F73" s="16" t="s">
        <v>381</v>
      </c>
      <c r="G73" s="28" t="s">
        <v>380</v>
      </c>
      <c r="H73" s="16" t="s">
        <v>381</v>
      </c>
      <c r="I73" s="29" t="s">
        <v>303</v>
      </c>
      <c r="J73" s="32" t="s">
        <v>304</v>
      </c>
      <c r="K73" s="17" t="s">
        <v>382</v>
      </c>
      <c r="L73" s="16" t="s">
        <v>384</v>
      </c>
      <c r="M73" s="17" t="s">
        <v>331</v>
      </c>
      <c r="N73" s="32" t="s">
        <v>28</v>
      </c>
      <c r="O73" s="17" t="s">
        <v>387</v>
      </c>
      <c r="P73" s="32" t="s">
        <v>386</v>
      </c>
      <c r="Q73" s="14"/>
      <c r="R73" s="22"/>
      <c r="S73" s="22"/>
      <c r="T73" s="22"/>
      <c r="U73" s="14"/>
      <c r="V73" s="22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ht="15.75" customHeight="1">
      <c r="A74">
        <v>72</v>
      </c>
      <c r="B74">
        <f>LOOKUP(F74, mysql_data!B2:B75,mysql_data!A2:A75)</f>
        <v>2</v>
      </c>
      <c r="C74" s="16" t="s">
        <v>252</v>
      </c>
      <c r="D74" s="17" t="s">
        <v>261</v>
      </c>
      <c r="E74" s="16" t="s">
        <v>378</v>
      </c>
      <c r="F74" s="16" t="s">
        <v>381</v>
      </c>
      <c r="G74" s="28" t="s">
        <v>380</v>
      </c>
      <c r="H74" s="16" t="s">
        <v>381</v>
      </c>
      <c r="I74" s="29" t="s">
        <v>303</v>
      </c>
      <c r="J74" s="32" t="s">
        <v>304</v>
      </c>
      <c r="K74" s="17" t="s">
        <v>382</v>
      </c>
      <c r="L74" s="16" t="s">
        <v>384</v>
      </c>
      <c r="M74" s="17" t="s">
        <v>221</v>
      </c>
      <c r="N74" s="32" t="s">
        <v>28</v>
      </c>
      <c r="O74" s="17" t="s">
        <v>388</v>
      </c>
      <c r="P74" s="32" t="s">
        <v>386</v>
      </c>
      <c r="Q74" s="14"/>
      <c r="R74" s="22"/>
      <c r="S74" s="22"/>
      <c r="T74" s="22"/>
      <c r="U74" s="14"/>
      <c r="V74" s="22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ht="15.75" customHeight="1">
      <c r="A75">
        <v>73</v>
      </c>
      <c r="B75">
        <f>LOOKUP(F75, mysql_data!B2:B75,mysql_data!A2:A75)</f>
        <v>2</v>
      </c>
      <c r="C75" s="16" t="s">
        <v>252</v>
      </c>
      <c r="D75" s="17" t="s">
        <v>261</v>
      </c>
      <c r="E75" s="16" t="s">
        <v>378</v>
      </c>
      <c r="F75" s="16" t="s">
        <v>381</v>
      </c>
      <c r="G75" s="28" t="s">
        <v>380</v>
      </c>
      <c r="H75" s="16" t="s">
        <v>381</v>
      </c>
      <c r="I75" s="29" t="s">
        <v>303</v>
      </c>
      <c r="J75" s="32" t="s">
        <v>304</v>
      </c>
      <c r="K75" s="17" t="s">
        <v>382</v>
      </c>
      <c r="L75" s="16" t="s">
        <v>384</v>
      </c>
      <c r="M75" s="17" t="s">
        <v>292</v>
      </c>
      <c r="N75" s="32" t="s">
        <v>20</v>
      </c>
      <c r="O75" s="17" t="s">
        <v>389</v>
      </c>
      <c r="P75" s="32" t="s">
        <v>386</v>
      </c>
      <c r="Q75" s="14"/>
      <c r="R75" s="22"/>
      <c r="S75" s="22"/>
      <c r="T75" s="22"/>
      <c r="U75" s="14"/>
      <c r="V75" s="22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ht="15.75" customHeight="1">
      <c r="A76">
        <v>74</v>
      </c>
      <c r="B76">
        <f>LOOKUP(F76, mysql_data!B2:B75,mysql_data!A2:A75)</f>
        <v>58</v>
      </c>
      <c r="C76" s="16" t="s">
        <v>252</v>
      </c>
      <c r="D76" s="17" t="s">
        <v>261</v>
      </c>
      <c r="E76" s="16" t="s">
        <v>378</v>
      </c>
      <c r="F76" s="16" t="s">
        <v>390</v>
      </c>
      <c r="G76" s="28" t="s">
        <v>380</v>
      </c>
      <c r="H76" s="16" t="s">
        <v>381</v>
      </c>
      <c r="I76" s="29" t="s">
        <v>303</v>
      </c>
      <c r="J76" s="32" t="s">
        <v>304</v>
      </c>
      <c r="K76" s="17" t="s">
        <v>382</v>
      </c>
      <c r="L76" s="16" t="s">
        <v>30</v>
      </c>
      <c r="M76" s="17" t="s">
        <v>30</v>
      </c>
      <c r="N76" s="32" t="s">
        <v>28</v>
      </c>
      <c r="O76" s="16" t="s">
        <v>391</v>
      </c>
      <c r="P76" s="32" t="s">
        <v>307</v>
      </c>
      <c r="Q76" s="14"/>
      <c r="R76" s="22"/>
      <c r="S76" s="30"/>
      <c r="T76" s="22"/>
      <c r="U76" s="14"/>
      <c r="V76" s="22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ht="15.75" customHeight="1">
      <c r="A77">
        <v>75</v>
      </c>
      <c r="B77">
        <f>LOOKUP(F77, mysql_data!B2:B75,mysql_data!A2:A75)</f>
        <v>7</v>
      </c>
      <c r="C77" s="16" t="s">
        <v>252</v>
      </c>
      <c r="D77" s="17" t="s">
        <v>261</v>
      </c>
      <c r="E77" s="16" t="s">
        <v>392</v>
      </c>
      <c r="F77" s="16" t="s">
        <v>393</v>
      </c>
      <c r="G77" s="17" t="s">
        <v>394</v>
      </c>
      <c r="H77" s="31" t="s">
        <v>392</v>
      </c>
      <c r="I77" s="32" t="s">
        <v>395</v>
      </c>
      <c r="J77" s="32" t="s">
        <v>396</v>
      </c>
      <c r="K77" s="16" t="s">
        <v>397</v>
      </c>
      <c r="L77" s="16" t="s">
        <v>220</v>
      </c>
      <c r="M77" s="17" t="s">
        <v>30</v>
      </c>
      <c r="N77" s="32" t="s">
        <v>56</v>
      </c>
      <c r="O77" s="32" t="s">
        <v>398</v>
      </c>
      <c r="P77" s="32" t="s">
        <v>399</v>
      </c>
      <c r="Q77" s="14"/>
      <c r="R77" s="22"/>
      <c r="S77" s="22"/>
      <c r="T77" s="22"/>
      <c r="U77" s="14"/>
      <c r="V77" s="22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ht="15.75" customHeight="1">
      <c r="A78">
        <v>76</v>
      </c>
      <c r="B78">
        <f>LOOKUP(F78, mysql_data!B2:B75,mysql_data!A2:A75)</f>
        <v>7</v>
      </c>
      <c r="C78" s="16" t="s">
        <v>252</v>
      </c>
      <c r="D78" s="17" t="s">
        <v>261</v>
      </c>
      <c r="E78" s="16" t="s">
        <v>392</v>
      </c>
      <c r="F78" s="16" t="s">
        <v>393</v>
      </c>
      <c r="G78" s="17" t="s">
        <v>394</v>
      </c>
      <c r="H78" s="16" t="s">
        <v>392</v>
      </c>
      <c r="I78" s="32" t="s">
        <v>395</v>
      </c>
      <c r="J78" s="32" t="s">
        <v>396</v>
      </c>
      <c r="K78" s="16" t="s">
        <v>397</v>
      </c>
      <c r="L78" s="16" t="s">
        <v>220</v>
      </c>
      <c r="M78" s="17" t="s">
        <v>221</v>
      </c>
      <c r="N78" s="32" t="s">
        <v>28</v>
      </c>
      <c r="O78" s="32" t="s">
        <v>400</v>
      </c>
      <c r="P78" s="32" t="s">
        <v>399</v>
      </c>
      <c r="Q78" s="14"/>
      <c r="R78" s="22"/>
      <c r="S78" s="22"/>
      <c r="T78" s="22"/>
      <c r="U78" s="14"/>
      <c r="V78" s="22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ht="15.75" customHeight="1">
      <c r="A79">
        <v>77</v>
      </c>
      <c r="B79">
        <f>LOOKUP(F79, mysql_data!B2:B75,mysql_data!A2:A75)</f>
        <v>11</v>
      </c>
      <c r="C79" s="16" t="s">
        <v>252</v>
      </c>
      <c r="D79" s="17" t="s">
        <v>261</v>
      </c>
      <c r="E79" s="16" t="s">
        <v>401</v>
      </c>
      <c r="F79" s="16" t="s">
        <v>402</v>
      </c>
      <c r="G79" s="20" t="s">
        <v>403</v>
      </c>
      <c r="H79" s="16" t="s">
        <v>401</v>
      </c>
      <c r="I79" s="32" t="s">
        <v>50</v>
      </c>
      <c r="J79" s="32" t="s">
        <v>404</v>
      </c>
      <c r="K79" s="16" t="s">
        <v>405</v>
      </c>
      <c r="L79" s="16" t="s">
        <v>30</v>
      </c>
      <c r="M79" s="17" t="s">
        <v>30</v>
      </c>
      <c r="N79" s="32" t="s">
        <v>28</v>
      </c>
      <c r="O79" s="32" t="s">
        <v>406</v>
      </c>
      <c r="P79" s="32" t="s">
        <v>307</v>
      </c>
      <c r="Q79" s="14"/>
      <c r="R79" s="22"/>
      <c r="S79" s="13"/>
      <c r="T79" s="22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ht="15.75" customHeight="1">
      <c r="A80">
        <v>78</v>
      </c>
      <c r="B80">
        <f>LOOKUP(F80, mysql_data!B2:B75,mysql_data!A2:A75)</f>
        <v>9</v>
      </c>
      <c r="C80" s="16" t="s">
        <v>252</v>
      </c>
      <c r="D80" s="17" t="s">
        <v>253</v>
      </c>
      <c r="E80" s="16" t="s">
        <v>407</v>
      </c>
      <c r="F80" s="16" t="s">
        <v>408</v>
      </c>
      <c r="G80" s="20" t="s">
        <v>409</v>
      </c>
      <c r="H80" s="16" t="s">
        <v>407</v>
      </c>
      <c r="I80" s="32" t="s">
        <v>410</v>
      </c>
      <c r="J80" s="32" t="s">
        <v>411</v>
      </c>
      <c r="K80" s="16" t="s">
        <v>412</v>
      </c>
      <c r="L80" s="16" t="s">
        <v>150</v>
      </c>
      <c r="M80" s="17" t="s">
        <v>413</v>
      </c>
      <c r="N80" s="32" t="s">
        <v>56</v>
      </c>
      <c r="O80" s="32" t="s">
        <v>414</v>
      </c>
      <c r="P80" s="32" t="s">
        <v>415</v>
      </c>
      <c r="Q80" s="14"/>
      <c r="R80" s="22"/>
      <c r="S80" s="13"/>
      <c r="T80" s="22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ht="15.75" customHeight="1">
      <c r="A81">
        <v>79</v>
      </c>
      <c r="B81">
        <f>LOOKUP(F81, mysql_data!B2:B75,mysql_data!A2:A75)</f>
        <v>18</v>
      </c>
      <c r="C81" s="16" t="s">
        <v>252</v>
      </c>
      <c r="D81" s="17" t="s">
        <v>253</v>
      </c>
      <c r="E81" s="16" t="s">
        <v>416</v>
      </c>
      <c r="F81" s="16" t="s">
        <v>417</v>
      </c>
      <c r="G81" s="20" t="s">
        <v>418</v>
      </c>
      <c r="H81" s="16" t="s">
        <v>416</v>
      </c>
      <c r="I81" s="32" t="s">
        <v>419</v>
      </c>
      <c r="J81" s="32" t="s">
        <v>420</v>
      </c>
      <c r="K81" s="17" t="s">
        <v>421</v>
      </c>
      <c r="L81" s="16" t="s">
        <v>422</v>
      </c>
      <c r="M81" s="17" t="s">
        <v>79</v>
      </c>
      <c r="N81" s="32" t="s">
        <v>56</v>
      </c>
      <c r="O81" s="32" t="s">
        <v>423</v>
      </c>
      <c r="P81" s="32" t="s">
        <v>424</v>
      </c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ht="15.75" customHeight="1">
      <c r="A82">
        <v>80</v>
      </c>
      <c r="B82">
        <f>LOOKUP(F82, mysql_data!B2:B75,mysql_data!A2:A75)</f>
        <v>18</v>
      </c>
      <c r="C82" s="16" t="s">
        <v>252</v>
      </c>
      <c r="D82" s="17" t="s">
        <v>253</v>
      </c>
      <c r="E82" s="16" t="s">
        <v>416</v>
      </c>
      <c r="F82" s="16" t="s">
        <v>417</v>
      </c>
      <c r="G82" s="20" t="s">
        <v>418</v>
      </c>
      <c r="H82" s="16" t="s">
        <v>416</v>
      </c>
      <c r="I82" s="32" t="s">
        <v>419</v>
      </c>
      <c r="J82" s="32" t="s">
        <v>420</v>
      </c>
      <c r="K82" s="17" t="s">
        <v>421</v>
      </c>
      <c r="L82" s="16" t="s">
        <v>422</v>
      </c>
      <c r="M82" s="17" t="s">
        <v>19</v>
      </c>
      <c r="N82" s="32" t="s">
        <v>28</v>
      </c>
      <c r="O82" s="32" t="s">
        <v>425</v>
      </c>
      <c r="P82" s="32" t="s">
        <v>424</v>
      </c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ht="15.75" customHeight="1">
      <c r="A83">
        <v>81</v>
      </c>
      <c r="B83">
        <f>LOOKUP(F83, mysql_data!B2:B75,mysql_data!A2:A75)</f>
        <v>32</v>
      </c>
      <c r="C83" s="16" t="s">
        <v>252</v>
      </c>
      <c r="D83" s="17" t="s">
        <v>253</v>
      </c>
      <c r="E83" s="16" t="s">
        <v>426</v>
      </c>
      <c r="F83" s="42" t="s">
        <v>427</v>
      </c>
      <c r="G83" s="20" t="s">
        <v>428</v>
      </c>
      <c r="H83" s="16" t="s">
        <v>426</v>
      </c>
      <c r="I83" s="32" t="s">
        <v>429</v>
      </c>
      <c r="J83" s="32" t="s">
        <v>430</v>
      </c>
      <c r="K83" s="16" t="s">
        <v>431</v>
      </c>
      <c r="L83" s="16" t="s">
        <v>64</v>
      </c>
      <c r="M83" s="17" t="s">
        <v>64</v>
      </c>
      <c r="N83" s="32" t="s">
        <v>56</v>
      </c>
      <c r="O83" s="32" t="s">
        <v>432</v>
      </c>
      <c r="P83" s="32" t="s">
        <v>66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ht="15.75" customHeight="1"/>
    <row r="85" spans="1:35" ht="15.75" customHeight="1"/>
    <row r="86" spans="1:35" ht="15.75" customHeight="1"/>
    <row r="87" spans="1:35" ht="15.75" customHeight="1"/>
    <row r="88" spans="1:35" ht="15.75" customHeight="1"/>
    <row r="89" spans="1:35" ht="15.75" customHeight="1"/>
    <row r="90" spans="1:35" ht="15.75" customHeight="1"/>
    <row r="91" spans="1:35" ht="15.75" customHeight="1"/>
    <row r="92" spans="1:35" ht="15.75" customHeight="1"/>
    <row r="93" spans="1:35" ht="15.75" customHeight="1"/>
    <row r="94" spans="1:35" ht="15.75" customHeight="1"/>
    <row r="95" spans="1:35" ht="15.75" customHeight="1"/>
    <row r="96" spans="1:3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</sheetData>
  <pageMargins left="0.75" right="0.75" top="1" bottom="1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30"/>
  <sheetViews>
    <sheetView workbookViewId="0">
      <pane ySplit="1" topLeftCell="A2" activePane="bottomLeft" state="frozen"/>
      <selection pane="bottomLeft" activeCell="C80" sqref="C80"/>
    </sheetView>
  </sheetViews>
  <sheetFormatPr baseColWidth="10" defaultColWidth="11.28515625" defaultRowHeight="15" customHeight="1"/>
  <cols>
    <col min="1" max="1" width="24.5703125" customWidth="1"/>
    <col min="2" max="3" width="30.7109375" customWidth="1"/>
    <col min="4" max="4" width="29.28515625" customWidth="1"/>
    <col min="5" max="5" width="35.42578125" customWidth="1"/>
    <col min="6" max="6" width="23.28515625" customWidth="1"/>
    <col min="7" max="7" width="29.7109375" hidden="1" customWidth="1"/>
    <col min="8" max="8" width="17.42578125" hidden="1" customWidth="1"/>
    <col min="9" max="9" width="24.28515625" customWidth="1"/>
    <col min="10" max="10" width="23.140625" customWidth="1"/>
    <col min="11" max="11" width="20.28515625" customWidth="1"/>
    <col min="12" max="12" width="23.140625" hidden="1" customWidth="1"/>
    <col min="13" max="13" width="23.140625" customWidth="1"/>
    <col min="14" max="14" width="115.7109375" customWidth="1"/>
    <col min="15" max="15" width="10.5703125" customWidth="1"/>
    <col min="16" max="16" width="19" customWidth="1"/>
    <col min="17" max="18" width="10.5703125" customWidth="1"/>
    <col min="19" max="19" width="76" customWidth="1"/>
    <col min="20" max="33" width="10.5703125" customWidth="1"/>
  </cols>
  <sheetData>
    <row r="1" spans="1:33" ht="15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11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</row>
    <row r="2" spans="1:33" ht="15.75" customHeight="1">
      <c r="A2" s="8" t="s">
        <v>13</v>
      </c>
      <c r="B2" s="9" t="s">
        <v>14</v>
      </c>
      <c r="C2" s="8" t="s">
        <v>15</v>
      </c>
      <c r="D2" s="8" t="s">
        <v>15</v>
      </c>
      <c r="E2" s="9" t="s">
        <v>16</v>
      </c>
      <c r="F2" s="8" t="s">
        <v>15</v>
      </c>
      <c r="G2" s="10" t="s">
        <v>17</v>
      </c>
      <c r="H2" s="10" t="s">
        <v>18</v>
      </c>
      <c r="I2" s="11">
        <v>2020</v>
      </c>
      <c r="J2" s="8" t="s">
        <v>19</v>
      </c>
      <c r="K2" s="9" t="s">
        <v>19</v>
      </c>
      <c r="L2" s="12" t="s">
        <v>20</v>
      </c>
      <c r="M2" s="13" t="s">
        <v>15</v>
      </c>
      <c r="N2" s="12" t="s">
        <v>21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ht="18.75" customHeight="1">
      <c r="A3" s="8" t="s">
        <v>13</v>
      </c>
      <c r="B3" s="9" t="s">
        <v>22</v>
      </c>
      <c r="C3" s="41" t="s">
        <v>23</v>
      </c>
      <c r="D3" s="41" t="s">
        <v>23</v>
      </c>
      <c r="E3" s="9" t="s">
        <v>24</v>
      </c>
      <c r="F3" s="8" t="s">
        <v>23</v>
      </c>
      <c r="G3" s="15" t="s">
        <v>25</v>
      </c>
      <c r="H3" s="15" t="s">
        <v>26</v>
      </c>
      <c r="I3" s="8" t="s">
        <v>23</v>
      </c>
      <c r="J3" s="8" t="s">
        <v>27</v>
      </c>
      <c r="K3" s="9" t="s">
        <v>19</v>
      </c>
      <c r="L3" s="9" t="s">
        <v>28</v>
      </c>
      <c r="M3" s="9" t="s">
        <v>29</v>
      </c>
      <c r="N3" s="9" t="s">
        <v>88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5.75" customHeight="1">
      <c r="A4" s="8" t="s">
        <v>13</v>
      </c>
      <c r="B4" s="9" t="s">
        <v>22</v>
      </c>
      <c r="C4" s="8" t="s">
        <v>23</v>
      </c>
      <c r="D4" s="9" t="s">
        <v>23</v>
      </c>
      <c r="E4" s="9" t="s">
        <v>24</v>
      </c>
      <c r="F4" s="8" t="s">
        <v>23</v>
      </c>
      <c r="G4" s="15" t="s">
        <v>25</v>
      </c>
      <c r="H4" s="15" t="s">
        <v>26</v>
      </c>
      <c r="I4" s="8" t="s">
        <v>23</v>
      </c>
      <c r="J4" s="8" t="s">
        <v>27</v>
      </c>
      <c r="K4" s="9" t="s">
        <v>30</v>
      </c>
      <c r="L4" s="9" t="s">
        <v>31</v>
      </c>
      <c r="M4" s="9" t="s">
        <v>32</v>
      </c>
      <c r="N4" s="9" t="s">
        <v>39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ht="15.75" customHeight="1">
      <c r="A5" s="16" t="s">
        <v>13</v>
      </c>
      <c r="B5" s="17" t="s">
        <v>33</v>
      </c>
      <c r="C5" s="16" t="s">
        <v>34</v>
      </c>
      <c r="D5" s="16" t="s">
        <v>34</v>
      </c>
      <c r="E5" s="17" t="s">
        <v>35</v>
      </c>
      <c r="F5" s="16" t="s">
        <v>34</v>
      </c>
      <c r="G5" s="18" t="s">
        <v>36</v>
      </c>
      <c r="H5" s="18" t="s">
        <v>37</v>
      </c>
      <c r="I5" s="16" t="s">
        <v>34</v>
      </c>
      <c r="J5" s="16" t="s">
        <v>30</v>
      </c>
      <c r="K5" s="17" t="s">
        <v>30</v>
      </c>
      <c r="L5" s="19" t="s">
        <v>31</v>
      </c>
      <c r="M5" s="19" t="s">
        <v>38</v>
      </c>
      <c r="N5" s="19" t="s">
        <v>39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33" ht="15.75" customHeight="1">
      <c r="A6" s="16" t="s">
        <v>13</v>
      </c>
      <c r="B6" s="17" t="s">
        <v>40</v>
      </c>
      <c r="C6" s="16" t="s">
        <v>41</v>
      </c>
      <c r="D6" s="16" t="s">
        <v>41</v>
      </c>
      <c r="E6" s="20" t="s">
        <v>42</v>
      </c>
      <c r="F6" s="16" t="s">
        <v>41</v>
      </c>
      <c r="G6" s="18" t="s">
        <v>43</v>
      </c>
      <c r="H6" s="18" t="s">
        <v>44</v>
      </c>
      <c r="I6" s="16" t="s">
        <v>45</v>
      </c>
      <c r="J6" s="16" t="s">
        <v>30</v>
      </c>
      <c r="K6" s="17" t="s">
        <v>30</v>
      </c>
      <c r="L6" s="21" t="s">
        <v>20</v>
      </c>
      <c r="M6" s="21" t="s">
        <v>46</v>
      </c>
      <c r="N6" s="21" t="s">
        <v>47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ht="15.75" customHeight="1">
      <c r="A7" s="16" t="s">
        <v>13</v>
      </c>
      <c r="B7" s="17" t="s">
        <v>33</v>
      </c>
      <c r="C7" s="16" t="s">
        <v>48</v>
      </c>
      <c r="D7" s="16" t="s">
        <v>48</v>
      </c>
      <c r="E7" s="20" t="s">
        <v>49</v>
      </c>
      <c r="F7" s="16" t="s">
        <v>48</v>
      </c>
      <c r="G7" s="18" t="s">
        <v>50</v>
      </c>
      <c r="H7" s="18" t="s">
        <v>51</v>
      </c>
      <c r="I7" s="16" t="s">
        <v>52</v>
      </c>
      <c r="J7" s="16" t="s">
        <v>30</v>
      </c>
      <c r="K7" s="17" t="s">
        <v>30</v>
      </c>
      <c r="L7" s="21" t="s">
        <v>53</v>
      </c>
      <c r="M7" s="21" t="s">
        <v>54</v>
      </c>
      <c r="N7" s="21" t="s">
        <v>55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1:33" ht="15.75" customHeight="1">
      <c r="A8" s="16" t="s">
        <v>13</v>
      </c>
      <c r="B8" s="17" t="s">
        <v>33</v>
      </c>
      <c r="C8" s="16" t="s">
        <v>48</v>
      </c>
      <c r="D8" s="16" t="s">
        <v>48</v>
      </c>
      <c r="E8" s="20" t="s">
        <v>49</v>
      </c>
      <c r="F8" s="16" t="s">
        <v>48</v>
      </c>
      <c r="G8" s="18" t="s">
        <v>50</v>
      </c>
      <c r="H8" s="18" t="s">
        <v>51</v>
      </c>
      <c r="I8" s="16" t="s">
        <v>52</v>
      </c>
      <c r="J8" s="16" t="s">
        <v>30</v>
      </c>
      <c r="K8" s="17" t="s">
        <v>30</v>
      </c>
      <c r="L8" s="21" t="s">
        <v>56</v>
      </c>
      <c r="M8" s="21" t="s">
        <v>57</v>
      </c>
      <c r="N8" s="21"/>
      <c r="O8" s="14"/>
      <c r="P8" s="22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ht="15.75" customHeight="1">
      <c r="A9" s="16" t="s">
        <v>13</v>
      </c>
      <c r="B9" s="17" t="s">
        <v>58</v>
      </c>
      <c r="C9" s="16" t="s">
        <v>59</v>
      </c>
      <c r="D9" s="16" t="s">
        <v>59</v>
      </c>
      <c r="E9" s="20" t="s">
        <v>60</v>
      </c>
      <c r="F9" s="16" t="s">
        <v>59</v>
      </c>
      <c r="G9" s="18" t="s">
        <v>61</v>
      </c>
      <c r="H9" s="18" t="s">
        <v>62</v>
      </c>
      <c r="I9" s="16" t="s">
        <v>63</v>
      </c>
      <c r="J9" s="16" t="s">
        <v>64</v>
      </c>
      <c r="K9" s="17" t="s">
        <v>64</v>
      </c>
      <c r="L9" s="21" t="s">
        <v>56</v>
      </c>
      <c r="M9" s="21" t="s">
        <v>65</v>
      </c>
      <c r="N9" s="21" t="s">
        <v>66</v>
      </c>
      <c r="O9" s="14"/>
      <c r="P9" s="22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33" ht="15.75" customHeight="1">
      <c r="A10" s="16" t="s">
        <v>13</v>
      </c>
      <c r="B10" s="17" t="s">
        <v>33</v>
      </c>
      <c r="C10" s="16" t="s">
        <v>67</v>
      </c>
      <c r="D10" s="16" t="s">
        <v>67</v>
      </c>
      <c r="E10" s="20" t="s">
        <v>68</v>
      </c>
      <c r="F10" s="16" t="s">
        <v>67</v>
      </c>
      <c r="G10" s="18" t="s">
        <v>69</v>
      </c>
      <c r="H10" s="18" t="s">
        <v>70</v>
      </c>
      <c r="I10" s="16" t="s">
        <v>70</v>
      </c>
      <c r="J10" s="16" t="s">
        <v>71</v>
      </c>
      <c r="K10" s="17" t="s">
        <v>71</v>
      </c>
      <c r="L10" s="21" t="s">
        <v>20</v>
      </c>
      <c r="M10" s="21" t="s">
        <v>72</v>
      </c>
      <c r="N10" s="21" t="s">
        <v>73</v>
      </c>
      <c r="O10" s="14"/>
      <c r="P10" s="22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ht="15.75" customHeight="1">
      <c r="A11" s="16" t="s">
        <v>13</v>
      </c>
      <c r="B11" s="23" t="s">
        <v>40</v>
      </c>
      <c r="C11" s="16" t="s">
        <v>74</v>
      </c>
      <c r="D11" s="16" t="s">
        <v>74</v>
      </c>
      <c r="E11" s="20" t="s">
        <v>75</v>
      </c>
      <c r="F11" s="16" t="s">
        <v>74</v>
      </c>
      <c r="G11" s="18" t="s">
        <v>76</v>
      </c>
      <c r="H11" s="18" t="s">
        <v>77</v>
      </c>
      <c r="I11" s="16" t="s">
        <v>78</v>
      </c>
      <c r="J11" s="16" t="s">
        <v>79</v>
      </c>
      <c r="K11" s="17" t="s">
        <v>79</v>
      </c>
      <c r="L11" s="21" t="s">
        <v>28</v>
      </c>
      <c r="M11" s="21" t="s">
        <v>80</v>
      </c>
      <c r="N11" s="21" t="s">
        <v>28</v>
      </c>
      <c r="O11" s="14"/>
      <c r="P11" s="22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spans="1:33" ht="15.75" customHeight="1">
      <c r="A12" s="16" t="s">
        <v>13</v>
      </c>
      <c r="B12" s="23" t="s">
        <v>40</v>
      </c>
      <c r="C12" s="16" t="s">
        <v>81</v>
      </c>
      <c r="D12" s="16" t="s">
        <v>82</v>
      </c>
      <c r="E12" s="20" t="s">
        <v>83</v>
      </c>
      <c r="F12" s="16" t="s">
        <v>82</v>
      </c>
      <c r="G12" s="18" t="s">
        <v>84</v>
      </c>
      <c r="H12" s="18" t="s">
        <v>85</v>
      </c>
      <c r="I12" s="16" t="s">
        <v>86</v>
      </c>
      <c r="J12" s="16" t="s">
        <v>19</v>
      </c>
      <c r="K12" s="17" t="s">
        <v>19</v>
      </c>
      <c r="L12" s="21" t="s">
        <v>28</v>
      </c>
      <c r="M12" s="21" t="s">
        <v>87</v>
      </c>
      <c r="N12" s="21" t="s">
        <v>88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ht="15.75" customHeight="1">
      <c r="A13" s="16" t="s">
        <v>13</v>
      </c>
      <c r="B13" s="23" t="s">
        <v>40</v>
      </c>
      <c r="C13" s="16" t="s">
        <v>81</v>
      </c>
      <c r="D13" s="16" t="s">
        <v>89</v>
      </c>
      <c r="E13" s="20" t="s">
        <v>90</v>
      </c>
      <c r="F13" s="16" t="s">
        <v>89</v>
      </c>
      <c r="G13" s="18" t="s">
        <v>84</v>
      </c>
      <c r="H13" s="18" t="s">
        <v>85</v>
      </c>
      <c r="I13" s="16" t="s">
        <v>89</v>
      </c>
      <c r="J13" s="16" t="s">
        <v>71</v>
      </c>
      <c r="K13" s="17" t="s">
        <v>71</v>
      </c>
      <c r="L13" s="21" t="s">
        <v>56</v>
      </c>
      <c r="M13" s="21" t="s">
        <v>91</v>
      </c>
      <c r="N13" s="21" t="s">
        <v>92</v>
      </c>
      <c r="O13" s="14"/>
      <c r="P13" s="22"/>
      <c r="Q13" s="22"/>
      <c r="R13" s="2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ht="15.75" customHeight="1">
      <c r="A14" s="16" t="s">
        <v>13</v>
      </c>
      <c r="B14" s="23" t="s">
        <v>40</v>
      </c>
      <c r="C14" s="16" t="s">
        <v>93</v>
      </c>
      <c r="D14" s="16" t="s">
        <v>93</v>
      </c>
      <c r="E14" s="20" t="s">
        <v>94</v>
      </c>
      <c r="F14" s="16" t="s">
        <v>93</v>
      </c>
      <c r="G14" s="18" t="s">
        <v>95</v>
      </c>
      <c r="H14" s="18" t="s">
        <v>96</v>
      </c>
      <c r="I14" s="16" t="s">
        <v>97</v>
      </c>
      <c r="J14" s="16" t="s">
        <v>19</v>
      </c>
      <c r="K14" s="17" t="s">
        <v>19</v>
      </c>
      <c r="L14" s="21" t="s">
        <v>56</v>
      </c>
      <c r="M14" s="21" t="s">
        <v>98</v>
      </c>
      <c r="N14" s="21" t="s">
        <v>99</v>
      </c>
      <c r="O14" s="22"/>
      <c r="P14" s="22"/>
      <c r="Q14" s="22"/>
      <c r="R14" s="22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ht="15.75" customHeight="1">
      <c r="A15" s="16" t="s">
        <v>13</v>
      </c>
      <c r="B15" s="23" t="s">
        <v>40</v>
      </c>
      <c r="C15" s="16" t="s">
        <v>93</v>
      </c>
      <c r="D15" s="16" t="s">
        <v>93</v>
      </c>
      <c r="E15" s="20" t="s">
        <v>94</v>
      </c>
      <c r="F15" s="16" t="s">
        <v>93</v>
      </c>
      <c r="G15" s="18" t="s">
        <v>95</v>
      </c>
      <c r="H15" s="18" t="s">
        <v>96</v>
      </c>
      <c r="I15" s="16" t="s">
        <v>97</v>
      </c>
      <c r="J15" s="16" t="s">
        <v>19</v>
      </c>
      <c r="K15" s="17" t="s">
        <v>19</v>
      </c>
      <c r="L15" s="21" t="s">
        <v>20</v>
      </c>
      <c r="M15" s="21" t="s">
        <v>97</v>
      </c>
      <c r="N15" s="21" t="s">
        <v>100</v>
      </c>
      <c r="O15" s="22"/>
      <c r="P15" s="22"/>
      <c r="Q15" s="22"/>
      <c r="R15" s="22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ht="15.75" customHeight="1">
      <c r="A16" s="16" t="s">
        <v>13</v>
      </c>
      <c r="B16" s="23" t="s">
        <v>40</v>
      </c>
      <c r="C16" s="16" t="s">
        <v>93</v>
      </c>
      <c r="D16" s="16" t="s">
        <v>93</v>
      </c>
      <c r="E16" s="20" t="s">
        <v>94</v>
      </c>
      <c r="F16" s="16" t="s">
        <v>93</v>
      </c>
      <c r="G16" s="18" t="s">
        <v>95</v>
      </c>
      <c r="H16" s="18" t="s">
        <v>96</v>
      </c>
      <c r="I16" s="16" t="s">
        <v>97</v>
      </c>
      <c r="J16" s="16" t="s">
        <v>19</v>
      </c>
      <c r="K16" s="17" t="s">
        <v>19</v>
      </c>
      <c r="L16" s="21" t="s">
        <v>28</v>
      </c>
      <c r="M16" s="21" t="s">
        <v>101</v>
      </c>
      <c r="N16" s="21" t="s">
        <v>102</v>
      </c>
      <c r="O16" s="22"/>
      <c r="P16" s="22"/>
      <c r="Q16" s="22"/>
      <c r="R16" s="22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ht="15.75" customHeight="1">
      <c r="A17" s="16" t="s">
        <v>13</v>
      </c>
      <c r="B17" s="24" t="s">
        <v>40</v>
      </c>
      <c r="C17" s="16" t="s">
        <v>103</v>
      </c>
      <c r="D17" s="16" t="s">
        <v>103</v>
      </c>
      <c r="E17" s="20" t="s">
        <v>104</v>
      </c>
      <c r="F17" s="16" t="s">
        <v>103</v>
      </c>
      <c r="G17" s="18" t="s">
        <v>105</v>
      </c>
      <c r="H17" s="18" t="s">
        <v>106</v>
      </c>
      <c r="I17" s="16" t="s">
        <v>107</v>
      </c>
      <c r="J17" s="16" t="s">
        <v>108</v>
      </c>
      <c r="K17" s="17" t="s">
        <v>108</v>
      </c>
      <c r="L17" s="21" t="s">
        <v>20</v>
      </c>
      <c r="M17" s="21" t="s">
        <v>109</v>
      </c>
      <c r="N17" s="21" t="s">
        <v>110</v>
      </c>
      <c r="O17" s="22"/>
      <c r="P17" s="22"/>
      <c r="Q17" s="22"/>
      <c r="R17" s="22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ht="15.75" customHeight="1">
      <c r="A18" s="16" t="s">
        <v>13</v>
      </c>
      <c r="B18" s="17" t="s">
        <v>40</v>
      </c>
      <c r="C18" s="16" t="s">
        <v>111</v>
      </c>
      <c r="D18" s="16" t="s">
        <v>111</v>
      </c>
      <c r="E18" s="20" t="s">
        <v>112</v>
      </c>
      <c r="F18" s="16" t="s">
        <v>111</v>
      </c>
      <c r="G18" s="18" t="s">
        <v>113</v>
      </c>
      <c r="H18" s="18" t="s">
        <v>114</v>
      </c>
      <c r="I18" s="16" t="s">
        <v>114</v>
      </c>
      <c r="J18" s="16" t="s">
        <v>30</v>
      </c>
      <c r="K18" s="17" t="s">
        <v>30</v>
      </c>
      <c r="L18" s="21" t="s">
        <v>56</v>
      </c>
      <c r="M18" s="21" t="s">
        <v>115</v>
      </c>
      <c r="N18" s="21" t="s">
        <v>39</v>
      </c>
      <c r="O18" s="22"/>
      <c r="P18" s="22"/>
      <c r="Q18" s="22"/>
      <c r="R18" s="22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ht="15.75" customHeight="1">
      <c r="A19" s="16" t="s">
        <v>13</v>
      </c>
      <c r="B19" s="17" t="s">
        <v>58</v>
      </c>
      <c r="C19" s="16" t="s">
        <v>116</v>
      </c>
      <c r="D19" s="16" t="s">
        <v>116</v>
      </c>
      <c r="E19" s="20" t="s">
        <v>117</v>
      </c>
      <c r="F19" s="16" t="s">
        <v>116</v>
      </c>
      <c r="G19" s="18" t="s">
        <v>118</v>
      </c>
      <c r="H19" s="18" t="s">
        <v>119</v>
      </c>
      <c r="I19" s="16" t="s">
        <v>120</v>
      </c>
      <c r="J19" s="16" t="s">
        <v>121</v>
      </c>
      <c r="K19" s="17" t="s">
        <v>121</v>
      </c>
      <c r="L19" s="21" t="s">
        <v>28</v>
      </c>
      <c r="M19" s="21" t="s">
        <v>122</v>
      </c>
      <c r="N19" s="21" t="s">
        <v>123</v>
      </c>
      <c r="O19" s="22"/>
      <c r="P19" s="22"/>
      <c r="Q19" s="22"/>
      <c r="R19" s="22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ht="15.75" customHeight="1">
      <c r="A20" s="16" t="s">
        <v>13</v>
      </c>
      <c r="B20" s="17" t="s">
        <v>58</v>
      </c>
      <c r="C20" s="16" t="s">
        <v>116</v>
      </c>
      <c r="D20" s="16" t="s">
        <v>116</v>
      </c>
      <c r="E20" s="20" t="s">
        <v>117</v>
      </c>
      <c r="F20" s="16" t="s">
        <v>116</v>
      </c>
      <c r="G20" s="18" t="s">
        <v>118</v>
      </c>
      <c r="H20" s="18" t="s">
        <v>119</v>
      </c>
      <c r="I20" s="16" t="s">
        <v>120</v>
      </c>
      <c r="J20" s="16" t="s">
        <v>121</v>
      </c>
      <c r="K20" s="17" t="s">
        <v>121</v>
      </c>
      <c r="L20" s="21" t="s">
        <v>56</v>
      </c>
      <c r="M20" s="21" t="s">
        <v>124</v>
      </c>
      <c r="N20" s="21" t="s">
        <v>125</v>
      </c>
      <c r="O20" s="22"/>
      <c r="P20" s="22"/>
      <c r="Q20" s="22"/>
      <c r="R20" s="22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ht="15.75" customHeight="1">
      <c r="A21" s="16" t="s">
        <v>13</v>
      </c>
      <c r="B21" s="17" t="s">
        <v>40</v>
      </c>
      <c r="C21" s="16" t="s">
        <v>126</v>
      </c>
      <c r="D21" s="16" t="s">
        <v>127</v>
      </c>
      <c r="E21" s="20" t="s">
        <v>128</v>
      </c>
      <c r="F21" s="16" t="s">
        <v>127</v>
      </c>
      <c r="G21" s="18" t="s">
        <v>129</v>
      </c>
      <c r="H21" s="18" t="s">
        <v>130</v>
      </c>
      <c r="I21" s="16" t="s">
        <v>130</v>
      </c>
      <c r="J21" s="16" t="s">
        <v>30</v>
      </c>
      <c r="K21" s="17" t="s">
        <v>30</v>
      </c>
      <c r="L21" s="21" t="s">
        <v>56</v>
      </c>
      <c r="M21" s="21" t="s">
        <v>131</v>
      </c>
      <c r="N21" s="21" t="s">
        <v>39</v>
      </c>
      <c r="O21" s="22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ht="15.75" customHeight="1">
      <c r="A22" s="16" t="s">
        <v>13</v>
      </c>
      <c r="B22" s="17" t="s">
        <v>58</v>
      </c>
      <c r="C22" s="16" t="s">
        <v>132</v>
      </c>
      <c r="D22" s="16" t="s">
        <v>133</v>
      </c>
      <c r="E22" s="20" t="s">
        <v>134</v>
      </c>
      <c r="F22" s="16" t="s">
        <v>133</v>
      </c>
      <c r="G22" s="18" t="s">
        <v>135</v>
      </c>
      <c r="H22" s="18" t="s">
        <v>136</v>
      </c>
      <c r="I22" s="16" t="s">
        <v>137</v>
      </c>
      <c r="J22" s="16" t="s">
        <v>19</v>
      </c>
      <c r="K22" s="17" t="s">
        <v>19</v>
      </c>
      <c r="L22" s="21" t="s">
        <v>28</v>
      </c>
      <c r="M22" s="21" t="s">
        <v>138</v>
      </c>
      <c r="N22" s="21" t="s">
        <v>139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ht="15.75" customHeight="1">
      <c r="A23" s="16" t="s">
        <v>13</v>
      </c>
      <c r="B23" s="17" t="s">
        <v>58</v>
      </c>
      <c r="C23" s="16" t="s">
        <v>140</v>
      </c>
      <c r="D23" s="16" t="s">
        <v>140</v>
      </c>
      <c r="E23" s="20" t="s">
        <v>141</v>
      </c>
      <c r="F23" s="16" t="s">
        <v>140</v>
      </c>
      <c r="G23" s="18" t="s">
        <v>142</v>
      </c>
      <c r="H23" s="18" t="s">
        <v>143</v>
      </c>
      <c r="I23" s="16" t="s">
        <v>140</v>
      </c>
      <c r="J23" s="16" t="s">
        <v>30</v>
      </c>
      <c r="K23" s="17" t="s">
        <v>30</v>
      </c>
      <c r="L23" s="21" t="s">
        <v>20</v>
      </c>
      <c r="M23" s="21" t="s">
        <v>144</v>
      </c>
      <c r="N23" s="21" t="s">
        <v>47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ht="15.75" customHeight="1">
      <c r="A24" s="16" t="s">
        <v>13</v>
      </c>
      <c r="B24" s="17" t="s">
        <v>58</v>
      </c>
      <c r="C24" s="16" t="s">
        <v>145</v>
      </c>
      <c r="D24" s="16" t="s">
        <v>145</v>
      </c>
      <c r="E24" s="20" t="s">
        <v>146</v>
      </c>
      <c r="F24" s="16" t="s">
        <v>145</v>
      </c>
      <c r="G24" s="18" t="s">
        <v>147</v>
      </c>
      <c r="H24" s="18" t="s">
        <v>148</v>
      </c>
      <c r="I24" s="16" t="s">
        <v>149</v>
      </c>
      <c r="J24" s="16" t="s">
        <v>150</v>
      </c>
      <c r="K24" s="17" t="s">
        <v>150</v>
      </c>
      <c r="L24" s="21" t="s">
        <v>20</v>
      </c>
      <c r="M24" s="21" t="s">
        <v>151</v>
      </c>
      <c r="N24" s="21" t="s">
        <v>152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ht="15.75" customHeight="1">
      <c r="A25" s="16" t="s">
        <v>13</v>
      </c>
      <c r="B25" s="17" t="s">
        <v>58</v>
      </c>
      <c r="C25" s="16" t="s">
        <v>153</v>
      </c>
      <c r="D25" s="16" t="s">
        <v>153</v>
      </c>
      <c r="E25" s="20" t="s">
        <v>154</v>
      </c>
      <c r="F25" s="16" t="s">
        <v>153</v>
      </c>
      <c r="G25" s="18" t="s">
        <v>155</v>
      </c>
      <c r="H25" s="18" t="s">
        <v>156</v>
      </c>
      <c r="I25" s="16" t="s">
        <v>153</v>
      </c>
      <c r="J25" s="16" t="s">
        <v>30</v>
      </c>
      <c r="K25" s="17" t="s">
        <v>30</v>
      </c>
      <c r="L25" s="21" t="s">
        <v>20</v>
      </c>
      <c r="M25" s="21" t="s">
        <v>157</v>
      </c>
      <c r="N25" s="21" t="s">
        <v>47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ht="15.75" customHeight="1">
      <c r="A26" s="16" t="s">
        <v>13</v>
      </c>
      <c r="B26" s="17" t="s">
        <v>40</v>
      </c>
      <c r="C26" s="16" t="s">
        <v>158</v>
      </c>
      <c r="D26" s="16" t="s">
        <v>158</v>
      </c>
      <c r="E26" s="20" t="s">
        <v>159</v>
      </c>
      <c r="F26" s="16" t="s">
        <v>158</v>
      </c>
      <c r="G26" s="18" t="s">
        <v>160</v>
      </c>
      <c r="H26" s="18" t="s">
        <v>161</v>
      </c>
      <c r="I26" s="16" t="s">
        <v>162</v>
      </c>
      <c r="J26" s="16" t="s">
        <v>19</v>
      </c>
      <c r="K26" s="17" t="s">
        <v>19</v>
      </c>
      <c r="L26" s="21" t="s">
        <v>28</v>
      </c>
      <c r="M26" s="21" t="s">
        <v>163</v>
      </c>
      <c r="N26" s="21" t="s">
        <v>88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ht="15.75" customHeight="1">
      <c r="A27" s="16" t="s">
        <v>13</v>
      </c>
      <c r="B27" s="17" t="s">
        <v>58</v>
      </c>
      <c r="C27" s="16" t="s">
        <v>164</v>
      </c>
      <c r="D27" s="16" t="s">
        <v>164</v>
      </c>
      <c r="E27" s="20" t="s">
        <v>165</v>
      </c>
      <c r="F27" s="16" t="s">
        <v>164</v>
      </c>
      <c r="G27" s="18" t="s">
        <v>166</v>
      </c>
      <c r="H27" s="18" t="s">
        <v>167</v>
      </c>
      <c r="I27" s="16" t="s">
        <v>168</v>
      </c>
      <c r="J27" s="16" t="s">
        <v>30</v>
      </c>
      <c r="K27" s="17" t="s">
        <v>30</v>
      </c>
      <c r="L27" s="21" t="s">
        <v>56</v>
      </c>
      <c r="M27" s="21" t="s">
        <v>169</v>
      </c>
      <c r="N27" s="21" t="s">
        <v>39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ht="15.75" customHeight="1">
      <c r="A28" s="16" t="s">
        <v>13</v>
      </c>
      <c r="B28" s="17" t="s">
        <v>40</v>
      </c>
      <c r="C28" s="16" t="s">
        <v>170</v>
      </c>
      <c r="D28" s="16" t="s">
        <v>170</v>
      </c>
      <c r="E28" s="20" t="s">
        <v>171</v>
      </c>
      <c r="F28" s="16" t="s">
        <v>170</v>
      </c>
      <c r="G28" s="18" t="s">
        <v>172</v>
      </c>
      <c r="H28" s="18" t="s">
        <v>173</v>
      </c>
      <c r="I28" s="16" t="s">
        <v>170</v>
      </c>
      <c r="J28" s="16" t="s">
        <v>79</v>
      </c>
      <c r="K28" s="17" t="s">
        <v>79</v>
      </c>
      <c r="L28" s="21" t="s">
        <v>28</v>
      </c>
      <c r="M28" s="21" t="s">
        <v>170</v>
      </c>
      <c r="N28" s="21" t="s">
        <v>174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ht="15.75" customHeight="1">
      <c r="A29" s="16" t="s">
        <v>13</v>
      </c>
      <c r="B29" s="17" t="s">
        <v>40</v>
      </c>
      <c r="C29" s="16" t="s">
        <v>170</v>
      </c>
      <c r="D29" s="16" t="s">
        <v>170</v>
      </c>
      <c r="E29" s="20" t="s">
        <v>171</v>
      </c>
      <c r="F29" s="16" t="s">
        <v>170</v>
      </c>
      <c r="G29" s="18" t="s">
        <v>172</v>
      </c>
      <c r="H29" s="18" t="s">
        <v>173</v>
      </c>
      <c r="I29" s="16" t="s">
        <v>170</v>
      </c>
      <c r="J29" s="16" t="s">
        <v>79</v>
      </c>
      <c r="K29" s="17" t="s">
        <v>79</v>
      </c>
      <c r="L29" s="21" t="s">
        <v>28</v>
      </c>
      <c r="M29" s="21" t="s">
        <v>172</v>
      </c>
      <c r="N29" s="21" t="s">
        <v>175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ht="15.75" customHeight="1">
      <c r="A30" s="16" t="s">
        <v>13</v>
      </c>
      <c r="B30" s="17" t="s">
        <v>33</v>
      </c>
      <c r="C30" s="16" t="s">
        <v>176</v>
      </c>
      <c r="D30" s="16" t="s">
        <v>176</v>
      </c>
      <c r="E30" s="20" t="s">
        <v>177</v>
      </c>
      <c r="F30" s="16" t="s">
        <v>176</v>
      </c>
      <c r="G30" s="18" t="s">
        <v>178</v>
      </c>
      <c r="H30" s="18" t="s">
        <v>179</v>
      </c>
      <c r="I30" s="16" t="s">
        <v>180</v>
      </c>
      <c r="J30" s="16" t="s">
        <v>30</v>
      </c>
      <c r="K30" s="17" t="s">
        <v>30</v>
      </c>
      <c r="L30" s="21" t="s">
        <v>56</v>
      </c>
      <c r="M30" s="21" t="s">
        <v>181</v>
      </c>
      <c r="N30" s="21" t="s">
        <v>182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ht="15.75" customHeight="1">
      <c r="A31" s="16" t="s">
        <v>13</v>
      </c>
      <c r="B31" s="17" t="s">
        <v>33</v>
      </c>
      <c r="C31" s="17" t="s">
        <v>183</v>
      </c>
      <c r="D31" s="17" t="s">
        <v>184</v>
      </c>
      <c r="E31" s="20" t="s">
        <v>185</v>
      </c>
      <c r="F31" s="17" t="s">
        <v>186</v>
      </c>
      <c r="G31" s="25" t="s">
        <v>113</v>
      </c>
      <c r="H31" s="18" t="s">
        <v>187</v>
      </c>
      <c r="I31" s="17" t="s">
        <v>184</v>
      </c>
      <c r="J31" s="17" t="s">
        <v>188</v>
      </c>
      <c r="K31" s="17" t="s">
        <v>64</v>
      </c>
      <c r="L31" s="21" t="s">
        <v>20</v>
      </c>
      <c r="M31" s="21" t="s">
        <v>189</v>
      </c>
      <c r="N31" s="21" t="s">
        <v>190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ht="15.75" customHeight="1">
      <c r="A32" s="16" t="s">
        <v>13</v>
      </c>
      <c r="B32" s="17" t="s">
        <v>33</v>
      </c>
      <c r="C32" s="17" t="s">
        <v>183</v>
      </c>
      <c r="D32" s="17" t="s">
        <v>184</v>
      </c>
      <c r="E32" s="20" t="s">
        <v>185</v>
      </c>
      <c r="F32" s="17" t="s">
        <v>186</v>
      </c>
      <c r="G32" s="25" t="s">
        <v>113</v>
      </c>
      <c r="H32" s="18" t="s">
        <v>187</v>
      </c>
      <c r="I32" s="17" t="s">
        <v>184</v>
      </c>
      <c r="J32" s="17" t="s">
        <v>188</v>
      </c>
      <c r="K32" s="17" t="s">
        <v>191</v>
      </c>
      <c r="L32" s="21" t="s">
        <v>20</v>
      </c>
      <c r="M32" s="21" t="s">
        <v>192</v>
      </c>
      <c r="N32" s="21" t="s">
        <v>190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ht="15.75" customHeight="1">
      <c r="A33" s="16" t="s">
        <v>13</v>
      </c>
      <c r="B33" s="23" t="s">
        <v>40</v>
      </c>
      <c r="C33" s="16" t="s">
        <v>193</v>
      </c>
      <c r="D33" s="16" t="s">
        <v>193</v>
      </c>
      <c r="E33" s="20" t="s">
        <v>194</v>
      </c>
      <c r="F33" s="16" t="s">
        <v>193</v>
      </c>
      <c r="G33" s="18" t="s">
        <v>195</v>
      </c>
      <c r="H33" s="18" t="s">
        <v>196</v>
      </c>
      <c r="I33" s="16" t="s">
        <v>193</v>
      </c>
      <c r="J33" s="16" t="s">
        <v>30</v>
      </c>
      <c r="K33" s="17" t="s">
        <v>30</v>
      </c>
      <c r="L33" s="21" t="s">
        <v>56</v>
      </c>
      <c r="M33" s="21" t="s">
        <v>197</v>
      </c>
      <c r="N33" s="21" t="s">
        <v>198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s="49" customFormat="1" ht="15.75" customHeight="1">
      <c r="A34" s="44" t="s">
        <v>13</v>
      </c>
      <c r="B34" s="45" t="s">
        <v>40</v>
      </c>
      <c r="C34" s="44" t="s">
        <v>199</v>
      </c>
      <c r="D34" s="44" t="s">
        <v>199</v>
      </c>
      <c r="E34" s="46" t="s">
        <v>200</v>
      </c>
      <c r="F34" s="44" t="s">
        <v>199</v>
      </c>
      <c r="G34" s="47" t="s">
        <v>160</v>
      </c>
      <c r="H34" s="47" t="s">
        <v>201</v>
      </c>
      <c r="I34" s="44" t="s">
        <v>202</v>
      </c>
      <c r="J34" s="44" t="s">
        <v>203</v>
      </c>
      <c r="K34" s="45" t="s">
        <v>203</v>
      </c>
      <c r="L34" s="47" t="s">
        <v>56</v>
      </c>
      <c r="M34" s="47" t="s">
        <v>204</v>
      </c>
      <c r="N34" s="47" t="s">
        <v>205</v>
      </c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</row>
    <row r="35" spans="1:33" ht="15.75" customHeight="1">
      <c r="A35" s="16" t="s">
        <v>13</v>
      </c>
      <c r="B35" s="17" t="s">
        <v>40</v>
      </c>
      <c r="C35" s="16" t="s">
        <v>206</v>
      </c>
      <c r="D35" s="16" t="s">
        <v>206</v>
      </c>
      <c r="E35" s="20" t="s">
        <v>207</v>
      </c>
      <c r="F35" s="16" t="s">
        <v>206</v>
      </c>
      <c r="G35" s="18" t="s">
        <v>208</v>
      </c>
      <c r="H35" s="18" t="s">
        <v>209</v>
      </c>
      <c r="I35" s="16" t="s">
        <v>210</v>
      </c>
      <c r="J35" s="16" t="s">
        <v>211</v>
      </c>
      <c r="K35" s="17" t="s">
        <v>30</v>
      </c>
      <c r="L35" s="21" t="s">
        <v>20</v>
      </c>
      <c r="M35" s="21" t="s">
        <v>212</v>
      </c>
      <c r="N35" s="21" t="s">
        <v>213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1:33" ht="15.75" customHeight="1">
      <c r="A36" s="16" t="s">
        <v>13</v>
      </c>
      <c r="B36" s="17" t="s">
        <v>40</v>
      </c>
      <c r="C36" s="16" t="s">
        <v>206</v>
      </c>
      <c r="D36" s="16" t="s">
        <v>206</v>
      </c>
      <c r="E36" s="20" t="s">
        <v>207</v>
      </c>
      <c r="F36" s="16" t="s">
        <v>206</v>
      </c>
      <c r="G36" s="18" t="s">
        <v>208</v>
      </c>
      <c r="H36" s="18" t="s">
        <v>209</v>
      </c>
      <c r="I36" s="16" t="s">
        <v>210</v>
      </c>
      <c r="J36" s="16" t="s">
        <v>211</v>
      </c>
      <c r="K36" s="17" t="s">
        <v>150</v>
      </c>
      <c r="L36" s="21" t="s">
        <v>28</v>
      </c>
      <c r="M36" s="21" t="s">
        <v>214</v>
      </c>
      <c r="N36" s="21" t="s">
        <v>213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ht="15.75" customHeight="1">
      <c r="A37" s="16" t="s">
        <v>13</v>
      </c>
      <c r="B37" s="17" t="s">
        <v>58</v>
      </c>
      <c r="C37" s="16" t="s">
        <v>215</v>
      </c>
      <c r="D37" s="16" t="s">
        <v>215</v>
      </c>
      <c r="E37" s="20" t="s">
        <v>216</v>
      </c>
      <c r="F37" s="16" t="s">
        <v>215</v>
      </c>
      <c r="G37" s="18" t="s">
        <v>217</v>
      </c>
      <c r="H37" s="18" t="s">
        <v>218</v>
      </c>
      <c r="I37" s="16" t="s">
        <v>219</v>
      </c>
      <c r="J37" s="16" t="s">
        <v>220</v>
      </c>
      <c r="K37" s="17" t="s">
        <v>221</v>
      </c>
      <c r="L37" s="21" t="s">
        <v>20</v>
      </c>
      <c r="M37" s="21" t="s">
        <v>222</v>
      </c>
      <c r="N37" s="21" t="s">
        <v>223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1:33" ht="15.75" customHeight="1">
      <c r="A38" s="16" t="s">
        <v>13</v>
      </c>
      <c r="B38" s="17" t="s">
        <v>58</v>
      </c>
      <c r="C38" s="16" t="s">
        <v>215</v>
      </c>
      <c r="D38" s="16" t="s">
        <v>215</v>
      </c>
      <c r="E38" s="20" t="s">
        <v>216</v>
      </c>
      <c r="F38" s="16" t="s">
        <v>215</v>
      </c>
      <c r="G38" s="18" t="s">
        <v>217</v>
      </c>
      <c r="H38" s="18" t="s">
        <v>218</v>
      </c>
      <c r="I38" s="16" t="s">
        <v>219</v>
      </c>
      <c r="J38" s="16" t="s">
        <v>220</v>
      </c>
      <c r="K38" s="17" t="s">
        <v>30</v>
      </c>
      <c r="L38" s="21" t="s">
        <v>28</v>
      </c>
      <c r="M38" s="21" t="s">
        <v>224</v>
      </c>
      <c r="N38" s="21" t="s">
        <v>223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ht="15.75" customHeight="1">
      <c r="A39" s="16" t="s">
        <v>13</v>
      </c>
      <c r="B39" s="17" t="s">
        <v>58</v>
      </c>
      <c r="C39" s="16" t="s">
        <v>225</v>
      </c>
      <c r="D39" s="16" t="s">
        <v>225</v>
      </c>
      <c r="E39" s="20" t="s">
        <v>226</v>
      </c>
      <c r="F39" s="16" t="s">
        <v>225</v>
      </c>
      <c r="G39" s="18" t="s">
        <v>227</v>
      </c>
      <c r="H39" s="18" t="s">
        <v>228</v>
      </c>
      <c r="I39" s="16" t="s">
        <v>225</v>
      </c>
      <c r="J39" s="16" t="s">
        <v>64</v>
      </c>
      <c r="K39" s="17" t="s">
        <v>64</v>
      </c>
      <c r="L39" s="21" t="s">
        <v>56</v>
      </c>
      <c r="M39" s="21" t="s">
        <v>229</v>
      </c>
      <c r="N39" s="21" t="s">
        <v>66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1:33" ht="15.75" customHeight="1">
      <c r="A40" s="16" t="s">
        <v>13</v>
      </c>
      <c r="B40" s="23" t="s">
        <v>40</v>
      </c>
      <c r="C40" s="16" t="s">
        <v>230</v>
      </c>
      <c r="D40" s="16" t="s">
        <v>230</v>
      </c>
      <c r="E40" s="20" t="s">
        <v>231</v>
      </c>
      <c r="F40" s="16" t="s">
        <v>230</v>
      </c>
      <c r="G40" s="18" t="s">
        <v>232</v>
      </c>
      <c r="H40" s="18" t="s">
        <v>233</v>
      </c>
      <c r="I40" s="16" t="s">
        <v>234</v>
      </c>
      <c r="J40" s="16" t="s">
        <v>71</v>
      </c>
      <c r="K40" s="17" t="s">
        <v>71</v>
      </c>
      <c r="L40" s="21" t="s">
        <v>56</v>
      </c>
      <c r="M40" s="21" t="s">
        <v>235</v>
      </c>
      <c r="N40" s="21" t="s">
        <v>236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ht="15.75" customHeight="1">
      <c r="A41" s="16" t="s">
        <v>13</v>
      </c>
      <c r="B41" s="17" t="s">
        <v>58</v>
      </c>
      <c r="C41" s="16" t="s">
        <v>237</v>
      </c>
      <c r="D41" s="16" t="s">
        <v>238</v>
      </c>
      <c r="E41" s="20" t="s">
        <v>239</v>
      </c>
      <c r="F41" s="16" t="s">
        <v>237</v>
      </c>
      <c r="G41" s="18" t="s">
        <v>240</v>
      </c>
      <c r="H41" s="18" t="s">
        <v>241</v>
      </c>
      <c r="I41" s="16" t="s">
        <v>242</v>
      </c>
      <c r="J41" s="16" t="s">
        <v>19</v>
      </c>
      <c r="K41" s="17" t="s">
        <v>19</v>
      </c>
      <c r="L41" s="21" t="s">
        <v>56</v>
      </c>
      <c r="M41" s="21" t="s">
        <v>243</v>
      </c>
      <c r="N41" s="21" t="s">
        <v>244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1:33" s="49" customFormat="1" ht="15.75" customHeight="1">
      <c r="A42" s="44" t="s">
        <v>245</v>
      </c>
      <c r="B42" s="45" t="s">
        <v>33</v>
      </c>
      <c r="C42" s="44" t="s">
        <v>246</v>
      </c>
      <c r="D42" s="44" t="s">
        <v>246</v>
      </c>
      <c r="E42" s="46" t="s">
        <v>247</v>
      </c>
      <c r="F42" s="44" t="s">
        <v>246</v>
      </c>
      <c r="G42" s="47" t="s">
        <v>248</v>
      </c>
      <c r="H42" s="47" t="s">
        <v>249</v>
      </c>
      <c r="I42" s="44" t="s">
        <v>250</v>
      </c>
      <c r="J42" s="44" t="s">
        <v>30</v>
      </c>
      <c r="K42" s="45" t="s">
        <v>30</v>
      </c>
      <c r="L42" s="47" t="s">
        <v>20</v>
      </c>
      <c r="M42" s="47" t="s">
        <v>251</v>
      </c>
      <c r="N42" s="47" t="s">
        <v>47</v>
      </c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</row>
    <row r="43" spans="1:33" ht="15.75" customHeight="1">
      <c r="A43" s="16" t="s">
        <v>252</v>
      </c>
      <c r="B43" s="13" t="s">
        <v>253</v>
      </c>
      <c r="C43" s="16" t="s">
        <v>254</v>
      </c>
      <c r="D43" s="16" t="s">
        <v>255</v>
      </c>
      <c r="E43" s="20" t="s">
        <v>256</v>
      </c>
      <c r="F43" s="16" t="s">
        <v>254</v>
      </c>
      <c r="G43" s="18" t="s">
        <v>257</v>
      </c>
      <c r="H43" s="18" t="s">
        <v>258</v>
      </c>
      <c r="I43" s="16" t="s">
        <v>259</v>
      </c>
      <c r="J43" s="16" t="s">
        <v>19</v>
      </c>
      <c r="K43" s="17" t="s">
        <v>19</v>
      </c>
      <c r="L43" s="21" t="s">
        <v>56</v>
      </c>
      <c r="M43" s="21" t="s">
        <v>260</v>
      </c>
      <c r="N43" s="21" t="s">
        <v>244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 spans="1:33" ht="15.75" customHeight="1">
      <c r="A44" s="16" t="s">
        <v>252</v>
      </c>
      <c r="B44" s="17" t="s">
        <v>261</v>
      </c>
      <c r="C44" s="16" t="s">
        <v>262</v>
      </c>
      <c r="D44" s="16" t="s">
        <v>263</v>
      </c>
      <c r="E44" s="20" t="s">
        <v>264</v>
      </c>
      <c r="F44" s="16" t="s">
        <v>262</v>
      </c>
      <c r="G44" s="18" t="s">
        <v>265</v>
      </c>
      <c r="H44" s="18" t="s">
        <v>266</v>
      </c>
      <c r="I44" s="16" t="s">
        <v>267</v>
      </c>
      <c r="J44" s="16" t="s">
        <v>30</v>
      </c>
      <c r="K44" s="17" t="s">
        <v>30</v>
      </c>
      <c r="L44" s="21" t="s">
        <v>28</v>
      </c>
      <c r="M44" s="21" t="s">
        <v>268</v>
      </c>
      <c r="N44" s="21" t="s">
        <v>269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ht="15.75" customHeight="1">
      <c r="A45" s="16" t="s">
        <v>252</v>
      </c>
      <c r="B45" s="17" t="s">
        <v>261</v>
      </c>
      <c r="C45" s="16" t="s">
        <v>270</v>
      </c>
      <c r="D45" s="16" t="s">
        <v>271</v>
      </c>
      <c r="E45" s="20" t="s">
        <v>272</v>
      </c>
      <c r="F45" s="16" t="s">
        <v>270</v>
      </c>
      <c r="G45" s="18" t="s">
        <v>273</v>
      </c>
      <c r="H45" s="18" t="s">
        <v>274</v>
      </c>
      <c r="I45" s="16" t="s">
        <v>275</v>
      </c>
      <c r="J45" s="16" t="s">
        <v>276</v>
      </c>
      <c r="K45" s="17" t="s">
        <v>221</v>
      </c>
      <c r="L45" s="21" t="s">
        <v>56</v>
      </c>
      <c r="M45" s="21" t="s">
        <v>277</v>
      </c>
      <c r="N45" s="21" t="s">
        <v>278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1:33" ht="15.75" customHeight="1">
      <c r="A46" s="16" t="s">
        <v>252</v>
      </c>
      <c r="B46" s="17" t="s">
        <v>261</v>
      </c>
      <c r="C46" s="16" t="s">
        <v>270</v>
      </c>
      <c r="D46" s="16" t="s">
        <v>271</v>
      </c>
      <c r="E46" s="20" t="s">
        <v>272</v>
      </c>
      <c r="F46" s="16" t="s">
        <v>270</v>
      </c>
      <c r="G46" s="18" t="s">
        <v>273</v>
      </c>
      <c r="H46" s="18" t="s">
        <v>274</v>
      </c>
      <c r="I46" s="16" t="s">
        <v>275</v>
      </c>
      <c r="J46" s="16" t="s">
        <v>276</v>
      </c>
      <c r="K46" s="17" t="s">
        <v>279</v>
      </c>
      <c r="L46" s="21" t="s">
        <v>20</v>
      </c>
      <c r="M46" s="21" t="s">
        <v>280</v>
      </c>
      <c r="N46" s="21" t="s">
        <v>278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ht="15.75" customHeight="1">
      <c r="A47" s="16" t="s">
        <v>252</v>
      </c>
      <c r="B47" s="16" t="s">
        <v>253</v>
      </c>
      <c r="C47" s="17" t="s">
        <v>281</v>
      </c>
      <c r="D47" s="16" t="s">
        <v>282</v>
      </c>
      <c r="E47" s="16" t="s">
        <v>283</v>
      </c>
      <c r="F47" s="20" t="s">
        <v>281</v>
      </c>
      <c r="G47" s="16" t="s">
        <v>284</v>
      </c>
      <c r="H47" s="18" t="s">
        <v>285</v>
      </c>
      <c r="I47" s="18" t="s">
        <v>286</v>
      </c>
      <c r="J47" s="16" t="s">
        <v>287</v>
      </c>
      <c r="K47" s="16" t="s">
        <v>30</v>
      </c>
      <c r="L47" s="17" t="s">
        <v>56</v>
      </c>
      <c r="M47" s="21" t="s">
        <v>288</v>
      </c>
      <c r="N47" s="21" t="s">
        <v>289</v>
      </c>
      <c r="O47" s="21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3" ht="15.75" customHeight="1">
      <c r="A48" s="16" t="s">
        <v>252</v>
      </c>
      <c r="B48" s="16" t="s">
        <v>253</v>
      </c>
      <c r="C48" s="16" t="s">
        <v>281</v>
      </c>
      <c r="D48" s="16" t="s">
        <v>282</v>
      </c>
      <c r="E48" s="17" t="s">
        <v>283</v>
      </c>
      <c r="F48" s="16" t="s">
        <v>281</v>
      </c>
      <c r="G48" s="18" t="s">
        <v>284</v>
      </c>
      <c r="H48" s="18" t="s">
        <v>285</v>
      </c>
      <c r="I48" s="16" t="s">
        <v>286</v>
      </c>
      <c r="J48" s="16" t="s">
        <v>287</v>
      </c>
      <c r="K48" s="17" t="s">
        <v>290</v>
      </c>
      <c r="L48" s="21" t="s">
        <v>20</v>
      </c>
      <c r="M48" s="21" t="s">
        <v>291</v>
      </c>
      <c r="N48" s="21" t="s">
        <v>289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ht="15.75" customHeight="1">
      <c r="A49" s="16" t="s">
        <v>252</v>
      </c>
      <c r="B49" s="16" t="s">
        <v>253</v>
      </c>
      <c r="C49" s="16" t="s">
        <v>281</v>
      </c>
      <c r="D49" s="16" t="s">
        <v>282</v>
      </c>
      <c r="E49" s="17" t="s">
        <v>283</v>
      </c>
      <c r="F49" s="16" t="s">
        <v>281</v>
      </c>
      <c r="G49" s="18" t="s">
        <v>284</v>
      </c>
      <c r="H49" s="18" t="s">
        <v>285</v>
      </c>
      <c r="I49" s="16" t="s">
        <v>286</v>
      </c>
      <c r="J49" s="16" t="s">
        <v>287</v>
      </c>
      <c r="K49" s="17" t="s">
        <v>292</v>
      </c>
      <c r="L49" s="21" t="s">
        <v>20</v>
      </c>
      <c r="M49" s="21" t="s">
        <v>293</v>
      </c>
      <c r="N49" s="21" t="s">
        <v>289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1:33" ht="15.75" customHeight="1">
      <c r="A50" s="16" t="s">
        <v>252</v>
      </c>
      <c r="B50" s="16" t="s">
        <v>253</v>
      </c>
      <c r="C50" s="16" t="s">
        <v>281</v>
      </c>
      <c r="D50" s="16" t="s">
        <v>282</v>
      </c>
      <c r="E50" s="17" t="s">
        <v>283</v>
      </c>
      <c r="F50" s="16" t="s">
        <v>281</v>
      </c>
      <c r="G50" s="18" t="s">
        <v>284</v>
      </c>
      <c r="H50" s="18" t="s">
        <v>285</v>
      </c>
      <c r="I50" s="16" t="s">
        <v>286</v>
      </c>
      <c r="J50" s="16" t="s">
        <v>287</v>
      </c>
      <c r="K50" s="17" t="s">
        <v>294</v>
      </c>
      <c r="L50" s="21" t="s">
        <v>20</v>
      </c>
      <c r="M50" s="21" t="s">
        <v>295</v>
      </c>
      <c r="N50" s="21" t="s">
        <v>289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ht="15.75" customHeight="1">
      <c r="A51" s="16" t="s">
        <v>252</v>
      </c>
      <c r="B51" s="16" t="s">
        <v>253</v>
      </c>
      <c r="C51" s="16" t="s">
        <v>281</v>
      </c>
      <c r="D51" s="16" t="s">
        <v>282</v>
      </c>
      <c r="E51" s="17" t="s">
        <v>283</v>
      </c>
      <c r="F51" s="16" t="s">
        <v>281</v>
      </c>
      <c r="G51" s="18" t="s">
        <v>284</v>
      </c>
      <c r="H51" s="18" t="s">
        <v>285</v>
      </c>
      <c r="I51" s="16" t="s">
        <v>286</v>
      </c>
      <c r="J51" s="16" t="s">
        <v>287</v>
      </c>
      <c r="K51" s="17" t="s">
        <v>296</v>
      </c>
      <c r="L51" s="21" t="s">
        <v>20</v>
      </c>
      <c r="M51" s="21" t="s">
        <v>297</v>
      </c>
      <c r="N51" s="21" t="s">
        <v>289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1:33" ht="15.75" customHeight="1">
      <c r="A52" s="16" t="s">
        <v>252</v>
      </c>
      <c r="B52" s="13" t="s">
        <v>253</v>
      </c>
      <c r="C52" s="16" t="s">
        <v>281</v>
      </c>
      <c r="D52" s="16" t="s">
        <v>282</v>
      </c>
      <c r="E52" s="17" t="s">
        <v>283</v>
      </c>
      <c r="F52" s="16" t="s">
        <v>281</v>
      </c>
      <c r="G52" s="18" t="s">
        <v>284</v>
      </c>
      <c r="H52" s="18" t="s">
        <v>285</v>
      </c>
      <c r="I52" s="16" t="s">
        <v>286</v>
      </c>
      <c r="J52" s="16" t="s">
        <v>287</v>
      </c>
      <c r="K52" s="17" t="s">
        <v>298</v>
      </c>
      <c r="L52" s="21" t="s">
        <v>20</v>
      </c>
      <c r="M52" s="21" t="s">
        <v>299</v>
      </c>
      <c r="N52" s="21" t="s">
        <v>289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ht="15.75" customHeight="1">
      <c r="A53" s="16" t="s">
        <v>252</v>
      </c>
      <c r="B53" s="17" t="s">
        <v>261</v>
      </c>
      <c r="C53" s="16" t="s">
        <v>300</v>
      </c>
      <c r="D53" s="16" t="s">
        <v>301</v>
      </c>
      <c r="E53" s="17" t="s">
        <v>302</v>
      </c>
      <c r="F53" s="16" t="s">
        <v>300</v>
      </c>
      <c r="G53" s="18" t="s">
        <v>303</v>
      </c>
      <c r="H53" s="18" t="s">
        <v>304</v>
      </c>
      <c r="I53" s="16" t="s">
        <v>305</v>
      </c>
      <c r="J53" s="16" t="s">
        <v>30</v>
      </c>
      <c r="K53" s="17" t="s">
        <v>30</v>
      </c>
      <c r="L53" s="21" t="s">
        <v>28</v>
      </c>
      <c r="M53" s="21" t="s">
        <v>306</v>
      </c>
      <c r="N53" s="21" t="s">
        <v>307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1:33" ht="15.75" customHeight="1">
      <c r="A54" s="16" t="s">
        <v>252</v>
      </c>
      <c r="B54" s="16" t="s">
        <v>253</v>
      </c>
      <c r="C54" s="16" t="s">
        <v>308</v>
      </c>
      <c r="D54" s="16" t="s">
        <v>309</v>
      </c>
      <c r="E54" s="20" t="s">
        <v>310</v>
      </c>
      <c r="F54" s="16" t="s">
        <v>308</v>
      </c>
      <c r="G54" s="18" t="s">
        <v>113</v>
      </c>
      <c r="H54" s="18" t="s">
        <v>311</v>
      </c>
      <c r="I54" s="16" t="s">
        <v>312</v>
      </c>
      <c r="J54" s="16" t="s">
        <v>313</v>
      </c>
      <c r="K54" s="17" t="s">
        <v>221</v>
      </c>
      <c r="L54" s="21" t="s">
        <v>28</v>
      </c>
      <c r="M54" s="21" t="s">
        <v>314</v>
      </c>
      <c r="N54" s="21" t="s">
        <v>315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ht="15.75" customHeight="1">
      <c r="A55" s="16" t="s">
        <v>252</v>
      </c>
      <c r="B55" s="13" t="s">
        <v>253</v>
      </c>
      <c r="C55" s="16" t="s">
        <v>308</v>
      </c>
      <c r="D55" s="16" t="s">
        <v>309</v>
      </c>
      <c r="E55" s="20" t="s">
        <v>310</v>
      </c>
      <c r="F55" s="16" t="s">
        <v>308</v>
      </c>
      <c r="G55" s="18" t="s">
        <v>113</v>
      </c>
      <c r="H55" s="18" t="s">
        <v>311</v>
      </c>
      <c r="I55" s="16" t="s">
        <v>312</v>
      </c>
      <c r="J55" s="16" t="s">
        <v>313</v>
      </c>
      <c r="K55" s="17" t="s">
        <v>316</v>
      </c>
      <c r="L55" s="21" t="s">
        <v>56</v>
      </c>
      <c r="M55" s="21" t="s">
        <v>317</v>
      </c>
      <c r="N55" s="21" t="s">
        <v>315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1:33" ht="15.75" customHeight="1">
      <c r="A56" s="16" t="s">
        <v>252</v>
      </c>
      <c r="B56" s="17" t="s">
        <v>261</v>
      </c>
      <c r="C56" s="16" t="s">
        <v>318</v>
      </c>
      <c r="D56" s="16" t="s">
        <v>318</v>
      </c>
      <c r="E56" s="20" t="s">
        <v>319</v>
      </c>
      <c r="F56" s="16" t="s">
        <v>318</v>
      </c>
      <c r="G56" s="18" t="s">
        <v>320</v>
      </c>
      <c r="H56" s="18" t="s">
        <v>321</v>
      </c>
      <c r="I56" s="16" t="s">
        <v>321</v>
      </c>
      <c r="J56" s="16" t="s">
        <v>322</v>
      </c>
      <c r="K56" s="17" t="s">
        <v>30</v>
      </c>
      <c r="L56" s="21" t="s">
        <v>56</v>
      </c>
      <c r="M56" s="21" t="s">
        <v>323</v>
      </c>
      <c r="N56" s="21" t="s">
        <v>324</v>
      </c>
      <c r="O56" s="14"/>
      <c r="P56" s="22"/>
      <c r="Q56" s="22"/>
      <c r="R56" s="22"/>
      <c r="S56" s="2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ht="15.75" customHeight="1">
      <c r="A57" s="16" t="s">
        <v>252</v>
      </c>
      <c r="B57" s="17" t="s">
        <v>261</v>
      </c>
      <c r="C57" s="16" t="s">
        <v>318</v>
      </c>
      <c r="D57" s="16" t="s">
        <v>318</v>
      </c>
      <c r="E57" s="20" t="s">
        <v>319</v>
      </c>
      <c r="F57" s="16" t="s">
        <v>318</v>
      </c>
      <c r="G57" s="18" t="s">
        <v>320</v>
      </c>
      <c r="H57" s="18" t="s">
        <v>321</v>
      </c>
      <c r="I57" s="16" t="s">
        <v>321</v>
      </c>
      <c r="J57" s="16" t="s">
        <v>322</v>
      </c>
      <c r="K57" s="17" t="s">
        <v>71</v>
      </c>
      <c r="L57" s="21" t="s">
        <v>28</v>
      </c>
      <c r="M57" s="21" t="s">
        <v>72</v>
      </c>
      <c r="N57" s="21" t="s">
        <v>324</v>
      </c>
      <c r="O57" s="14"/>
      <c r="P57" s="22"/>
      <c r="Q57" s="22"/>
      <c r="R57" s="22"/>
      <c r="S57" s="2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1:33" ht="15.75" customHeight="1">
      <c r="A58" s="16" t="s">
        <v>252</v>
      </c>
      <c r="B58" s="17" t="s">
        <v>253</v>
      </c>
      <c r="C58" s="16" t="s">
        <v>325</v>
      </c>
      <c r="D58" s="16" t="s">
        <v>326</v>
      </c>
      <c r="E58" s="20" t="s">
        <v>327</v>
      </c>
      <c r="F58" s="16" t="s">
        <v>325</v>
      </c>
      <c r="G58" s="18" t="s">
        <v>303</v>
      </c>
      <c r="H58" s="18" t="s">
        <v>328</v>
      </c>
      <c r="I58" s="16" t="s">
        <v>329</v>
      </c>
      <c r="J58" s="16" t="s">
        <v>330</v>
      </c>
      <c r="K58" s="17" t="s">
        <v>331</v>
      </c>
      <c r="L58" s="21" t="s">
        <v>56</v>
      </c>
      <c r="M58" s="21" t="s">
        <v>332</v>
      </c>
      <c r="N58" s="21" t="s">
        <v>333</v>
      </c>
      <c r="O58" s="14"/>
      <c r="P58" s="22"/>
      <c r="Q58" s="22"/>
      <c r="R58" s="22"/>
      <c r="S58" s="2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ht="15.75" customHeight="1">
      <c r="A59" s="16" t="s">
        <v>252</v>
      </c>
      <c r="B59" s="17" t="s">
        <v>253</v>
      </c>
      <c r="C59" s="16" t="s">
        <v>325</v>
      </c>
      <c r="D59" s="16" t="s">
        <v>326</v>
      </c>
      <c r="E59" s="20" t="s">
        <v>327</v>
      </c>
      <c r="F59" s="16" t="s">
        <v>325</v>
      </c>
      <c r="G59" s="18" t="s">
        <v>303</v>
      </c>
      <c r="H59" s="18" t="s">
        <v>328</v>
      </c>
      <c r="I59" s="16" t="s">
        <v>329</v>
      </c>
      <c r="J59" s="16" t="s">
        <v>330</v>
      </c>
      <c r="K59" s="17" t="s">
        <v>334</v>
      </c>
      <c r="L59" s="21" t="s">
        <v>20</v>
      </c>
      <c r="M59" s="21" t="s">
        <v>335</v>
      </c>
      <c r="N59" s="21" t="s">
        <v>333</v>
      </c>
      <c r="O59" s="14"/>
      <c r="P59" s="22"/>
      <c r="Q59" s="22"/>
      <c r="R59" s="22"/>
      <c r="S59" s="2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spans="1:33" ht="15.75" customHeight="1">
      <c r="A60" s="16" t="s">
        <v>252</v>
      </c>
      <c r="B60" s="13" t="s">
        <v>253</v>
      </c>
      <c r="C60" s="16" t="s">
        <v>325</v>
      </c>
      <c r="D60" s="16" t="s">
        <v>326</v>
      </c>
      <c r="E60" s="20" t="s">
        <v>327</v>
      </c>
      <c r="F60" s="16" t="s">
        <v>325</v>
      </c>
      <c r="G60" s="18" t="s">
        <v>303</v>
      </c>
      <c r="H60" s="18" t="s">
        <v>328</v>
      </c>
      <c r="I60" s="16" t="s">
        <v>329</v>
      </c>
      <c r="J60" s="16" t="s">
        <v>330</v>
      </c>
      <c r="K60" s="17" t="s">
        <v>336</v>
      </c>
      <c r="L60" s="21" t="s">
        <v>20</v>
      </c>
      <c r="M60" s="21" t="s">
        <v>337</v>
      </c>
      <c r="N60" s="21" t="s">
        <v>333</v>
      </c>
      <c r="O60" s="14"/>
      <c r="P60" s="22"/>
      <c r="Q60" s="22"/>
      <c r="R60" s="22"/>
      <c r="S60" s="2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ht="15.75" customHeight="1">
      <c r="A61" s="16" t="s">
        <v>252</v>
      </c>
      <c r="B61" s="17" t="s">
        <v>261</v>
      </c>
      <c r="C61" s="16" t="s">
        <v>338</v>
      </c>
      <c r="D61" s="16" t="s">
        <v>339</v>
      </c>
      <c r="E61" s="17" t="s">
        <v>340</v>
      </c>
      <c r="F61" s="16" t="s">
        <v>338</v>
      </c>
      <c r="G61" s="18" t="s">
        <v>227</v>
      </c>
      <c r="H61" s="18" t="s">
        <v>341</v>
      </c>
      <c r="I61" s="16" t="s">
        <v>341</v>
      </c>
      <c r="J61" s="16" t="s">
        <v>30</v>
      </c>
      <c r="K61" s="17" t="s">
        <v>30</v>
      </c>
      <c r="L61" s="21" t="s">
        <v>56</v>
      </c>
      <c r="M61" s="21" t="s">
        <v>342</v>
      </c>
      <c r="N61" s="21" t="s">
        <v>39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spans="1:33" ht="15.75" customHeight="1">
      <c r="A62" s="16" t="s">
        <v>252</v>
      </c>
      <c r="B62" s="17" t="s">
        <v>261</v>
      </c>
      <c r="C62" s="16" t="s">
        <v>338</v>
      </c>
      <c r="D62" s="16" t="s">
        <v>338</v>
      </c>
      <c r="E62" s="20" t="s">
        <v>343</v>
      </c>
      <c r="F62" s="26" t="s">
        <v>338</v>
      </c>
      <c r="G62" s="18" t="s">
        <v>344</v>
      </c>
      <c r="H62" s="18" t="s">
        <v>345</v>
      </c>
      <c r="I62" s="16" t="s">
        <v>344</v>
      </c>
      <c r="J62" s="16" t="s">
        <v>220</v>
      </c>
      <c r="K62" s="17" t="s">
        <v>30</v>
      </c>
      <c r="L62" s="21" t="s">
        <v>56</v>
      </c>
      <c r="M62" s="21" t="s">
        <v>346</v>
      </c>
      <c r="N62" s="21" t="s">
        <v>347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ht="15.75" customHeight="1">
      <c r="A63" s="16" t="s">
        <v>252</v>
      </c>
      <c r="B63" s="17" t="s">
        <v>261</v>
      </c>
      <c r="C63" s="16" t="s">
        <v>338</v>
      </c>
      <c r="D63" s="16" t="s">
        <v>338</v>
      </c>
      <c r="E63" s="20" t="s">
        <v>343</v>
      </c>
      <c r="F63" s="26" t="s">
        <v>338</v>
      </c>
      <c r="G63" s="18" t="s">
        <v>344</v>
      </c>
      <c r="H63" s="18" t="s">
        <v>345</v>
      </c>
      <c r="I63" s="16" t="s">
        <v>344</v>
      </c>
      <c r="J63" s="16" t="s">
        <v>220</v>
      </c>
      <c r="K63" s="17" t="s">
        <v>221</v>
      </c>
      <c r="L63" s="21" t="s">
        <v>28</v>
      </c>
      <c r="M63" s="21" t="s">
        <v>348</v>
      </c>
      <c r="N63" s="21" t="s">
        <v>347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spans="1:33" ht="15.75" customHeight="1">
      <c r="A64" s="16" t="s">
        <v>252</v>
      </c>
      <c r="B64" s="17" t="s">
        <v>261</v>
      </c>
      <c r="C64" s="16" t="s">
        <v>349</v>
      </c>
      <c r="D64" s="16" t="s">
        <v>350</v>
      </c>
      <c r="E64" s="20" t="s">
        <v>351</v>
      </c>
      <c r="F64" s="16" t="s">
        <v>349</v>
      </c>
      <c r="G64" s="18" t="s">
        <v>352</v>
      </c>
      <c r="H64" s="18" t="s">
        <v>353</v>
      </c>
      <c r="I64" s="16" t="s">
        <v>354</v>
      </c>
      <c r="J64" s="16" t="s">
        <v>355</v>
      </c>
      <c r="K64" s="17" t="s">
        <v>30</v>
      </c>
      <c r="L64" s="21" t="s">
        <v>56</v>
      </c>
      <c r="M64" s="21" t="s">
        <v>356</v>
      </c>
      <c r="N64" s="21" t="s">
        <v>357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ht="15.75" customHeight="1">
      <c r="A65" s="16" t="s">
        <v>252</v>
      </c>
      <c r="B65" s="17" t="s">
        <v>261</v>
      </c>
      <c r="C65" s="16" t="s">
        <v>349</v>
      </c>
      <c r="D65" s="16" t="s">
        <v>350</v>
      </c>
      <c r="E65" s="20" t="s">
        <v>351</v>
      </c>
      <c r="F65" s="16" t="s">
        <v>349</v>
      </c>
      <c r="G65" s="18" t="s">
        <v>352</v>
      </c>
      <c r="H65" s="18" t="s">
        <v>353</v>
      </c>
      <c r="I65" s="16" t="s">
        <v>354</v>
      </c>
      <c r="J65" s="16" t="s">
        <v>355</v>
      </c>
      <c r="K65" s="17" t="s">
        <v>221</v>
      </c>
      <c r="L65" s="21" t="s">
        <v>28</v>
      </c>
      <c r="M65" s="21" t="s">
        <v>358</v>
      </c>
      <c r="N65" s="21" t="s">
        <v>357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1:33" ht="15.75" customHeight="1">
      <c r="A66" s="16" t="s">
        <v>252</v>
      </c>
      <c r="B66" s="17" t="s">
        <v>261</v>
      </c>
      <c r="C66" s="16" t="s">
        <v>349</v>
      </c>
      <c r="D66" s="16" t="s">
        <v>350</v>
      </c>
      <c r="E66" s="20" t="s">
        <v>351</v>
      </c>
      <c r="F66" s="16" t="s">
        <v>349</v>
      </c>
      <c r="G66" s="18" t="s">
        <v>352</v>
      </c>
      <c r="H66" s="18" t="s">
        <v>353</v>
      </c>
      <c r="I66" s="16" t="s">
        <v>354</v>
      </c>
      <c r="J66" s="16" t="s">
        <v>355</v>
      </c>
      <c r="K66" s="17" t="s">
        <v>359</v>
      </c>
      <c r="L66" s="21" t="s">
        <v>20</v>
      </c>
      <c r="M66" s="21" t="s">
        <v>360</v>
      </c>
      <c r="N66" s="21" t="s">
        <v>357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ht="15.75" customHeight="1">
      <c r="A67" s="16" t="s">
        <v>252</v>
      </c>
      <c r="B67" s="17" t="s">
        <v>261</v>
      </c>
      <c r="C67" s="16" t="s">
        <v>349</v>
      </c>
      <c r="D67" s="16" t="s">
        <v>350</v>
      </c>
      <c r="E67" s="20" t="s">
        <v>351</v>
      </c>
      <c r="F67" s="16" t="s">
        <v>349</v>
      </c>
      <c r="G67" s="18" t="s">
        <v>352</v>
      </c>
      <c r="H67" s="18" t="s">
        <v>353</v>
      </c>
      <c r="I67" s="16" t="s">
        <v>354</v>
      </c>
      <c r="J67" s="16" t="s">
        <v>355</v>
      </c>
      <c r="K67" s="17" t="s">
        <v>290</v>
      </c>
      <c r="L67" s="21" t="s">
        <v>28</v>
      </c>
      <c r="M67" s="24" t="s">
        <v>361</v>
      </c>
      <c r="N67" s="21" t="s">
        <v>357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1:33" ht="15.75" customHeight="1">
      <c r="A68" s="16" t="s">
        <v>252</v>
      </c>
      <c r="B68" s="17" t="s">
        <v>261</v>
      </c>
      <c r="C68" s="16" t="s">
        <v>349</v>
      </c>
      <c r="D68" s="16" t="s">
        <v>350</v>
      </c>
      <c r="E68" s="20" t="s">
        <v>351</v>
      </c>
      <c r="F68" s="16" t="s">
        <v>349</v>
      </c>
      <c r="G68" s="18" t="s">
        <v>352</v>
      </c>
      <c r="H68" s="18" t="s">
        <v>353</v>
      </c>
      <c r="I68" s="16" t="s">
        <v>354</v>
      </c>
      <c r="J68" s="16" t="s">
        <v>355</v>
      </c>
      <c r="K68" s="17" t="s">
        <v>79</v>
      </c>
      <c r="L68" s="21" t="s">
        <v>28</v>
      </c>
      <c r="M68" s="21" t="s">
        <v>362</v>
      </c>
      <c r="N68" s="21" t="s">
        <v>357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ht="15.75" customHeight="1">
      <c r="A69" s="16" t="s">
        <v>252</v>
      </c>
      <c r="B69" s="17" t="s">
        <v>261</v>
      </c>
      <c r="C69" s="16" t="s">
        <v>363</v>
      </c>
      <c r="D69" s="16" t="s">
        <v>364</v>
      </c>
      <c r="E69" s="20" t="s">
        <v>365</v>
      </c>
      <c r="F69" s="16" t="s">
        <v>363</v>
      </c>
      <c r="G69" s="18" t="s">
        <v>366</v>
      </c>
      <c r="H69" s="18" t="s">
        <v>367</v>
      </c>
      <c r="I69" s="16" t="s">
        <v>368</v>
      </c>
      <c r="J69" s="16" t="s">
        <v>30</v>
      </c>
      <c r="K69" s="17" t="s">
        <v>30</v>
      </c>
      <c r="L69" s="21" t="s">
        <v>28</v>
      </c>
      <c r="M69" s="21" t="s">
        <v>369</v>
      </c>
      <c r="N69" s="21" t="s">
        <v>370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1:33" ht="15.75" customHeight="1">
      <c r="A70" s="16" t="s">
        <v>252</v>
      </c>
      <c r="B70" s="17" t="s">
        <v>261</v>
      </c>
      <c r="C70" s="16" t="s">
        <v>371</v>
      </c>
      <c r="D70" s="16" t="s">
        <v>371</v>
      </c>
      <c r="E70" s="20" t="s">
        <v>372</v>
      </c>
      <c r="F70" s="27" t="s">
        <v>371</v>
      </c>
      <c r="G70" s="18" t="s">
        <v>373</v>
      </c>
      <c r="H70" s="18" t="s">
        <v>374</v>
      </c>
      <c r="I70" s="16" t="s">
        <v>375</v>
      </c>
      <c r="J70" s="16" t="s">
        <v>79</v>
      </c>
      <c r="K70" s="17" t="s">
        <v>79</v>
      </c>
      <c r="L70" s="21" t="s">
        <v>56</v>
      </c>
      <c r="M70" s="21" t="s">
        <v>376</v>
      </c>
      <c r="N70" s="21" t="s">
        <v>377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ht="15.75" customHeight="1">
      <c r="A71" s="16" t="s">
        <v>252</v>
      </c>
      <c r="B71" s="17" t="s">
        <v>261</v>
      </c>
      <c r="C71" s="16" t="s">
        <v>378</v>
      </c>
      <c r="D71" s="16" t="s">
        <v>379</v>
      </c>
      <c r="E71" s="28" t="s">
        <v>380</v>
      </c>
      <c r="F71" s="17" t="s">
        <v>381</v>
      </c>
      <c r="G71" s="29" t="s">
        <v>303</v>
      </c>
      <c r="H71" s="18" t="s">
        <v>304</v>
      </c>
      <c r="I71" s="17" t="s">
        <v>382</v>
      </c>
      <c r="J71" s="16" t="s">
        <v>30</v>
      </c>
      <c r="K71" s="17" t="s">
        <v>30</v>
      </c>
      <c r="L71" s="21" t="s">
        <v>28</v>
      </c>
      <c r="M71" s="17" t="s">
        <v>383</v>
      </c>
      <c r="N71" s="21" t="s">
        <v>307</v>
      </c>
      <c r="O71" s="14"/>
      <c r="S71" s="14"/>
      <c r="T71" s="22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spans="1:33" ht="15.75" customHeight="1">
      <c r="A72" s="16" t="s">
        <v>252</v>
      </c>
      <c r="B72" s="17" t="s">
        <v>261</v>
      </c>
      <c r="C72" s="16" t="s">
        <v>378</v>
      </c>
      <c r="D72" s="16" t="s">
        <v>381</v>
      </c>
      <c r="E72" s="28" t="s">
        <v>380</v>
      </c>
      <c r="F72" s="16" t="s">
        <v>381</v>
      </c>
      <c r="G72" s="29" t="s">
        <v>303</v>
      </c>
      <c r="H72" s="18" t="s">
        <v>304</v>
      </c>
      <c r="I72" s="17" t="s">
        <v>382</v>
      </c>
      <c r="J72" s="16" t="s">
        <v>384</v>
      </c>
      <c r="K72" s="17" t="s">
        <v>30</v>
      </c>
      <c r="L72" s="21" t="s">
        <v>56</v>
      </c>
      <c r="M72" s="17" t="s">
        <v>385</v>
      </c>
      <c r="N72" s="21" t="s">
        <v>386</v>
      </c>
      <c r="O72" s="14"/>
      <c r="P72" s="22"/>
      <c r="Q72" s="22"/>
      <c r="R72" s="22"/>
      <c r="S72" s="14"/>
      <c r="T72" s="2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ht="15.75" customHeight="1">
      <c r="A73" s="16" t="s">
        <v>252</v>
      </c>
      <c r="B73" s="17" t="s">
        <v>261</v>
      </c>
      <c r="C73" s="16" t="s">
        <v>378</v>
      </c>
      <c r="D73" s="16" t="s">
        <v>381</v>
      </c>
      <c r="E73" s="28" t="s">
        <v>380</v>
      </c>
      <c r="F73" s="16" t="s">
        <v>381</v>
      </c>
      <c r="G73" s="29" t="s">
        <v>303</v>
      </c>
      <c r="H73" s="18" t="s">
        <v>304</v>
      </c>
      <c r="I73" s="17" t="s">
        <v>382</v>
      </c>
      <c r="J73" s="16" t="s">
        <v>384</v>
      </c>
      <c r="K73" s="17" t="s">
        <v>331</v>
      </c>
      <c r="L73" s="21" t="s">
        <v>28</v>
      </c>
      <c r="M73" s="17" t="s">
        <v>387</v>
      </c>
      <c r="N73" s="21" t="s">
        <v>386</v>
      </c>
      <c r="O73" s="14"/>
      <c r="P73" s="22"/>
      <c r="Q73" s="22"/>
      <c r="R73" s="22"/>
      <c r="S73" s="14"/>
      <c r="T73" s="2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spans="1:33" ht="15.75" customHeight="1">
      <c r="A74" s="16" t="s">
        <v>252</v>
      </c>
      <c r="B74" s="17" t="s">
        <v>261</v>
      </c>
      <c r="C74" s="16" t="s">
        <v>378</v>
      </c>
      <c r="D74" s="16" t="s">
        <v>381</v>
      </c>
      <c r="E74" s="28" t="s">
        <v>380</v>
      </c>
      <c r="F74" s="16" t="s">
        <v>381</v>
      </c>
      <c r="G74" s="29" t="s">
        <v>303</v>
      </c>
      <c r="H74" s="18" t="s">
        <v>304</v>
      </c>
      <c r="I74" s="17" t="s">
        <v>382</v>
      </c>
      <c r="J74" s="16" t="s">
        <v>384</v>
      </c>
      <c r="K74" s="17" t="s">
        <v>221</v>
      </c>
      <c r="L74" s="21" t="s">
        <v>28</v>
      </c>
      <c r="M74" s="17" t="s">
        <v>388</v>
      </c>
      <c r="N74" s="21" t="s">
        <v>386</v>
      </c>
      <c r="O74" s="14"/>
      <c r="P74" s="22"/>
      <c r="Q74" s="22"/>
      <c r="R74" s="22"/>
      <c r="S74" s="14"/>
      <c r="T74" s="2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ht="15.75" customHeight="1">
      <c r="A75" s="16" t="s">
        <v>252</v>
      </c>
      <c r="B75" s="17" t="s">
        <v>261</v>
      </c>
      <c r="C75" s="16" t="s">
        <v>378</v>
      </c>
      <c r="D75" s="16" t="s">
        <v>381</v>
      </c>
      <c r="E75" s="28" t="s">
        <v>380</v>
      </c>
      <c r="F75" s="16" t="s">
        <v>381</v>
      </c>
      <c r="G75" s="29" t="s">
        <v>303</v>
      </c>
      <c r="H75" s="18" t="s">
        <v>304</v>
      </c>
      <c r="I75" s="17" t="s">
        <v>382</v>
      </c>
      <c r="J75" s="16" t="s">
        <v>384</v>
      </c>
      <c r="K75" s="17" t="s">
        <v>292</v>
      </c>
      <c r="L75" s="21" t="s">
        <v>20</v>
      </c>
      <c r="M75" s="17" t="s">
        <v>389</v>
      </c>
      <c r="N75" s="21" t="s">
        <v>386</v>
      </c>
      <c r="O75" s="14"/>
      <c r="P75" s="22"/>
      <c r="Q75" s="22"/>
      <c r="R75" s="22"/>
      <c r="S75" s="14"/>
      <c r="T75" s="2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spans="1:33" ht="15.75" customHeight="1">
      <c r="A76" s="16" t="s">
        <v>252</v>
      </c>
      <c r="B76" s="17" t="s">
        <v>261</v>
      </c>
      <c r="C76" s="16" t="s">
        <v>378</v>
      </c>
      <c r="D76" s="16" t="s">
        <v>390</v>
      </c>
      <c r="E76" s="28" t="s">
        <v>380</v>
      </c>
      <c r="F76" s="16" t="s">
        <v>381</v>
      </c>
      <c r="G76" s="29" t="s">
        <v>303</v>
      </c>
      <c r="H76" s="18" t="s">
        <v>304</v>
      </c>
      <c r="I76" s="17" t="s">
        <v>382</v>
      </c>
      <c r="J76" s="16" t="s">
        <v>30</v>
      </c>
      <c r="K76" s="17" t="s">
        <v>30</v>
      </c>
      <c r="L76" s="21" t="s">
        <v>28</v>
      </c>
      <c r="M76" s="16" t="s">
        <v>391</v>
      </c>
      <c r="N76" s="21" t="s">
        <v>307</v>
      </c>
      <c r="O76" s="14"/>
      <c r="P76" s="22"/>
      <c r="Q76" s="30"/>
      <c r="R76" s="22"/>
      <c r="S76" s="14"/>
      <c r="T76" s="2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ht="15.75" customHeight="1">
      <c r="A77" s="16" t="s">
        <v>252</v>
      </c>
      <c r="B77" s="17" t="s">
        <v>261</v>
      </c>
      <c r="C77" s="16" t="s">
        <v>392</v>
      </c>
      <c r="D77" s="16" t="s">
        <v>393</v>
      </c>
      <c r="E77" s="17" t="s">
        <v>394</v>
      </c>
      <c r="F77" s="31" t="s">
        <v>392</v>
      </c>
      <c r="G77" s="18" t="s">
        <v>395</v>
      </c>
      <c r="H77" s="18" t="s">
        <v>396</v>
      </c>
      <c r="I77" s="16" t="s">
        <v>397</v>
      </c>
      <c r="J77" s="16" t="s">
        <v>220</v>
      </c>
      <c r="K77" s="17" t="s">
        <v>30</v>
      </c>
      <c r="L77" s="21" t="s">
        <v>56</v>
      </c>
      <c r="M77" s="21" t="s">
        <v>398</v>
      </c>
      <c r="N77" s="21" t="s">
        <v>399</v>
      </c>
      <c r="O77" s="14"/>
      <c r="P77" s="22"/>
      <c r="Q77" s="22"/>
      <c r="R77" s="22"/>
      <c r="S77" s="14"/>
      <c r="T77" s="22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 spans="1:33" ht="15.75" customHeight="1">
      <c r="A78" s="16" t="s">
        <v>252</v>
      </c>
      <c r="B78" s="17" t="s">
        <v>261</v>
      </c>
      <c r="C78" s="16" t="s">
        <v>392</v>
      </c>
      <c r="D78" s="16" t="s">
        <v>393</v>
      </c>
      <c r="E78" s="17" t="s">
        <v>394</v>
      </c>
      <c r="F78" s="16" t="s">
        <v>392</v>
      </c>
      <c r="G78" s="18" t="s">
        <v>395</v>
      </c>
      <c r="H78" s="18" t="s">
        <v>396</v>
      </c>
      <c r="I78" s="16" t="s">
        <v>397</v>
      </c>
      <c r="J78" s="16" t="s">
        <v>220</v>
      </c>
      <c r="K78" s="17" t="s">
        <v>221</v>
      </c>
      <c r="L78" s="21" t="s">
        <v>28</v>
      </c>
      <c r="M78" s="21" t="s">
        <v>400</v>
      </c>
      <c r="N78" s="21" t="s">
        <v>399</v>
      </c>
      <c r="O78" s="14"/>
      <c r="P78" s="22"/>
      <c r="Q78" s="22"/>
      <c r="R78" s="22"/>
      <c r="S78" s="14"/>
      <c r="T78" s="22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ht="15.75" customHeight="1">
      <c r="A79" s="16" t="s">
        <v>252</v>
      </c>
      <c r="B79" s="17" t="s">
        <v>261</v>
      </c>
      <c r="C79" s="16" t="s">
        <v>401</v>
      </c>
      <c r="D79" s="16" t="s">
        <v>402</v>
      </c>
      <c r="E79" s="20" t="s">
        <v>403</v>
      </c>
      <c r="F79" s="16" t="s">
        <v>401</v>
      </c>
      <c r="G79" s="18" t="s">
        <v>50</v>
      </c>
      <c r="H79" s="18" t="s">
        <v>404</v>
      </c>
      <c r="I79" s="16" t="s">
        <v>405</v>
      </c>
      <c r="J79" s="16" t="s">
        <v>30</v>
      </c>
      <c r="K79" s="17" t="s">
        <v>30</v>
      </c>
      <c r="L79" s="21" t="s">
        <v>28</v>
      </c>
      <c r="M79" s="21" t="s">
        <v>406</v>
      </c>
      <c r="N79" s="21" t="s">
        <v>307</v>
      </c>
      <c r="O79" s="14"/>
      <c r="P79" s="22"/>
      <c r="Q79" s="13"/>
      <c r="R79" s="22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 spans="1:33" ht="15.75" customHeight="1">
      <c r="A80" s="16" t="s">
        <v>252</v>
      </c>
      <c r="B80" s="17" t="s">
        <v>253</v>
      </c>
      <c r="C80" s="16" t="s">
        <v>407</v>
      </c>
      <c r="D80" s="16" t="s">
        <v>408</v>
      </c>
      <c r="E80" s="20" t="s">
        <v>409</v>
      </c>
      <c r="F80" s="16" t="s">
        <v>407</v>
      </c>
      <c r="G80" s="18" t="s">
        <v>410</v>
      </c>
      <c r="H80" s="18" t="s">
        <v>411</v>
      </c>
      <c r="I80" s="16" t="s">
        <v>412</v>
      </c>
      <c r="J80" s="16" t="s">
        <v>150</v>
      </c>
      <c r="K80" s="17" t="s">
        <v>413</v>
      </c>
      <c r="L80" s="21" t="s">
        <v>56</v>
      </c>
      <c r="M80" s="21" t="s">
        <v>414</v>
      </c>
      <c r="N80" s="21" t="s">
        <v>415</v>
      </c>
      <c r="O80" s="14"/>
      <c r="P80" s="22"/>
      <c r="Q80" s="13"/>
      <c r="R80" s="22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ht="15.75" customHeight="1">
      <c r="A81" s="16" t="s">
        <v>252</v>
      </c>
      <c r="B81" s="17" t="s">
        <v>253</v>
      </c>
      <c r="C81" s="16" t="s">
        <v>416</v>
      </c>
      <c r="D81" s="16" t="s">
        <v>417</v>
      </c>
      <c r="E81" s="20" t="s">
        <v>418</v>
      </c>
      <c r="F81" s="16" t="s">
        <v>416</v>
      </c>
      <c r="G81" s="18" t="s">
        <v>419</v>
      </c>
      <c r="H81" s="18" t="s">
        <v>420</v>
      </c>
      <c r="I81" s="17" t="s">
        <v>421</v>
      </c>
      <c r="J81" s="16" t="s">
        <v>422</v>
      </c>
      <c r="K81" s="17" t="s">
        <v>79</v>
      </c>
      <c r="L81" s="21" t="s">
        <v>56</v>
      </c>
      <c r="M81" s="21" t="s">
        <v>423</v>
      </c>
      <c r="N81" s="21" t="s">
        <v>424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 spans="1:33" ht="15.75" customHeight="1">
      <c r="A82" s="16" t="s">
        <v>252</v>
      </c>
      <c r="B82" s="17" t="s">
        <v>253</v>
      </c>
      <c r="C82" s="16" t="s">
        <v>416</v>
      </c>
      <c r="D82" s="16" t="s">
        <v>417</v>
      </c>
      <c r="E82" s="20" t="s">
        <v>418</v>
      </c>
      <c r="F82" s="16" t="s">
        <v>416</v>
      </c>
      <c r="G82" s="18" t="s">
        <v>419</v>
      </c>
      <c r="H82" s="18" t="s">
        <v>420</v>
      </c>
      <c r="I82" s="17" t="s">
        <v>421</v>
      </c>
      <c r="J82" s="16" t="s">
        <v>422</v>
      </c>
      <c r="K82" s="17" t="s">
        <v>19</v>
      </c>
      <c r="L82" s="21" t="s">
        <v>28</v>
      </c>
      <c r="M82" s="21" t="s">
        <v>425</v>
      </c>
      <c r="N82" s="21" t="s">
        <v>424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ht="15.75" customHeight="1">
      <c r="A83" s="16" t="s">
        <v>252</v>
      </c>
      <c r="B83" s="17" t="s">
        <v>253</v>
      </c>
      <c r="C83" s="16" t="s">
        <v>426</v>
      </c>
      <c r="D83" s="42" t="s">
        <v>427</v>
      </c>
      <c r="E83" s="20" t="s">
        <v>428</v>
      </c>
      <c r="F83" s="16" t="s">
        <v>426</v>
      </c>
      <c r="G83" s="18" t="s">
        <v>429</v>
      </c>
      <c r="H83" s="18" t="s">
        <v>430</v>
      </c>
      <c r="I83" s="16" t="s">
        <v>431</v>
      </c>
      <c r="J83" s="16" t="s">
        <v>64</v>
      </c>
      <c r="K83" s="17" t="s">
        <v>64</v>
      </c>
      <c r="L83" s="21" t="s">
        <v>56</v>
      </c>
      <c r="M83" s="21" t="s">
        <v>432</v>
      </c>
      <c r="N83" s="21" t="s">
        <v>66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 spans="1:33" ht="15.75" customHeight="1"/>
    <row r="85" spans="1:33" ht="15.75" customHeight="1"/>
    <row r="86" spans="1:33" ht="15.75" customHeight="1"/>
    <row r="87" spans="1:33" ht="15.75" customHeight="1"/>
    <row r="88" spans="1:33" ht="15.75" customHeight="1"/>
    <row r="89" spans="1:33" ht="15.75" customHeight="1"/>
    <row r="90" spans="1:33" ht="15.75" customHeight="1"/>
    <row r="91" spans="1:33" ht="15.75" customHeight="1"/>
    <row r="92" spans="1:33" ht="15.75" customHeight="1"/>
    <row r="93" spans="1:33" ht="15.75" customHeight="1"/>
    <row r="94" spans="1:33" ht="15.75" customHeight="1"/>
    <row r="95" spans="1:33" ht="15.75" customHeight="1"/>
    <row r="96" spans="1:3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</sheetData>
  <pageMargins left="0.75" right="0.75" top="1" bottom="1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B769-9839-4243-9592-D5607C6EE336}">
  <dimension ref="A1:O83"/>
  <sheetViews>
    <sheetView topLeftCell="E1" workbookViewId="0">
      <selection activeCell="L17" sqref="A1:XFD1048576"/>
    </sheetView>
  </sheetViews>
  <sheetFormatPr baseColWidth="10" defaultRowHeight="16"/>
  <cols>
    <col min="1" max="1" width="11.85546875" customWidth="1"/>
    <col min="2" max="2" width="24.5703125" customWidth="1"/>
    <col min="3" max="4" width="30.7109375" customWidth="1"/>
    <col min="5" max="5" width="29.28515625" customWidth="1"/>
    <col min="6" max="6" width="35.42578125" customWidth="1"/>
    <col min="7" max="7" width="23.28515625" customWidth="1"/>
    <col min="8" max="9" width="0" hidden="1" customWidth="1"/>
    <col min="10" max="12" width="22.42578125" customWidth="1"/>
    <col min="13" max="13" width="0" hidden="1" customWidth="1"/>
    <col min="14" max="14" width="23.140625" customWidth="1"/>
    <col min="15" max="15" width="115.7109375" customWidth="1"/>
  </cols>
  <sheetData>
    <row r="1" spans="1:15" ht="21">
      <c r="A1" s="1" t="s">
        <v>449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5" t="s">
        <v>10</v>
      </c>
      <c r="M1" s="5" t="s">
        <v>11</v>
      </c>
      <c r="N1" s="5" t="s">
        <v>12</v>
      </c>
      <c r="O1" s="43" t="s">
        <v>11</v>
      </c>
    </row>
    <row r="2" spans="1:15">
      <c r="A2">
        <f>LOOKUP(D2,mysql_data!B2:B75,mysql_data!A2:A75)</f>
        <v>46</v>
      </c>
      <c r="B2" s="9" t="s">
        <v>13</v>
      </c>
      <c r="C2" s="9" t="s">
        <v>14</v>
      </c>
      <c r="D2" s="9" t="s">
        <v>15</v>
      </c>
      <c r="E2" s="9" t="s">
        <v>15</v>
      </c>
      <c r="F2" s="9" t="s">
        <v>16</v>
      </c>
      <c r="G2" s="9" t="s">
        <v>15</v>
      </c>
      <c r="H2" s="12" t="s">
        <v>17</v>
      </c>
      <c r="I2" s="12" t="s">
        <v>18</v>
      </c>
      <c r="J2" s="11">
        <v>2020</v>
      </c>
      <c r="K2" s="9" t="s">
        <v>19</v>
      </c>
      <c r="L2" s="9" t="s">
        <v>19</v>
      </c>
      <c r="M2" s="12" t="s">
        <v>20</v>
      </c>
      <c r="N2" s="13" t="s">
        <v>15</v>
      </c>
      <c r="O2" s="12" t="s">
        <v>21</v>
      </c>
    </row>
    <row r="3" spans="1:15">
      <c r="A3">
        <f>LOOKUP(D3,mysql_data!B2:B75,mysql_data!A2:A75)</f>
        <v>45</v>
      </c>
      <c r="B3" s="9" t="s">
        <v>13</v>
      </c>
      <c r="C3" s="9" t="s">
        <v>22</v>
      </c>
      <c r="D3" s="9" t="s">
        <v>23</v>
      </c>
      <c r="E3" s="9" t="s">
        <v>23</v>
      </c>
      <c r="F3" s="9" t="s">
        <v>24</v>
      </c>
      <c r="G3" s="9" t="s">
        <v>23</v>
      </c>
      <c r="H3" s="15" t="s">
        <v>25</v>
      </c>
      <c r="I3" s="15" t="s">
        <v>26</v>
      </c>
      <c r="J3" s="9" t="s">
        <v>23</v>
      </c>
      <c r="K3" s="9" t="s">
        <v>27</v>
      </c>
      <c r="L3" s="9" t="s">
        <v>19</v>
      </c>
      <c r="M3" s="9" t="s">
        <v>28</v>
      </c>
      <c r="N3" s="9" t="s">
        <v>29</v>
      </c>
      <c r="O3" s="9" t="s">
        <v>88</v>
      </c>
    </row>
    <row r="4" spans="1:15">
      <c r="A4">
        <f>LOOKUP(D4,mysql_data!B2:B75,mysql_data!A2:A75)</f>
        <v>45</v>
      </c>
      <c r="B4" s="9" t="s">
        <v>13</v>
      </c>
      <c r="C4" s="9" t="s">
        <v>22</v>
      </c>
      <c r="D4" s="9" t="s">
        <v>23</v>
      </c>
      <c r="E4" s="9" t="s">
        <v>23</v>
      </c>
      <c r="F4" s="9" t="s">
        <v>24</v>
      </c>
      <c r="G4" s="9" t="s">
        <v>23</v>
      </c>
      <c r="H4" s="15" t="s">
        <v>25</v>
      </c>
      <c r="I4" s="15" t="s">
        <v>26</v>
      </c>
      <c r="J4" s="9" t="s">
        <v>23</v>
      </c>
      <c r="K4" s="9" t="s">
        <v>27</v>
      </c>
      <c r="L4" s="9" t="s">
        <v>30</v>
      </c>
      <c r="M4" s="9" t="s">
        <v>31</v>
      </c>
      <c r="N4" s="9" t="s">
        <v>32</v>
      </c>
      <c r="O4" s="9" t="s">
        <v>39</v>
      </c>
    </row>
    <row r="5" spans="1:15">
      <c r="A5">
        <f>LOOKUP(D5,mysql_data!B2:B75,mysql_data!A2:A75)</f>
        <v>37</v>
      </c>
      <c r="B5" s="16" t="s">
        <v>13</v>
      </c>
      <c r="C5" s="17" t="s">
        <v>33</v>
      </c>
      <c r="D5" s="16" t="s">
        <v>34</v>
      </c>
      <c r="E5" s="16" t="s">
        <v>34</v>
      </c>
      <c r="F5" s="17" t="s">
        <v>35</v>
      </c>
      <c r="G5" s="16" t="s">
        <v>34</v>
      </c>
      <c r="H5" s="32" t="s">
        <v>36</v>
      </c>
      <c r="I5" s="32" t="s">
        <v>37</v>
      </c>
      <c r="J5" s="16" t="s">
        <v>34</v>
      </c>
      <c r="K5" s="16" t="s">
        <v>30</v>
      </c>
      <c r="L5" s="17" t="s">
        <v>30</v>
      </c>
      <c r="M5" s="19" t="s">
        <v>31</v>
      </c>
      <c r="N5" s="19" t="s">
        <v>38</v>
      </c>
      <c r="O5" s="19" t="s">
        <v>39</v>
      </c>
    </row>
    <row r="6" spans="1:15">
      <c r="A6">
        <f>LOOKUP(D6,mysql_data!B2:B75,mysql_data!A2:A75)</f>
        <v>23</v>
      </c>
      <c r="B6" s="16" t="s">
        <v>13</v>
      </c>
      <c r="C6" s="17" t="s">
        <v>40</v>
      </c>
      <c r="D6" s="16" t="s">
        <v>41</v>
      </c>
      <c r="E6" s="16" t="s">
        <v>41</v>
      </c>
      <c r="F6" s="20" t="s">
        <v>42</v>
      </c>
      <c r="G6" s="16" t="s">
        <v>41</v>
      </c>
      <c r="H6" s="32" t="s">
        <v>43</v>
      </c>
      <c r="I6" s="32" t="s">
        <v>44</v>
      </c>
      <c r="J6" s="16" t="s">
        <v>45</v>
      </c>
      <c r="K6" s="16" t="s">
        <v>30</v>
      </c>
      <c r="L6" s="17" t="s">
        <v>30</v>
      </c>
      <c r="M6" s="32" t="s">
        <v>20</v>
      </c>
      <c r="N6" s="32" t="s">
        <v>46</v>
      </c>
      <c r="O6" s="32" t="s">
        <v>47</v>
      </c>
    </row>
    <row r="7" spans="1:15">
      <c r="A7">
        <f>LOOKUP(D7,mysql_data!B2:B75,mysql_data!A2:A75)</f>
        <v>26</v>
      </c>
      <c r="B7" s="16" t="s">
        <v>13</v>
      </c>
      <c r="C7" s="17" t="s">
        <v>33</v>
      </c>
      <c r="D7" s="16" t="s">
        <v>48</v>
      </c>
      <c r="E7" s="16" t="s">
        <v>48</v>
      </c>
      <c r="F7" s="20" t="s">
        <v>49</v>
      </c>
      <c r="G7" s="16" t="s">
        <v>48</v>
      </c>
      <c r="H7" s="32" t="s">
        <v>50</v>
      </c>
      <c r="I7" s="32" t="s">
        <v>51</v>
      </c>
      <c r="J7" s="16" t="s">
        <v>52</v>
      </c>
      <c r="K7" s="16" t="s">
        <v>30</v>
      </c>
      <c r="L7" s="17" t="s">
        <v>30</v>
      </c>
      <c r="M7" s="32" t="s">
        <v>53</v>
      </c>
      <c r="N7" s="32" t="s">
        <v>54</v>
      </c>
      <c r="O7" s="32" t="s">
        <v>55</v>
      </c>
    </row>
    <row r="8" spans="1:15">
      <c r="A8">
        <f>LOOKUP(D8,mysql_data!B2:B75,mysql_data!A2:A75)</f>
        <v>26</v>
      </c>
      <c r="B8" s="16" t="s">
        <v>13</v>
      </c>
      <c r="C8" s="17" t="s">
        <v>33</v>
      </c>
      <c r="D8" s="16" t="s">
        <v>48</v>
      </c>
      <c r="E8" s="16" t="s">
        <v>48</v>
      </c>
      <c r="F8" s="20" t="s">
        <v>49</v>
      </c>
      <c r="G8" s="16" t="s">
        <v>48</v>
      </c>
      <c r="H8" s="32" t="s">
        <v>50</v>
      </c>
      <c r="I8" s="32" t="s">
        <v>51</v>
      </c>
      <c r="J8" s="16" t="s">
        <v>52</v>
      </c>
      <c r="K8" s="16" t="s">
        <v>30</v>
      </c>
      <c r="L8" s="17" t="s">
        <v>30</v>
      </c>
      <c r="M8" s="32" t="s">
        <v>56</v>
      </c>
      <c r="N8" s="32" t="s">
        <v>57</v>
      </c>
      <c r="O8" s="32"/>
    </row>
    <row r="9" spans="1:15">
      <c r="A9">
        <f>LOOKUP(D9,mysql_data!B2:B75,mysql_data!A2:A75)</f>
        <v>51</v>
      </c>
      <c r="B9" s="16" t="s">
        <v>13</v>
      </c>
      <c r="C9" s="17" t="s">
        <v>58</v>
      </c>
      <c r="D9" s="16" t="s">
        <v>59</v>
      </c>
      <c r="E9" s="16" t="s">
        <v>59</v>
      </c>
      <c r="F9" s="20" t="s">
        <v>60</v>
      </c>
      <c r="G9" s="16" t="s">
        <v>59</v>
      </c>
      <c r="H9" s="32" t="s">
        <v>61</v>
      </c>
      <c r="I9" s="32" t="s">
        <v>62</v>
      </c>
      <c r="J9" s="16" t="s">
        <v>63</v>
      </c>
      <c r="K9" s="16" t="s">
        <v>64</v>
      </c>
      <c r="L9" s="17" t="s">
        <v>64</v>
      </c>
      <c r="M9" s="32" t="s">
        <v>56</v>
      </c>
      <c r="N9" s="32" t="s">
        <v>65</v>
      </c>
      <c r="O9" s="32" t="s">
        <v>66</v>
      </c>
    </row>
    <row r="10" spans="1:15">
      <c r="A10">
        <f>LOOKUP(D10,mysql_data!B2:B75,mysql_data!A2:A75)</f>
        <v>41</v>
      </c>
      <c r="B10" s="16" t="s">
        <v>13</v>
      </c>
      <c r="C10" s="17" t="s">
        <v>33</v>
      </c>
      <c r="D10" s="16" t="s">
        <v>67</v>
      </c>
      <c r="E10" s="16" t="s">
        <v>67</v>
      </c>
      <c r="F10" s="20" t="s">
        <v>68</v>
      </c>
      <c r="G10" s="16" t="s">
        <v>67</v>
      </c>
      <c r="H10" s="32" t="s">
        <v>69</v>
      </c>
      <c r="I10" s="32" t="s">
        <v>70</v>
      </c>
      <c r="J10" s="16" t="s">
        <v>70</v>
      </c>
      <c r="K10" s="16" t="s">
        <v>71</v>
      </c>
      <c r="L10" s="17" t="s">
        <v>71</v>
      </c>
      <c r="M10" s="32" t="s">
        <v>20</v>
      </c>
      <c r="N10" s="32" t="s">
        <v>72</v>
      </c>
      <c r="O10" s="32" t="s">
        <v>73</v>
      </c>
    </row>
    <row r="11" spans="1:15">
      <c r="A11">
        <f>LOOKUP(D11,mysql_data!B2:B75,mysql_data!A2:A75)</f>
        <v>80</v>
      </c>
      <c r="B11" s="16" t="s">
        <v>13</v>
      </c>
      <c r="C11" s="23" t="s">
        <v>40</v>
      </c>
      <c r="D11" s="16" t="s">
        <v>74</v>
      </c>
      <c r="E11" s="16" t="s">
        <v>74</v>
      </c>
      <c r="F11" s="20" t="s">
        <v>75</v>
      </c>
      <c r="G11" s="16" t="s">
        <v>74</v>
      </c>
      <c r="H11" s="32" t="s">
        <v>76</v>
      </c>
      <c r="I11" s="32" t="s">
        <v>77</v>
      </c>
      <c r="J11" s="16" t="s">
        <v>78</v>
      </c>
      <c r="K11" s="16" t="s">
        <v>79</v>
      </c>
      <c r="L11" s="17" t="s">
        <v>79</v>
      </c>
      <c r="M11" s="32" t="s">
        <v>28</v>
      </c>
      <c r="N11" s="32" t="s">
        <v>80</v>
      </c>
      <c r="O11" s="32" t="s">
        <v>28</v>
      </c>
    </row>
    <row r="12" spans="1:15">
      <c r="A12">
        <f>LOOKUP(D12,mysql_data!B2:B75,mysql_data!A2:A75)</f>
        <v>67</v>
      </c>
      <c r="B12" s="16" t="s">
        <v>13</v>
      </c>
      <c r="C12" s="23" t="s">
        <v>40</v>
      </c>
      <c r="D12" s="16" t="s">
        <v>81</v>
      </c>
      <c r="E12" s="16" t="s">
        <v>82</v>
      </c>
      <c r="F12" s="20" t="s">
        <v>83</v>
      </c>
      <c r="G12" s="16" t="s">
        <v>82</v>
      </c>
      <c r="H12" s="32" t="s">
        <v>84</v>
      </c>
      <c r="I12" s="32" t="s">
        <v>85</v>
      </c>
      <c r="J12" s="16" t="s">
        <v>86</v>
      </c>
      <c r="K12" s="16" t="s">
        <v>19</v>
      </c>
      <c r="L12" s="17" t="s">
        <v>19</v>
      </c>
      <c r="M12" s="32" t="s">
        <v>28</v>
      </c>
      <c r="N12" s="32" t="s">
        <v>87</v>
      </c>
      <c r="O12" s="32" t="s">
        <v>88</v>
      </c>
    </row>
    <row r="13" spans="1:15">
      <c r="A13">
        <f>LOOKUP(D13,mysql_data!B2:B75,mysql_data!A2:A75)</f>
        <v>67</v>
      </c>
      <c r="B13" s="16" t="s">
        <v>13</v>
      </c>
      <c r="C13" s="23" t="s">
        <v>40</v>
      </c>
      <c r="D13" s="16" t="s">
        <v>81</v>
      </c>
      <c r="E13" s="16" t="s">
        <v>89</v>
      </c>
      <c r="F13" s="20" t="s">
        <v>90</v>
      </c>
      <c r="G13" s="16" t="s">
        <v>89</v>
      </c>
      <c r="H13" s="32" t="s">
        <v>84</v>
      </c>
      <c r="I13" s="32" t="s">
        <v>85</v>
      </c>
      <c r="J13" s="16" t="s">
        <v>89</v>
      </c>
      <c r="K13" s="16" t="s">
        <v>71</v>
      </c>
      <c r="L13" s="17" t="s">
        <v>71</v>
      </c>
      <c r="M13" s="32" t="s">
        <v>56</v>
      </c>
      <c r="N13" s="32" t="s">
        <v>91</v>
      </c>
      <c r="O13" s="32" t="s">
        <v>92</v>
      </c>
    </row>
    <row r="14" spans="1:15">
      <c r="A14">
        <f>LOOKUP(D14,mysql_data!B2:B75,mysql_data!A2:A75)</f>
        <v>71</v>
      </c>
      <c r="B14" s="16" t="s">
        <v>13</v>
      </c>
      <c r="C14" s="23" t="s">
        <v>40</v>
      </c>
      <c r="D14" s="16" t="s">
        <v>93</v>
      </c>
      <c r="E14" s="16" t="s">
        <v>93</v>
      </c>
      <c r="F14" s="20" t="s">
        <v>94</v>
      </c>
      <c r="G14" s="16" t="s">
        <v>93</v>
      </c>
      <c r="H14" s="32" t="s">
        <v>95</v>
      </c>
      <c r="I14" s="32" t="s">
        <v>96</v>
      </c>
      <c r="J14" s="16" t="s">
        <v>97</v>
      </c>
      <c r="K14" s="16" t="s">
        <v>19</v>
      </c>
      <c r="L14" s="17" t="s">
        <v>19</v>
      </c>
      <c r="M14" s="32" t="s">
        <v>56</v>
      </c>
      <c r="N14" s="32" t="s">
        <v>98</v>
      </c>
      <c r="O14" s="32" t="s">
        <v>99</v>
      </c>
    </row>
    <row r="15" spans="1:15">
      <c r="A15">
        <f>LOOKUP(D15,mysql_data!B2:B75,mysql_data!A2:A75)</f>
        <v>71</v>
      </c>
      <c r="B15" s="16" t="s">
        <v>13</v>
      </c>
      <c r="C15" s="23" t="s">
        <v>40</v>
      </c>
      <c r="D15" s="16" t="s">
        <v>93</v>
      </c>
      <c r="E15" s="16" t="s">
        <v>93</v>
      </c>
      <c r="F15" s="20" t="s">
        <v>94</v>
      </c>
      <c r="G15" s="16" t="s">
        <v>93</v>
      </c>
      <c r="H15" s="32" t="s">
        <v>95</v>
      </c>
      <c r="I15" s="32" t="s">
        <v>96</v>
      </c>
      <c r="J15" s="16" t="s">
        <v>97</v>
      </c>
      <c r="K15" s="16" t="s">
        <v>19</v>
      </c>
      <c r="L15" s="17" t="s">
        <v>19</v>
      </c>
      <c r="M15" s="32" t="s">
        <v>20</v>
      </c>
      <c r="N15" s="32" t="s">
        <v>97</v>
      </c>
      <c r="O15" s="32" t="s">
        <v>99</v>
      </c>
    </row>
    <row r="16" spans="1:15">
      <c r="A16">
        <f>LOOKUP(D16,mysql_data!B2:B75,mysql_data!A2:A75)</f>
        <v>71</v>
      </c>
      <c r="B16" s="16" t="s">
        <v>13</v>
      </c>
      <c r="C16" s="23" t="s">
        <v>40</v>
      </c>
      <c r="D16" s="16" t="s">
        <v>93</v>
      </c>
      <c r="E16" s="16" t="s">
        <v>93</v>
      </c>
      <c r="F16" s="20" t="s">
        <v>94</v>
      </c>
      <c r="G16" s="16" t="s">
        <v>93</v>
      </c>
      <c r="H16" s="32" t="s">
        <v>95</v>
      </c>
      <c r="I16" s="32" t="s">
        <v>96</v>
      </c>
      <c r="J16" s="16" t="s">
        <v>97</v>
      </c>
      <c r="K16" s="16" t="s">
        <v>19</v>
      </c>
      <c r="L16" s="17" t="s">
        <v>19</v>
      </c>
      <c r="M16" s="32" t="s">
        <v>28</v>
      </c>
      <c r="N16" s="32" t="s">
        <v>101</v>
      </c>
      <c r="O16" s="32" t="s">
        <v>99</v>
      </c>
    </row>
    <row r="17" spans="1:15">
      <c r="A17">
        <f>LOOKUP(D17,mysql_data!B2:B75,mysql_data!A2:A75)</f>
        <v>75</v>
      </c>
      <c r="B17" s="16" t="s">
        <v>13</v>
      </c>
      <c r="C17" s="24" t="s">
        <v>40</v>
      </c>
      <c r="D17" s="16" t="s">
        <v>103</v>
      </c>
      <c r="E17" s="16" t="s">
        <v>103</v>
      </c>
      <c r="F17" s="20" t="s">
        <v>104</v>
      </c>
      <c r="G17" s="16" t="s">
        <v>103</v>
      </c>
      <c r="H17" s="32" t="s">
        <v>105</v>
      </c>
      <c r="I17" s="32" t="s">
        <v>106</v>
      </c>
      <c r="J17" s="16" t="s">
        <v>107</v>
      </c>
      <c r="K17" s="16" t="s">
        <v>108</v>
      </c>
      <c r="L17" s="17" t="s">
        <v>108</v>
      </c>
      <c r="M17" s="32" t="s">
        <v>20</v>
      </c>
      <c r="N17" s="32" t="s">
        <v>109</v>
      </c>
      <c r="O17" s="32" t="s">
        <v>110</v>
      </c>
    </row>
    <row r="18" spans="1:15">
      <c r="A18">
        <f>LOOKUP(D18,mysql_data!B2:B75,mysql_data!A2:A75)</f>
        <v>29</v>
      </c>
      <c r="B18" s="16" t="s">
        <v>13</v>
      </c>
      <c r="C18" s="17" t="s">
        <v>40</v>
      </c>
      <c r="D18" s="16" t="s">
        <v>111</v>
      </c>
      <c r="E18" s="16" t="s">
        <v>111</v>
      </c>
      <c r="F18" s="20" t="s">
        <v>112</v>
      </c>
      <c r="G18" s="16" t="s">
        <v>111</v>
      </c>
      <c r="H18" s="32" t="s">
        <v>113</v>
      </c>
      <c r="I18" s="32" t="s">
        <v>114</v>
      </c>
      <c r="J18" s="16" t="s">
        <v>114</v>
      </c>
      <c r="K18" s="16" t="s">
        <v>30</v>
      </c>
      <c r="L18" s="17" t="s">
        <v>30</v>
      </c>
      <c r="M18" s="32" t="s">
        <v>56</v>
      </c>
      <c r="N18" s="32" t="s">
        <v>115</v>
      </c>
      <c r="O18" s="32" t="s">
        <v>39</v>
      </c>
    </row>
    <row r="19" spans="1:15">
      <c r="A19">
        <f>LOOKUP(D19,mysql_data!B2:B75,mysql_data!A2:A75)</f>
        <v>47</v>
      </c>
      <c r="B19" s="16" t="s">
        <v>13</v>
      </c>
      <c r="C19" s="17" t="s">
        <v>58</v>
      </c>
      <c r="D19" s="16" t="s">
        <v>116</v>
      </c>
      <c r="E19" s="16" t="s">
        <v>116</v>
      </c>
      <c r="F19" s="20" t="s">
        <v>117</v>
      </c>
      <c r="G19" s="16" t="s">
        <v>116</v>
      </c>
      <c r="H19" s="32" t="s">
        <v>118</v>
      </c>
      <c r="I19" s="32" t="s">
        <v>119</v>
      </c>
      <c r="J19" s="16" t="s">
        <v>120</v>
      </c>
      <c r="K19" s="16" t="s">
        <v>121</v>
      </c>
      <c r="L19" s="17" t="s">
        <v>121</v>
      </c>
      <c r="M19" s="32" t="s">
        <v>28</v>
      </c>
      <c r="N19" s="32" t="s">
        <v>122</v>
      </c>
      <c r="O19" s="32" t="s">
        <v>123</v>
      </c>
    </row>
    <row r="20" spans="1:15">
      <c r="A20">
        <f>LOOKUP(D20,mysql_data!B2:B75,mysql_data!A2:A75)</f>
        <v>47</v>
      </c>
      <c r="B20" s="16" t="s">
        <v>13</v>
      </c>
      <c r="C20" s="17" t="s">
        <v>58</v>
      </c>
      <c r="D20" s="16" t="s">
        <v>116</v>
      </c>
      <c r="E20" s="16" t="s">
        <v>116</v>
      </c>
      <c r="F20" s="20" t="s">
        <v>117</v>
      </c>
      <c r="G20" s="16" t="s">
        <v>116</v>
      </c>
      <c r="H20" s="32" t="s">
        <v>118</v>
      </c>
      <c r="I20" s="32" t="s">
        <v>119</v>
      </c>
      <c r="J20" s="16" t="s">
        <v>120</v>
      </c>
      <c r="K20" s="16" t="s">
        <v>121</v>
      </c>
      <c r="L20" s="17" t="s">
        <v>121</v>
      </c>
      <c r="M20" s="32" t="s">
        <v>56</v>
      </c>
      <c r="N20" s="32" t="s">
        <v>124</v>
      </c>
      <c r="O20" s="32" t="s">
        <v>123</v>
      </c>
    </row>
    <row r="21" spans="1:15">
      <c r="A21">
        <f>LOOKUP(D21,mysql_data!B2:B75,mysql_data!A2:A75)</f>
        <v>19</v>
      </c>
      <c r="B21" s="16" t="s">
        <v>13</v>
      </c>
      <c r="C21" s="17" t="s">
        <v>40</v>
      </c>
      <c r="D21" s="16" t="s">
        <v>126</v>
      </c>
      <c r="E21" s="16" t="s">
        <v>127</v>
      </c>
      <c r="F21" s="20" t="s">
        <v>128</v>
      </c>
      <c r="G21" s="16" t="s">
        <v>127</v>
      </c>
      <c r="H21" s="32" t="s">
        <v>129</v>
      </c>
      <c r="I21" s="32" t="s">
        <v>130</v>
      </c>
      <c r="J21" s="16" t="s">
        <v>130</v>
      </c>
      <c r="K21" s="16" t="s">
        <v>30</v>
      </c>
      <c r="L21" s="17" t="s">
        <v>30</v>
      </c>
      <c r="M21" s="32" t="s">
        <v>56</v>
      </c>
      <c r="N21" s="32" t="s">
        <v>131</v>
      </c>
      <c r="O21" s="32" t="s">
        <v>39</v>
      </c>
    </row>
    <row r="22" spans="1:15">
      <c r="A22">
        <f>LOOKUP(D22,mysql_data!B2:B75,mysql_data!A2:A75)</f>
        <v>74</v>
      </c>
      <c r="B22" s="16" t="s">
        <v>13</v>
      </c>
      <c r="C22" s="17" t="s">
        <v>58</v>
      </c>
      <c r="D22" s="16" t="s">
        <v>132</v>
      </c>
      <c r="E22" s="16" t="s">
        <v>133</v>
      </c>
      <c r="F22" s="20" t="s">
        <v>134</v>
      </c>
      <c r="G22" s="16" t="s">
        <v>133</v>
      </c>
      <c r="H22" s="32" t="s">
        <v>135</v>
      </c>
      <c r="I22" s="32" t="s">
        <v>136</v>
      </c>
      <c r="J22" s="16" t="s">
        <v>137</v>
      </c>
      <c r="K22" s="16" t="s">
        <v>19</v>
      </c>
      <c r="L22" s="17" t="s">
        <v>19</v>
      </c>
      <c r="M22" s="32" t="s">
        <v>28</v>
      </c>
      <c r="N22" s="32" t="s">
        <v>138</v>
      </c>
      <c r="O22" s="32" t="s">
        <v>139</v>
      </c>
    </row>
    <row r="23" spans="1:15">
      <c r="A23">
        <f>LOOKUP(D23,mysql_data!B2:B75,mysql_data!A2:A75)</f>
        <v>53</v>
      </c>
      <c r="B23" s="16" t="s">
        <v>13</v>
      </c>
      <c r="C23" s="17" t="s">
        <v>58</v>
      </c>
      <c r="D23" s="16" t="s">
        <v>140</v>
      </c>
      <c r="E23" s="16" t="s">
        <v>140</v>
      </c>
      <c r="F23" s="20" t="s">
        <v>141</v>
      </c>
      <c r="G23" s="16" t="s">
        <v>140</v>
      </c>
      <c r="H23" s="32" t="s">
        <v>142</v>
      </c>
      <c r="I23" s="32" t="s">
        <v>143</v>
      </c>
      <c r="J23" s="16" t="s">
        <v>140</v>
      </c>
      <c r="K23" s="16" t="s">
        <v>30</v>
      </c>
      <c r="L23" s="17" t="s">
        <v>30</v>
      </c>
      <c r="M23" s="32" t="s">
        <v>20</v>
      </c>
      <c r="N23" s="32" t="s">
        <v>144</v>
      </c>
      <c r="O23" s="32" t="s">
        <v>47</v>
      </c>
    </row>
    <row r="24" spans="1:15">
      <c r="A24">
        <f>LOOKUP(D24,mysql_data!B2:B75,mysql_data!A2:A75)</f>
        <v>48</v>
      </c>
      <c r="B24" s="16" t="s">
        <v>13</v>
      </c>
      <c r="C24" s="17" t="s">
        <v>58</v>
      </c>
      <c r="D24" s="16" t="s">
        <v>145</v>
      </c>
      <c r="E24" s="16" t="s">
        <v>145</v>
      </c>
      <c r="F24" s="20" t="s">
        <v>146</v>
      </c>
      <c r="G24" s="16" t="s">
        <v>145</v>
      </c>
      <c r="H24" s="32" t="s">
        <v>147</v>
      </c>
      <c r="I24" s="32" t="s">
        <v>148</v>
      </c>
      <c r="J24" s="16" t="s">
        <v>149</v>
      </c>
      <c r="K24" s="16" t="s">
        <v>150</v>
      </c>
      <c r="L24" s="17" t="s">
        <v>150</v>
      </c>
      <c r="M24" s="32" t="s">
        <v>20</v>
      </c>
      <c r="N24" s="32" t="s">
        <v>151</v>
      </c>
      <c r="O24" s="32" t="s">
        <v>152</v>
      </c>
    </row>
    <row r="25" spans="1:15">
      <c r="A25">
        <f>LOOKUP(D25,mysql_data!B2:B75,mysql_data!A2:A75)</f>
        <v>55</v>
      </c>
      <c r="B25" s="16" t="s">
        <v>13</v>
      </c>
      <c r="C25" s="17" t="s">
        <v>58</v>
      </c>
      <c r="D25" s="16" t="s">
        <v>153</v>
      </c>
      <c r="E25" s="16" t="s">
        <v>153</v>
      </c>
      <c r="F25" s="20" t="s">
        <v>154</v>
      </c>
      <c r="G25" s="16" t="s">
        <v>153</v>
      </c>
      <c r="H25" s="32" t="s">
        <v>155</v>
      </c>
      <c r="I25" s="32" t="s">
        <v>156</v>
      </c>
      <c r="J25" s="16" t="s">
        <v>153</v>
      </c>
      <c r="K25" s="16" t="s">
        <v>30</v>
      </c>
      <c r="L25" s="17" t="s">
        <v>30</v>
      </c>
      <c r="M25" s="32" t="s">
        <v>20</v>
      </c>
      <c r="N25" s="32" t="s">
        <v>157</v>
      </c>
      <c r="O25" s="32" t="s">
        <v>47</v>
      </c>
    </row>
    <row r="26" spans="1:15">
      <c r="A26">
        <f>LOOKUP(D26,mysql_data!B2:B75,mysql_data!A2:A75)</f>
        <v>68</v>
      </c>
      <c r="B26" s="16" t="s">
        <v>13</v>
      </c>
      <c r="C26" s="17" t="s">
        <v>40</v>
      </c>
      <c r="D26" s="16" t="s">
        <v>158</v>
      </c>
      <c r="E26" s="16" t="s">
        <v>158</v>
      </c>
      <c r="F26" s="20" t="s">
        <v>159</v>
      </c>
      <c r="G26" s="16" t="s">
        <v>158</v>
      </c>
      <c r="H26" s="32" t="s">
        <v>160</v>
      </c>
      <c r="I26" s="32" t="s">
        <v>161</v>
      </c>
      <c r="J26" s="16" t="s">
        <v>162</v>
      </c>
      <c r="K26" s="16" t="s">
        <v>19</v>
      </c>
      <c r="L26" s="17" t="s">
        <v>19</v>
      </c>
      <c r="M26" s="32" t="s">
        <v>28</v>
      </c>
      <c r="N26" s="32" t="s">
        <v>163</v>
      </c>
      <c r="O26" s="32" t="s">
        <v>88</v>
      </c>
    </row>
    <row r="27" spans="1:15">
      <c r="A27">
        <f>LOOKUP(D27,mysql_data!B2:B75,mysql_data!A2:A75)</f>
        <v>25</v>
      </c>
      <c r="B27" s="16" t="s">
        <v>13</v>
      </c>
      <c r="C27" s="17" t="s">
        <v>58</v>
      </c>
      <c r="D27" s="16" t="s">
        <v>164</v>
      </c>
      <c r="E27" s="16" t="s">
        <v>164</v>
      </c>
      <c r="F27" s="20" t="s">
        <v>165</v>
      </c>
      <c r="G27" s="16" t="s">
        <v>164</v>
      </c>
      <c r="H27" s="32" t="s">
        <v>166</v>
      </c>
      <c r="I27" s="32" t="s">
        <v>167</v>
      </c>
      <c r="J27" s="16" t="s">
        <v>168</v>
      </c>
      <c r="K27" s="16" t="s">
        <v>30</v>
      </c>
      <c r="L27" s="17" t="s">
        <v>30</v>
      </c>
      <c r="M27" s="32" t="s">
        <v>56</v>
      </c>
      <c r="N27" s="32" t="s">
        <v>169</v>
      </c>
      <c r="O27" s="32" t="s">
        <v>39</v>
      </c>
    </row>
    <row r="28" spans="1:15">
      <c r="A28">
        <f>LOOKUP(D28,mysql_data!B2:B75,mysql_data!A2:A75)</f>
        <v>61</v>
      </c>
      <c r="B28" s="16" t="s">
        <v>13</v>
      </c>
      <c r="C28" s="17" t="s">
        <v>40</v>
      </c>
      <c r="D28" s="16" t="s">
        <v>170</v>
      </c>
      <c r="E28" s="16" t="s">
        <v>170</v>
      </c>
      <c r="F28" s="20" t="s">
        <v>171</v>
      </c>
      <c r="G28" s="16" t="s">
        <v>170</v>
      </c>
      <c r="H28" s="32" t="s">
        <v>172</v>
      </c>
      <c r="I28" s="32" t="s">
        <v>173</v>
      </c>
      <c r="J28" s="16" t="s">
        <v>170</v>
      </c>
      <c r="K28" s="16" t="s">
        <v>79</v>
      </c>
      <c r="L28" s="17" t="s">
        <v>79</v>
      </c>
      <c r="M28" s="32" t="s">
        <v>28</v>
      </c>
      <c r="N28" s="32" t="s">
        <v>170</v>
      </c>
      <c r="O28" s="32" t="s">
        <v>174</v>
      </c>
    </row>
    <row r="29" spans="1:15">
      <c r="A29">
        <f>LOOKUP(D29,mysql_data!B2:B75,mysql_data!A2:A75)</f>
        <v>61</v>
      </c>
      <c r="B29" s="16" t="s">
        <v>13</v>
      </c>
      <c r="C29" s="17" t="s">
        <v>40</v>
      </c>
      <c r="D29" s="16" t="s">
        <v>170</v>
      </c>
      <c r="E29" s="16" t="s">
        <v>170</v>
      </c>
      <c r="F29" s="20" t="s">
        <v>171</v>
      </c>
      <c r="G29" s="16" t="s">
        <v>170</v>
      </c>
      <c r="H29" s="32" t="s">
        <v>172</v>
      </c>
      <c r="I29" s="32" t="s">
        <v>173</v>
      </c>
      <c r="J29" s="16" t="s">
        <v>170</v>
      </c>
      <c r="K29" s="16" t="s">
        <v>79</v>
      </c>
      <c r="L29" s="17" t="s">
        <v>79</v>
      </c>
      <c r="M29" s="32" t="s">
        <v>28</v>
      </c>
      <c r="N29" s="32" t="s">
        <v>172</v>
      </c>
      <c r="O29" s="32" t="s">
        <v>174</v>
      </c>
    </row>
    <row r="30" spans="1:15">
      <c r="A30">
        <f>LOOKUP(D30,mysql_data!B2:B75,mysql_data!A2:A75)</f>
        <v>24</v>
      </c>
      <c r="B30" s="16" t="s">
        <v>13</v>
      </c>
      <c r="C30" s="17" t="s">
        <v>33</v>
      </c>
      <c r="D30" s="16" t="s">
        <v>176</v>
      </c>
      <c r="E30" s="16" t="s">
        <v>176</v>
      </c>
      <c r="F30" s="20" t="s">
        <v>177</v>
      </c>
      <c r="G30" s="16" t="s">
        <v>176</v>
      </c>
      <c r="H30" s="32" t="s">
        <v>178</v>
      </c>
      <c r="I30" s="32" t="s">
        <v>179</v>
      </c>
      <c r="J30" s="16" t="s">
        <v>180</v>
      </c>
      <c r="K30" s="16" t="s">
        <v>30</v>
      </c>
      <c r="L30" s="17" t="s">
        <v>30</v>
      </c>
      <c r="M30" s="32" t="s">
        <v>56</v>
      </c>
      <c r="N30" s="32" t="s">
        <v>181</v>
      </c>
      <c r="O30" s="32" t="s">
        <v>182</v>
      </c>
    </row>
    <row r="31" spans="1:15">
      <c r="A31">
        <f>LOOKUP(D31,mysql_data!B2:B75,mysql_data!A2:A75)</f>
        <v>66</v>
      </c>
      <c r="B31" s="16" t="s">
        <v>13</v>
      </c>
      <c r="C31" s="17" t="s">
        <v>33</v>
      </c>
      <c r="D31" s="17" t="s">
        <v>183</v>
      </c>
      <c r="E31" s="17" t="s">
        <v>184</v>
      </c>
      <c r="F31" s="20" t="s">
        <v>185</v>
      </c>
      <c r="G31" s="17" t="s">
        <v>186</v>
      </c>
      <c r="H31" s="25" t="s">
        <v>113</v>
      </c>
      <c r="I31" s="32" t="s">
        <v>187</v>
      </c>
      <c r="J31" s="17" t="s">
        <v>184</v>
      </c>
      <c r="K31" s="17" t="s">
        <v>188</v>
      </c>
      <c r="L31" s="17" t="s">
        <v>64</v>
      </c>
      <c r="M31" s="32" t="s">
        <v>20</v>
      </c>
      <c r="N31" s="32" t="s">
        <v>189</v>
      </c>
      <c r="O31" s="32" t="s">
        <v>190</v>
      </c>
    </row>
    <row r="32" spans="1:15">
      <c r="A32">
        <f>LOOKUP(D32,mysql_data!B2:B75,mysql_data!A2:A75)</f>
        <v>66</v>
      </c>
      <c r="B32" s="16" t="s">
        <v>13</v>
      </c>
      <c r="C32" s="17" t="s">
        <v>33</v>
      </c>
      <c r="D32" s="17" t="s">
        <v>183</v>
      </c>
      <c r="E32" s="17" t="s">
        <v>184</v>
      </c>
      <c r="F32" s="20" t="s">
        <v>185</v>
      </c>
      <c r="G32" s="17" t="s">
        <v>186</v>
      </c>
      <c r="H32" s="25" t="s">
        <v>113</v>
      </c>
      <c r="I32" s="32" t="s">
        <v>187</v>
      </c>
      <c r="J32" s="17" t="s">
        <v>184</v>
      </c>
      <c r="K32" s="17" t="s">
        <v>188</v>
      </c>
      <c r="L32" s="17" t="s">
        <v>191</v>
      </c>
      <c r="M32" s="32" t="s">
        <v>20</v>
      </c>
      <c r="N32" s="32" t="s">
        <v>192</v>
      </c>
      <c r="O32" s="32" t="s">
        <v>190</v>
      </c>
    </row>
    <row r="33" spans="1:15">
      <c r="A33">
        <f>LOOKUP(D33,mysql_data!B2:B75,mysql_data!A2:A75)</f>
        <v>79</v>
      </c>
      <c r="B33" s="16" t="s">
        <v>13</v>
      </c>
      <c r="C33" s="23" t="s">
        <v>40</v>
      </c>
      <c r="D33" s="16" t="s">
        <v>193</v>
      </c>
      <c r="E33" s="16" t="s">
        <v>193</v>
      </c>
      <c r="F33" s="20" t="s">
        <v>194</v>
      </c>
      <c r="G33" s="16" t="s">
        <v>193</v>
      </c>
      <c r="H33" s="32" t="s">
        <v>195</v>
      </c>
      <c r="I33" s="32" t="s">
        <v>196</v>
      </c>
      <c r="J33" s="16" t="s">
        <v>193</v>
      </c>
      <c r="K33" s="16" t="s">
        <v>30</v>
      </c>
      <c r="L33" s="17" t="s">
        <v>30</v>
      </c>
      <c r="M33" s="32" t="s">
        <v>56</v>
      </c>
      <c r="N33" s="32" t="s">
        <v>197</v>
      </c>
      <c r="O33" s="32" t="s">
        <v>198</v>
      </c>
    </row>
    <row r="34" spans="1:15">
      <c r="A34">
        <f>LOOKUP(D34,mysql_data!B2:B75,mysql_data!A2:A75)</f>
        <v>63</v>
      </c>
      <c r="B34" s="16" t="s">
        <v>13</v>
      </c>
      <c r="C34" s="17" t="s">
        <v>40</v>
      </c>
      <c r="D34" s="16" t="s">
        <v>199</v>
      </c>
      <c r="E34" s="16" t="s">
        <v>199</v>
      </c>
      <c r="F34" s="20" t="s">
        <v>200</v>
      </c>
      <c r="G34" s="16" t="s">
        <v>199</v>
      </c>
      <c r="H34" s="32" t="s">
        <v>160</v>
      </c>
      <c r="I34" s="32" t="s">
        <v>201</v>
      </c>
      <c r="J34" s="16" t="s">
        <v>202</v>
      </c>
      <c r="K34" s="16" t="s">
        <v>203</v>
      </c>
      <c r="L34" s="17" t="s">
        <v>203</v>
      </c>
      <c r="M34" s="32" t="s">
        <v>56</v>
      </c>
      <c r="N34" s="32" t="s">
        <v>204</v>
      </c>
      <c r="O34" s="32" t="s">
        <v>205</v>
      </c>
    </row>
    <row r="35" spans="1:15">
      <c r="A35">
        <f>LOOKUP(D35,mysql_data!B2:B75,mysql_data!A2:A75)</f>
        <v>62</v>
      </c>
      <c r="B35" s="16" t="s">
        <v>13</v>
      </c>
      <c r="C35" s="17" t="s">
        <v>40</v>
      </c>
      <c r="D35" s="16" t="s">
        <v>206</v>
      </c>
      <c r="E35" s="16" t="s">
        <v>206</v>
      </c>
      <c r="F35" s="20" t="s">
        <v>207</v>
      </c>
      <c r="G35" s="16" t="s">
        <v>206</v>
      </c>
      <c r="H35" s="32" t="s">
        <v>208</v>
      </c>
      <c r="I35" s="32" t="s">
        <v>209</v>
      </c>
      <c r="J35" s="16" t="s">
        <v>210</v>
      </c>
      <c r="K35" s="16" t="s">
        <v>211</v>
      </c>
      <c r="L35" s="17" t="s">
        <v>30</v>
      </c>
      <c r="M35" s="32" t="s">
        <v>20</v>
      </c>
      <c r="N35" s="32" t="s">
        <v>212</v>
      </c>
      <c r="O35" s="32" t="s">
        <v>213</v>
      </c>
    </row>
    <row r="36" spans="1:15">
      <c r="A36">
        <f>LOOKUP(D36,mysql_data!B2:B75,mysql_data!A2:A75)</f>
        <v>62</v>
      </c>
      <c r="B36" s="16" t="s">
        <v>13</v>
      </c>
      <c r="C36" s="17" t="s">
        <v>40</v>
      </c>
      <c r="D36" s="16" t="s">
        <v>206</v>
      </c>
      <c r="E36" s="16" t="s">
        <v>206</v>
      </c>
      <c r="F36" s="20" t="s">
        <v>207</v>
      </c>
      <c r="G36" s="16" t="s">
        <v>206</v>
      </c>
      <c r="H36" s="32" t="s">
        <v>208</v>
      </c>
      <c r="I36" s="32" t="s">
        <v>209</v>
      </c>
      <c r="J36" s="16" t="s">
        <v>210</v>
      </c>
      <c r="K36" s="16" t="s">
        <v>211</v>
      </c>
      <c r="L36" s="17" t="s">
        <v>150</v>
      </c>
      <c r="M36" s="32" t="s">
        <v>28</v>
      </c>
      <c r="N36" s="32" t="s">
        <v>214</v>
      </c>
      <c r="O36" s="32" t="s">
        <v>213</v>
      </c>
    </row>
    <row r="37" spans="1:15">
      <c r="A37">
        <f>LOOKUP(D37,mysql_data!B2:B75,mysql_data!A2:A75)</f>
        <v>27</v>
      </c>
      <c r="B37" s="16" t="s">
        <v>13</v>
      </c>
      <c r="C37" s="17" t="s">
        <v>58</v>
      </c>
      <c r="D37" s="16" t="s">
        <v>215</v>
      </c>
      <c r="E37" s="16" t="s">
        <v>215</v>
      </c>
      <c r="F37" s="20" t="s">
        <v>216</v>
      </c>
      <c r="G37" s="16" t="s">
        <v>215</v>
      </c>
      <c r="H37" s="32" t="s">
        <v>217</v>
      </c>
      <c r="I37" s="32" t="s">
        <v>218</v>
      </c>
      <c r="J37" s="16" t="s">
        <v>219</v>
      </c>
      <c r="K37" s="16" t="s">
        <v>220</v>
      </c>
      <c r="L37" s="17" t="s">
        <v>221</v>
      </c>
      <c r="M37" s="32" t="s">
        <v>20</v>
      </c>
      <c r="N37" s="32" t="s">
        <v>222</v>
      </c>
      <c r="O37" s="32" t="s">
        <v>223</v>
      </c>
    </row>
    <row r="38" spans="1:15">
      <c r="A38">
        <f>LOOKUP(D38,mysql_data!B2:B75,mysql_data!A2:A75)</f>
        <v>27</v>
      </c>
      <c r="B38" s="16" t="s">
        <v>13</v>
      </c>
      <c r="C38" s="17" t="s">
        <v>58</v>
      </c>
      <c r="D38" s="16" t="s">
        <v>215</v>
      </c>
      <c r="E38" s="16" t="s">
        <v>215</v>
      </c>
      <c r="F38" s="20" t="s">
        <v>216</v>
      </c>
      <c r="G38" s="16" t="s">
        <v>215</v>
      </c>
      <c r="H38" s="32" t="s">
        <v>217</v>
      </c>
      <c r="I38" s="32" t="s">
        <v>218</v>
      </c>
      <c r="J38" s="16" t="s">
        <v>219</v>
      </c>
      <c r="K38" s="16" t="s">
        <v>220</v>
      </c>
      <c r="L38" s="17" t="s">
        <v>30</v>
      </c>
      <c r="M38" s="32" t="s">
        <v>28</v>
      </c>
      <c r="N38" s="32" t="s">
        <v>224</v>
      </c>
      <c r="O38" s="32" t="s">
        <v>223</v>
      </c>
    </row>
    <row r="39" spans="1:15">
      <c r="A39">
        <f>LOOKUP(D39,mysql_data!B2:B75,mysql_data!A2:A75)</f>
        <v>65</v>
      </c>
      <c r="B39" s="16" t="s">
        <v>13</v>
      </c>
      <c r="C39" s="17" t="s">
        <v>58</v>
      </c>
      <c r="D39" s="16" t="s">
        <v>225</v>
      </c>
      <c r="E39" s="16" t="s">
        <v>225</v>
      </c>
      <c r="F39" s="20" t="s">
        <v>226</v>
      </c>
      <c r="G39" s="16" t="s">
        <v>225</v>
      </c>
      <c r="H39" s="32" t="s">
        <v>227</v>
      </c>
      <c r="I39" s="32" t="s">
        <v>228</v>
      </c>
      <c r="J39" s="16" t="s">
        <v>225</v>
      </c>
      <c r="K39" s="16" t="s">
        <v>64</v>
      </c>
      <c r="L39" s="17" t="s">
        <v>64</v>
      </c>
      <c r="M39" s="32" t="s">
        <v>56</v>
      </c>
      <c r="N39" s="32" t="s">
        <v>229</v>
      </c>
      <c r="O39" s="32" t="s">
        <v>66</v>
      </c>
    </row>
    <row r="40" spans="1:15">
      <c r="A40">
        <f>LOOKUP(D40,mysql_data!B2:B75,mysql_data!A2:A75)</f>
        <v>77</v>
      </c>
      <c r="B40" s="16" t="s">
        <v>13</v>
      </c>
      <c r="C40" s="23" t="s">
        <v>40</v>
      </c>
      <c r="D40" s="16" t="s">
        <v>230</v>
      </c>
      <c r="E40" s="16" t="s">
        <v>230</v>
      </c>
      <c r="F40" s="20" t="s">
        <v>231</v>
      </c>
      <c r="G40" s="16" t="s">
        <v>230</v>
      </c>
      <c r="H40" s="32" t="s">
        <v>232</v>
      </c>
      <c r="I40" s="32" t="s">
        <v>233</v>
      </c>
      <c r="J40" s="16" t="s">
        <v>234</v>
      </c>
      <c r="K40" s="16" t="s">
        <v>71</v>
      </c>
      <c r="L40" s="17" t="s">
        <v>71</v>
      </c>
      <c r="M40" s="32" t="s">
        <v>56</v>
      </c>
      <c r="N40" s="32" t="s">
        <v>235</v>
      </c>
      <c r="O40" s="32" t="s">
        <v>236</v>
      </c>
    </row>
    <row r="41" spans="1:15">
      <c r="A41">
        <f>LOOKUP(D41,mysql_data!B2:B75,mysql_data!A2:A75)</f>
        <v>77</v>
      </c>
      <c r="B41" s="16" t="s">
        <v>13</v>
      </c>
      <c r="C41" s="17" t="s">
        <v>58</v>
      </c>
      <c r="D41" s="16" t="s">
        <v>237</v>
      </c>
      <c r="E41" s="16" t="s">
        <v>238</v>
      </c>
      <c r="F41" s="20" t="s">
        <v>239</v>
      </c>
      <c r="G41" s="16" t="s">
        <v>237</v>
      </c>
      <c r="H41" s="32" t="s">
        <v>240</v>
      </c>
      <c r="I41" s="32" t="s">
        <v>241</v>
      </c>
      <c r="J41" s="16" t="s">
        <v>242</v>
      </c>
      <c r="K41" s="16" t="s">
        <v>19</v>
      </c>
      <c r="L41" s="17" t="s">
        <v>19</v>
      </c>
      <c r="M41" s="32" t="s">
        <v>56</v>
      </c>
      <c r="N41" s="32" t="s">
        <v>243</v>
      </c>
      <c r="O41" s="32" t="s">
        <v>244</v>
      </c>
    </row>
    <row r="42" spans="1:15">
      <c r="A42">
        <f>LOOKUP(D42,mysql_data!B2:B75,mysql_data!A2:A75)</f>
        <v>31</v>
      </c>
      <c r="B42" s="16" t="s">
        <v>245</v>
      </c>
      <c r="C42" s="17" t="s">
        <v>33</v>
      </c>
      <c r="D42" s="16" t="s">
        <v>246</v>
      </c>
      <c r="E42" s="16" t="s">
        <v>246</v>
      </c>
      <c r="F42" s="20" t="s">
        <v>247</v>
      </c>
      <c r="G42" s="16" t="s">
        <v>246</v>
      </c>
      <c r="H42" s="32" t="s">
        <v>248</v>
      </c>
      <c r="I42" s="32" t="s">
        <v>249</v>
      </c>
      <c r="J42" s="16" t="s">
        <v>250</v>
      </c>
      <c r="K42" s="16" t="s">
        <v>30</v>
      </c>
      <c r="L42" s="17" t="s">
        <v>30</v>
      </c>
      <c r="M42" s="32" t="s">
        <v>20</v>
      </c>
      <c r="N42" s="32" t="s">
        <v>251</v>
      </c>
      <c r="O42" s="32" t="s">
        <v>47</v>
      </c>
    </row>
    <row r="43" spans="1:15">
      <c r="A43">
        <f>LOOKUP(D43,mysql_data!B2:B75,mysql_data!A2:A75)</f>
        <v>45</v>
      </c>
      <c r="B43" s="16" t="s">
        <v>252</v>
      </c>
      <c r="C43" s="13" t="s">
        <v>253</v>
      </c>
      <c r="D43" s="16" t="s">
        <v>254</v>
      </c>
      <c r="E43" s="16" t="s">
        <v>255</v>
      </c>
      <c r="F43" s="20" t="s">
        <v>256</v>
      </c>
      <c r="G43" s="16" t="s">
        <v>254</v>
      </c>
      <c r="H43" s="32" t="s">
        <v>257</v>
      </c>
      <c r="I43" s="32" t="s">
        <v>258</v>
      </c>
      <c r="J43" s="16" t="s">
        <v>259</v>
      </c>
      <c r="K43" s="16" t="s">
        <v>19</v>
      </c>
      <c r="L43" s="17" t="s">
        <v>19</v>
      </c>
      <c r="M43" s="32" t="s">
        <v>56</v>
      </c>
      <c r="N43" s="32" t="s">
        <v>260</v>
      </c>
      <c r="O43" s="32" t="s">
        <v>244</v>
      </c>
    </row>
    <row r="44" spans="1:15">
      <c r="A44">
        <f>LOOKUP(D44,mysql_data!B2:B75,mysql_data!A2:A75)</f>
        <v>37</v>
      </c>
      <c r="B44" s="16" t="s">
        <v>252</v>
      </c>
      <c r="C44" s="17" t="s">
        <v>261</v>
      </c>
      <c r="D44" s="16" t="s">
        <v>262</v>
      </c>
      <c r="E44" s="16" t="s">
        <v>263</v>
      </c>
      <c r="F44" s="20" t="s">
        <v>264</v>
      </c>
      <c r="G44" s="16" t="s">
        <v>262</v>
      </c>
      <c r="H44" s="32" t="s">
        <v>265</v>
      </c>
      <c r="I44" s="32" t="s">
        <v>266</v>
      </c>
      <c r="J44" s="16" t="s">
        <v>267</v>
      </c>
      <c r="K44" s="16" t="s">
        <v>30</v>
      </c>
      <c r="L44" s="17" t="s">
        <v>30</v>
      </c>
      <c r="M44" s="32" t="s">
        <v>28</v>
      </c>
      <c r="N44" s="32" t="s">
        <v>268</v>
      </c>
      <c r="O44" s="32" t="s">
        <v>269</v>
      </c>
    </row>
    <row r="45" spans="1:15">
      <c r="A45">
        <f>LOOKUP(D45,mysql_data!B2:B75,mysql_data!A2:A75)</f>
        <v>6</v>
      </c>
      <c r="B45" s="16" t="s">
        <v>252</v>
      </c>
      <c r="C45" s="17" t="s">
        <v>261</v>
      </c>
      <c r="D45" s="16" t="s">
        <v>270</v>
      </c>
      <c r="E45" s="16" t="s">
        <v>271</v>
      </c>
      <c r="F45" s="20" t="s">
        <v>272</v>
      </c>
      <c r="G45" s="16" t="s">
        <v>270</v>
      </c>
      <c r="H45" s="32" t="s">
        <v>273</v>
      </c>
      <c r="I45" s="32" t="s">
        <v>274</v>
      </c>
      <c r="J45" s="16" t="s">
        <v>275</v>
      </c>
      <c r="K45" s="16" t="s">
        <v>276</v>
      </c>
      <c r="L45" s="17" t="s">
        <v>221</v>
      </c>
      <c r="M45" s="32" t="s">
        <v>56</v>
      </c>
      <c r="N45" s="32" t="s">
        <v>277</v>
      </c>
      <c r="O45" s="32" t="s">
        <v>278</v>
      </c>
    </row>
    <row r="46" spans="1:15">
      <c r="A46">
        <f>LOOKUP(D46,mysql_data!B2:B75,mysql_data!A2:A75)</f>
        <v>6</v>
      </c>
      <c r="B46" s="16" t="s">
        <v>252</v>
      </c>
      <c r="C46" s="17" t="s">
        <v>261</v>
      </c>
      <c r="D46" s="16" t="s">
        <v>270</v>
      </c>
      <c r="E46" s="16" t="s">
        <v>271</v>
      </c>
      <c r="F46" s="20" t="s">
        <v>272</v>
      </c>
      <c r="G46" s="16" t="s">
        <v>270</v>
      </c>
      <c r="H46" s="32" t="s">
        <v>273</v>
      </c>
      <c r="I46" s="32" t="s">
        <v>274</v>
      </c>
      <c r="J46" s="16" t="s">
        <v>275</v>
      </c>
      <c r="K46" s="16" t="s">
        <v>276</v>
      </c>
      <c r="L46" s="17" t="s">
        <v>279</v>
      </c>
      <c r="M46" s="32" t="s">
        <v>20</v>
      </c>
      <c r="N46" s="32" t="s">
        <v>280</v>
      </c>
      <c r="O46" s="32" t="s">
        <v>278</v>
      </c>
    </row>
    <row r="47" spans="1:15">
      <c r="A47">
        <f>LOOKUP(D47,mysql_data!B2:B75,mysql_data!A2:A75)</f>
        <v>21</v>
      </c>
      <c r="B47" s="16" t="s">
        <v>252</v>
      </c>
      <c r="C47" s="16" t="s">
        <v>253</v>
      </c>
      <c r="D47" s="17" t="s">
        <v>281</v>
      </c>
      <c r="E47" s="16" t="s">
        <v>282</v>
      </c>
      <c r="F47" s="16" t="s">
        <v>283</v>
      </c>
      <c r="G47" s="20" t="s">
        <v>281</v>
      </c>
      <c r="H47" s="16" t="s">
        <v>284</v>
      </c>
      <c r="I47" s="32" t="s">
        <v>285</v>
      </c>
      <c r="J47" s="32" t="s">
        <v>286</v>
      </c>
      <c r="K47" s="16" t="s">
        <v>287</v>
      </c>
      <c r="L47" s="16" t="s">
        <v>30</v>
      </c>
      <c r="M47" s="17" t="s">
        <v>56</v>
      </c>
      <c r="N47" s="32" t="s">
        <v>288</v>
      </c>
      <c r="O47" s="32" t="s">
        <v>289</v>
      </c>
    </row>
    <row r="48" spans="1:15">
      <c r="A48">
        <f>LOOKUP(D48,mysql_data!B2:B75,mysql_data!A2:A75)</f>
        <v>21</v>
      </c>
      <c r="B48" s="16" t="s">
        <v>252</v>
      </c>
      <c r="C48" s="16" t="s">
        <v>253</v>
      </c>
      <c r="D48" s="16" t="s">
        <v>281</v>
      </c>
      <c r="E48" s="16" t="s">
        <v>282</v>
      </c>
      <c r="F48" s="17" t="s">
        <v>283</v>
      </c>
      <c r="G48" s="16" t="s">
        <v>281</v>
      </c>
      <c r="H48" s="32" t="s">
        <v>284</v>
      </c>
      <c r="I48" s="32" t="s">
        <v>285</v>
      </c>
      <c r="J48" s="16" t="s">
        <v>286</v>
      </c>
      <c r="K48" s="16" t="s">
        <v>287</v>
      </c>
      <c r="L48" s="17" t="s">
        <v>290</v>
      </c>
      <c r="M48" s="32" t="s">
        <v>20</v>
      </c>
      <c r="N48" s="32" t="s">
        <v>291</v>
      </c>
      <c r="O48" s="32" t="s">
        <v>289</v>
      </c>
    </row>
    <row r="49" spans="1:15">
      <c r="A49">
        <f>LOOKUP(D49,mysql_data!B2:B75,mysql_data!A2:A75)</f>
        <v>21</v>
      </c>
      <c r="B49" s="16" t="s">
        <v>252</v>
      </c>
      <c r="C49" s="16" t="s">
        <v>253</v>
      </c>
      <c r="D49" s="16" t="s">
        <v>281</v>
      </c>
      <c r="E49" s="16" t="s">
        <v>282</v>
      </c>
      <c r="F49" s="17" t="s">
        <v>283</v>
      </c>
      <c r="G49" s="16" t="s">
        <v>281</v>
      </c>
      <c r="H49" s="32" t="s">
        <v>284</v>
      </c>
      <c r="I49" s="32" t="s">
        <v>285</v>
      </c>
      <c r="J49" s="16" t="s">
        <v>286</v>
      </c>
      <c r="K49" s="16" t="s">
        <v>287</v>
      </c>
      <c r="L49" s="17" t="s">
        <v>292</v>
      </c>
      <c r="M49" s="32" t="s">
        <v>20</v>
      </c>
      <c r="N49" s="32" t="s">
        <v>293</v>
      </c>
      <c r="O49" s="32" t="s">
        <v>289</v>
      </c>
    </row>
    <row r="50" spans="1:15">
      <c r="A50">
        <f>LOOKUP(D50,mysql_data!B2:B75,mysql_data!A2:A75)</f>
        <v>21</v>
      </c>
      <c r="B50" s="16" t="s">
        <v>252</v>
      </c>
      <c r="C50" s="16" t="s">
        <v>253</v>
      </c>
      <c r="D50" s="16" t="s">
        <v>281</v>
      </c>
      <c r="E50" s="16" t="s">
        <v>282</v>
      </c>
      <c r="F50" s="17" t="s">
        <v>283</v>
      </c>
      <c r="G50" s="16" t="s">
        <v>281</v>
      </c>
      <c r="H50" s="32" t="s">
        <v>284</v>
      </c>
      <c r="I50" s="32" t="s">
        <v>285</v>
      </c>
      <c r="J50" s="16" t="s">
        <v>286</v>
      </c>
      <c r="K50" s="16" t="s">
        <v>287</v>
      </c>
      <c r="L50" s="17" t="s">
        <v>294</v>
      </c>
      <c r="M50" s="32" t="s">
        <v>20</v>
      </c>
      <c r="N50" s="32" t="s">
        <v>295</v>
      </c>
      <c r="O50" s="32" t="s">
        <v>289</v>
      </c>
    </row>
    <row r="51" spans="1:15">
      <c r="A51">
        <f>LOOKUP(D51,mysql_data!B2:B75,mysql_data!A2:A75)</f>
        <v>21</v>
      </c>
      <c r="B51" s="16" t="s">
        <v>252</v>
      </c>
      <c r="C51" s="16" t="s">
        <v>253</v>
      </c>
      <c r="D51" s="16" t="s">
        <v>281</v>
      </c>
      <c r="E51" s="16" t="s">
        <v>282</v>
      </c>
      <c r="F51" s="17" t="s">
        <v>283</v>
      </c>
      <c r="G51" s="16" t="s">
        <v>281</v>
      </c>
      <c r="H51" s="32" t="s">
        <v>284</v>
      </c>
      <c r="I51" s="32" t="s">
        <v>285</v>
      </c>
      <c r="J51" s="16" t="s">
        <v>286</v>
      </c>
      <c r="K51" s="16" t="s">
        <v>287</v>
      </c>
      <c r="L51" s="17" t="s">
        <v>296</v>
      </c>
      <c r="M51" s="32" t="s">
        <v>20</v>
      </c>
      <c r="N51" s="32" t="s">
        <v>297</v>
      </c>
      <c r="O51" s="32" t="s">
        <v>289</v>
      </c>
    </row>
    <row r="52" spans="1:15">
      <c r="A52">
        <f>LOOKUP(D52,mysql_data!B2:B75,mysql_data!A2:A75)</f>
        <v>21</v>
      </c>
      <c r="B52" s="16" t="s">
        <v>252</v>
      </c>
      <c r="C52" s="13" t="s">
        <v>253</v>
      </c>
      <c r="D52" s="16" t="s">
        <v>281</v>
      </c>
      <c r="E52" s="16" t="s">
        <v>282</v>
      </c>
      <c r="F52" s="17" t="s">
        <v>283</v>
      </c>
      <c r="G52" s="16" t="s">
        <v>281</v>
      </c>
      <c r="H52" s="32" t="s">
        <v>284</v>
      </c>
      <c r="I52" s="32" t="s">
        <v>285</v>
      </c>
      <c r="J52" s="16" t="s">
        <v>286</v>
      </c>
      <c r="K52" s="16" t="s">
        <v>287</v>
      </c>
      <c r="L52" s="17" t="s">
        <v>298</v>
      </c>
      <c r="M52" s="32" t="s">
        <v>20</v>
      </c>
      <c r="N52" s="32" t="s">
        <v>299</v>
      </c>
      <c r="O52" s="32" t="s">
        <v>289</v>
      </c>
    </row>
    <row r="53" spans="1:15">
      <c r="A53">
        <f>LOOKUP(D53,mysql_data!B2:B75,mysql_data!A2:A75)</f>
        <v>52</v>
      </c>
      <c r="B53" s="16" t="s">
        <v>252</v>
      </c>
      <c r="C53" s="17" t="s">
        <v>261</v>
      </c>
      <c r="D53" s="16" t="s">
        <v>300</v>
      </c>
      <c r="E53" s="16" t="s">
        <v>301</v>
      </c>
      <c r="F53" s="17" t="s">
        <v>302</v>
      </c>
      <c r="G53" s="16" t="s">
        <v>300</v>
      </c>
      <c r="H53" s="32" t="s">
        <v>303</v>
      </c>
      <c r="I53" s="32" t="s">
        <v>304</v>
      </c>
      <c r="J53" s="16" t="s">
        <v>305</v>
      </c>
      <c r="K53" s="16" t="s">
        <v>30</v>
      </c>
      <c r="L53" s="17" t="s">
        <v>30</v>
      </c>
      <c r="M53" s="32" t="s">
        <v>28</v>
      </c>
      <c r="N53" s="32" t="s">
        <v>306</v>
      </c>
      <c r="O53" s="32" t="s">
        <v>307</v>
      </c>
    </row>
    <row r="54" spans="1:15">
      <c r="A54">
        <f>LOOKUP(D54,mysql_data!B2:B75,mysql_data!A2:A75)</f>
        <v>51</v>
      </c>
      <c r="B54" s="16" t="s">
        <v>252</v>
      </c>
      <c r="C54" s="16" t="s">
        <v>253</v>
      </c>
      <c r="D54" s="16" t="s">
        <v>308</v>
      </c>
      <c r="E54" s="16" t="s">
        <v>309</v>
      </c>
      <c r="F54" s="20" t="s">
        <v>310</v>
      </c>
      <c r="G54" s="16" t="s">
        <v>308</v>
      </c>
      <c r="H54" s="32" t="s">
        <v>113</v>
      </c>
      <c r="I54" s="32" t="s">
        <v>311</v>
      </c>
      <c r="J54" s="16" t="s">
        <v>312</v>
      </c>
      <c r="K54" s="16" t="s">
        <v>313</v>
      </c>
      <c r="L54" s="17" t="s">
        <v>221</v>
      </c>
      <c r="M54" s="32" t="s">
        <v>28</v>
      </c>
      <c r="N54" s="32" t="s">
        <v>314</v>
      </c>
      <c r="O54" s="32" t="s">
        <v>315</v>
      </c>
    </row>
    <row r="55" spans="1:15">
      <c r="A55">
        <f>LOOKUP(D55,mysql_data!B2:B75,mysql_data!A2:A75)</f>
        <v>51</v>
      </c>
      <c r="B55" s="16" t="s">
        <v>252</v>
      </c>
      <c r="C55" s="13" t="s">
        <v>253</v>
      </c>
      <c r="D55" s="16" t="s">
        <v>308</v>
      </c>
      <c r="E55" s="16" t="s">
        <v>309</v>
      </c>
      <c r="F55" s="20" t="s">
        <v>310</v>
      </c>
      <c r="G55" s="16" t="s">
        <v>308</v>
      </c>
      <c r="H55" s="32" t="s">
        <v>113</v>
      </c>
      <c r="I55" s="32" t="s">
        <v>311</v>
      </c>
      <c r="J55" s="16" t="s">
        <v>312</v>
      </c>
      <c r="K55" s="16" t="s">
        <v>313</v>
      </c>
      <c r="L55" s="17" t="s">
        <v>316</v>
      </c>
      <c r="M55" s="32" t="s">
        <v>56</v>
      </c>
      <c r="N55" s="32" t="s">
        <v>317</v>
      </c>
      <c r="O55" s="32" t="s">
        <v>315</v>
      </c>
    </row>
    <row r="56" spans="1:15">
      <c r="A56">
        <f>LOOKUP(D56,mysql_data!B2:B75,mysql_data!A2:A75)</f>
        <v>70</v>
      </c>
      <c r="B56" s="16" t="s">
        <v>252</v>
      </c>
      <c r="C56" s="17" t="s">
        <v>261</v>
      </c>
      <c r="D56" s="16" t="s">
        <v>318</v>
      </c>
      <c r="E56" s="16" t="s">
        <v>318</v>
      </c>
      <c r="F56" s="20" t="s">
        <v>319</v>
      </c>
      <c r="G56" s="16" t="s">
        <v>318</v>
      </c>
      <c r="H56" s="32" t="s">
        <v>320</v>
      </c>
      <c r="I56" s="32" t="s">
        <v>321</v>
      </c>
      <c r="J56" s="16" t="s">
        <v>321</v>
      </c>
      <c r="K56" s="16" t="s">
        <v>322</v>
      </c>
      <c r="L56" s="17" t="s">
        <v>30</v>
      </c>
      <c r="M56" s="32" t="s">
        <v>56</v>
      </c>
      <c r="N56" s="32" t="s">
        <v>323</v>
      </c>
      <c r="O56" s="32" t="s">
        <v>324</v>
      </c>
    </row>
    <row r="57" spans="1:15">
      <c r="A57">
        <f>LOOKUP(D57,mysql_data!B2:B75,mysql_data!A2:A75)</f>
        <v>70</v>
      </c>
      <c r="B57" s="16" t="s">
        <v>252</v>
      </c>
      <c r="C57" s="17" t="s">
        <v>261</v>
      </c>
      <c r="D57" s="16" t="s">
        <v>318</v>
      </c>
      <c r="E57" s="16" t="s">
        <v>318</v>
      </c>
      <c r="F57" s="20" t="s">
        <v>319</v>
      </c>
      <c r="G57" s="16" t="s">
        <v>318</v>
      </c>
      <c r="H57" s="32" t="s">
        <v>320</v>
      </c>
      <c r="I57" s="32" t="s">
        <v>321</v>
      </c>
      <c r="J57" s="16" t="s">
        <v>321</v>
      </c>
      <c r="K57" s="16" t="s">
        <v>322</v>
      </c>
      <c r="L57" s="17" t="s">
        <v>71</v>
      </c>
      <c r="M57" s="32" t="s">
        <v>28</v>
      </c>
      <c r="N57" s="32" t="s">
        <v>72</v>
      </c>
      <c r="O57" s="32" t="s">
        <v>324</v>
      </c>
    </row>
    <row r="58" spans="1:15">
      <c r="A58">
        <f>LOOKUP(D58,mysql_data!B2:B75,mysql_data!A2:A75)</f>
        <v>70</v>
      </c>
      <c r="B58" s="16" t="s">
        <v>252</v>
      </c>
      <c r="C58" s="17" t="s">
        <v>253</v>
      </c>
      <c r="D58" s="16" t="s">
        <v>325</v>
      </c>
      <c r="E58" s="16" t="s">
        <v>326</v>
      </c>
      <c r="F58" s="20" t="s">
        <v>327</v>
      </c>
      <c r="G58" s="16" t="s">
        <v>325</v>
      </c>
      <c r="H58" s="32" t="s">
        <v>303</v>
      </c>
      <c r="I58" s="32" t="s">
        <v>328</v>
      </c>
      <c r="J58" s="16" t="s">
        <v>329</v>
      </c>
      <c r="K58" s="16" t="s">
        <v>330</v>
      </c>
      <c r="L58" s="17" t="s">
        <v>331</v>
      </c>
      <c r="M58" s="32" t="s">
        <v>56</v>
      </c>
      <c r="N58" s="32" t="s">
        <v>332</v>
      </c>
      <c r="O58" s="32" t="s">
        <v>333</v>
      </c>
    </row>
    <row r="59" spans="1:15">
      <c r="A59">
        <f>LOOKUP(D59,mysql_data!B2:B75,mysql_data!A2:A75)</f>
        <v>70</v>
      </c>
      <c r="B59" s="16" t="s">
        <v>252</v>
      </c>
      <c r="C59" s="17" t="s">
        <v>253</v>
      </c>
      <c r="D59" s="16" t="s">
        <v>325</v>
      </c>
      <c r="E59" s="16" t="s">
        <v>326</v>
      </c>
      <c r="F59" s="20" t="s">
        <v>327</v>
      </c>
      <c r="G59" s="16" t="s">
        <v>325</v>
      </c>
      <c r="H59" s="32" t="s">
        <v>303</v>
      </c>
      <c r="I59" s="32" t="s">
        <v>328</v>
      </c>
      <c r="J59" s="16" t="s">
        <v>329</v>
      </c>
      <c r="K59" s="16" t="s">
        <v>330</v>
      </c>
      <c r="L59" s="17" t="s">
        <v>334</v>
      </c>
      <c r="M59" s="32" t="s">
        <v>20</v>
      </c>
      <c r="N59" s="32" t="s">
        <v>335</v>
      </c>
      <c r="O59" s="32" t="s">
        <v>333</v>
      </c>
    </row>
    <row r="60" spans="1:15">
      <c r="A60">
        <f>LOOKUP(D60,mysql_data!B2:B75,mysql_data!A2:A75)</f>
        <v>70</v>
      </c>
      <c r="B60" s="16" t="s">
        <v>252</v>
      </c>
      <c r="C60" s="13" t="s">
        <v>253</v>
      </c>
      <c r="D60" s="16" t="s">
        <v>325</v>
      </c>
      <c r="E60" s="16" t="s">
        <v>326</v>
      </c>
      <c r="F60" s="20" t="s">
        <v>327</v>
      </c>
      <c r="G60" s="16" t="s">
        <v>325</v>
      </c>
      <c r="H60" s="32" t="s">
        <v>303</v>
      </c>
      <c r="I60" s="32" t="s">
        <v>328</v>
      </c>
      <c r="J60" s="16" t="s">
        <v>329</v>
      </c>
      <c r="K60" s="16" t="s">
        <v>330</v>
      </c>
      <c r="L60" s="17" t="s">
        <v>336</v>
      </c>
      <c r="M60" s="32" t="s">
        <v>20</v>
      </c>
      <c r="N60" s="32" t="s">
        <v>337</v>
      </c>
      <c r="O60" s="32" t="s">
        <v>333</v>
      </c>
    </row>
    <row r="61" spans="1:15">
      <c r="A61">
        <f>LOOKUP(D61,mysql_data!B2:B75,mysql_data!A2:A75)</f>
        <v>67</v>
      </c>
      <c r="B61" s="16" t="s">
        <v>252</v>
      </c>
      <c r="C61" s="17" t="s">
        <v>261</v>
      </c>
      <c r="D61" s="16" t="s">
        <v>338</v>
      </c>
      <c r="E61" s="16" t="s">
        <v>339</v>
      </c>
      <c r="F61" s="17" t="s">
        <v>340</v>
      </c>
      <c r="G61" s="16" t="s">
        <v>338</v>
      </c>
      <c r="H61" s="32" t="s">
        <v>227</v>
      </c>
      <c r="I61" s="32" t="s">
        <v>341</v>
      </c>
      <c r="J61" s="16" t="s">
        <v>341</v>
      </c>
      <c r="K61" s="16" t="s">
        <v>30</v>
      </c>
      <c r="L61" s="17" t="s">
        <v>30</v>
      </c>
      <c r="M61" s="32" t="s">
        <v>56</v>
      </c>
      <c r="N61" s="32" t="s">
        <v>342</v>
      </c>
      <c r="O61" s="32" t="s">
        <v>39</v>
      </c>
    </row>
    <row r="62" spans="1:15">
      <c r="A62">
        <f>LOOKUP(D62,mysql_data!B2:B75,mysql_data!A2:A75)</f>
        <v>67</v>
      </c>
      <c r="B62" s="16" t="s">
        <v>252</v>
      </c>
      <c r="C62" s="17" t="s">
        <v>261</v>
      </c>
      <c r="D62" s="16" t="s">
        <v>338</v>
      </c>
      <c r="E62" s="16" t="s">
        <v>338</v>
      </c>
      <c r="F62" s="20" t="s">
        <v>343</v>
      </c>
      <c r="G62" s="26" t="s">
        <v>338</v>
      </c>
      <c r="H62" s="32" t="s">
        <v>344</v>
      </c>
      <c r="I62" s="32" t="s">
        <v>345</v>
      </c>
      <c r="J62" s="16" t="s">
        <v>344</v>
      </c>
      <c r="K62" s="16" t="s">
        <v>220</v>
      </c>
      <c r="L62" s="17" t="s">
        <v>30</v>
      </c>
      <c r="M62" s="32" t="s">
        <v>56</v>
      </c>
      <c r="N62" s="32" t="s">
        <v>346</v>
      </c>
      <c r="O62" s="32" t="s">
        <v>347</v>
      </c>
    </row>
    <row r="63" spans="1:15">
      <c r="A63">
        <f>LOOKUP(D63,mysql_data!B2:B75,mysql_data!A2:A75)</f>
        <v>67</v>
      </c>
      <c r="B63" s="16" t="s">
        <v>252</v>
      </c>
      <c r="C63" s="17" t="s">
        <v>261</v>
      </c>
      <c r="D63" s="16" t="s">
        <v>338</v>
      </c>
      <c r="E63" s="16" t="s">
        <v>338</v>
      </c>
      <c r="F63" s="20" t="s">
        <v>343</v>
      </c>
      <c r="G63" s="26" t="s">
        <v>338</v>
      </c>
      <c r="H63" s="32" t="s">
        <v>344</v>
      </c>
      <c r="I63" s="32" t="s">
        <v>345</v>
      </c>
      <c r="J63" s="16" t="s">
        <v>344</v>
      </c>
      <c r="K63" s="16" t="s">
        <v>220</v>
      </c>
      <c r="L63" s="17" t="s">
        <v>221</v>
      </c>
      <c r="M63" s="32" t="s">
        <v>28</v>
      </c>
      <c r="N63" s="32" t="s">
        <v>348</v>
      </c>
      <c r="O63" s="32" t="s">
        <v>347</v>
      </c>
    </row>
    <row r="64" spans="1:15">
      <c r="A64">
        <f>LOOKUP(D64,mysql_data!B2:B75,mysql_data!A2:A75)</f>
        <v>38</v>
      </c>
      <c r="B64" s="16" t="s">
        <v>252</v>
      </c>
      <c r="C64" s="17" t="s">
        <v>261</v>
      </c>
      <c r="D64" s="16" t="s">
        <v>349</v>
      </c>
      <c r="E64" s="16" t="s">
        <v>350</v>
      </c>
      <c r="F64" s="20" t="s">
        <v>351</v>
      </c>
      <c r="G64" s="16" t="s">
        <v>349</v>
      </c>
      <c r="H64" s="32" t="s">
        <v>352</v>
      </c>
      <c r="I64" s="32" t="s">
        <v>353</v>
      </c>
      <c r="J64" s="16" t="s">
        <v>354</v>
      </c>
      <c r="K64" s="16" t="s">
        <v>355</v>
      </c>
      <c r="L64" s="17" t="s">
        <v>30</v>
      </c>
      <c r="M64" s="32" t="s">
        <v>56</v>
      </c>
      <c r="N64" s="32" t="s">
        <v>356</v>
      </c>
      <c r="O64" s="32" t="s">
        <v>357</v>
      </c>
    </row>
    <row r="65" spans="1:15">
      <c r="A65">
        <f>LOOKUP(D65,mysql_data!B2:B75,mysql_data!A2:A75)</f>
        <v>38</v>
      </c>
      <c r="B65" s="16" t="s">
        <v>252</v>
      </c>
      <c r="C65" s="17" t="s">
        <v>261</v>
      </c>
      <c r="D65" s="16" t="s">
        <v>349</v>
      </c>
      <c r="E65" s="16" t="s">
        <v>350</v>
      </c>
      <c r="F65" s="20" t="s">
        <v>351</v>
      </c>
      <c r="G65" s="16" t="s">
        <v>349</v>
      </c>
      <c r="H65" s="32" t="s">
        <v>352</v>
      </c>
      <c r="I65" s="32" t="s">
        <v>353</v>
      </c>
      <c r="J65" s="16" t="s">
        <v>354</v>
      </c>
      <c r="K65" s="16" t="s">
        <v>355</v>
      </c>
      <c r="L65" s="17" t="s">
        <v>221</v>
      </c>
      <c r="M65" s="32" t="s">
        <v>28</v>
      </c>
      <c r="N65" s="32" t="s">
        <v>358</v>
      </c>
      <c r="O65" s="32" t="s">
        <v>357</v>
      </c>
    </row>
    <row r="66" spans="1:15">
      <c r="A66">
        <f>LOOKUP(D66,mysql_data!B2:B75,mysql_data!A2:A75)</f>
        <v>38</v>
      </c>
      <c r="B66" s="16" t="s">
        <v>252</v>
      </c>
      <c r="C66" s="17" t="s">
        <v>261</v>
      </c>
      <c r="D66" s="16" t="s">
        <v>349</v>
      </c>
      <c r="E66" s="16" t="s">
        <v>350</v>
      </c>
      <c r="F66" s="20" t="s">
        <v>351</v>
      </c>
      <c r="G66" s="16" t="s">
        <v>349</v>
      </c>
      <c r="H66" s="32" t="s">
        <v>352</v>
      </c>
      <c r="I66" s="32" t="s">
        <v>353</v>
      </c>
      <c r="J66" s="16" t="s">
        <v>354</v>
      </c>
      <c r="K66" s="16" t="s">
        <v>355</v>
      </c>
      <c r="L66" s="17" t="s">
        <v>359</v>
      </c>
      <c r="M66" s="32" t="s">
        <v>20</v>
      </c>
      <c r="N66" s="32" t="s">
        <v>360</v>
      </c>
      <c r="O66" s="32" t="s">
        <v>357</v>
      </c>
    </row>
    <row r="67" spans="1:15">
      <c r="A67">
        <f>LOOKUP(D67,mysql_data!B2:B75,mysql_data!A2:A75)</f>
        <v>38</v>
      </c>
      <c r="B67" s="16" t="s">
        <v>252</v>
      </c>
      <c r="C67" s="17" t="s">
        <v>261</v>
      </c>
      <c r="D67" s="16" t="s">
        <v>349</v>
      </c>
      <c r="E67" s="16" t="s">
        <v>350</v>
      </c>
      <c r="F67" s="20" t="s">
        <v>351</v>
      </c>
      <c r="G67" s="16" t="s">
        <v>349</v>
      </c>
      <c r="H67" s="32" t="s">
        <v>352</v>
      </c>
      <c r="I67" s="32" t="s">
        <v>353</v>
      </c>
      <c r="J67" s="16" t="s">
        <v>354</v>
      </c>
      <c r="K67" s="16" t="s">
        <v>355</v>
      </c>
      <c r="L67" s="17" t="s">
        <v>290</v>
      </c>
      <c r="M67" s="32" t="s">
        <v>28</v>
      </c>
      <c r="N67" s="24" t="s">
        <v>361</v>
      </c>
      <c r="O67" s="32" t="s">
        <v>357</v>
      </c>
    </row>
    <row r="68" spans="1:15">
      <c r="A68">
        <f>LOOKUP(D68,mysql_data!B2:B75,mysql_data!A2:A75)</f>
        <v>38</v>
      </c>
      <c r="B68" s="16" t="s">
        <v>252</v>
      </c>
      <c r="C68" s="17" t="s">
        <v>261</v>
      </c>
      <c r="D68" s="16" t="s">
        <v>349</v>
      </c>
      <c r="E68" s="16" t="s">
        <v>350</v>
      </c>
      <c r="F68" s="20" t="s">
        <v>351</v>
      </c>
      <c r="G68" s="16" t="s">
        <v>349</v>
      </c>
      <c r="H68" s="32" t="s">
        <v>352</v>
      </c>
      <c r="I68" s="32" t="s">
        <v>353</v>
      </c>
      <c r="J68" s="16" t="s">
        <v>354</v>
      </c>
      <c r="K68" s="16" t="s">
        <v>355</v>
      </c>
      <c r="L68" s="17" t="s">
        <v>79</v>
      </c>
      <c r="M68" s="32" t="s">
        <v>28</v>
      </c>
      <c r="N68" s="32" t="s">
        <v>362</v>
      </c>
      <c r="O68" s="32" t="s">
        <v>357</v>
      </c>
    </row>
    <row r="69" spans="1:15">
      <c r="A69">
        <f>LOOKUP(D69,mysql_data!B2:B75,mysql_data!A2:A75)</f>
        <v>71</v>
      </c>
      <c r="B69" s="16" t="s">
        <v>252</v>
      </c>
      <c r="C69" s="17" t="s">
        <v>261</v>
      </c>
      <c r="D69" s="16" t="s">
        <v>363</v>
      </c>
      <c r="E69" s="16" t="s">
        <v>364</v>
      </c>
      <c r="F69" s="20" t="s">
        <v>365</v>
      </c>
      <c r="G69" s="16" t="s">
        <v>363</v>
      </c>
      <c r="H69" s="32" t="s">
        <v>366</v>
      </c>
      <c r="I69" s="32" t="s">
        <v>367</v>
      </c>
      <c r="J69" s="16" t="s">
        <v>368</v>
      </c>
      <c r="K69" s="16" t="s">
        <v>30</v>
      </c>
      <c r="L69" s="17" t="s">
        <v>30</v>
      </c>
      <c r="M69" s="32" t="s">
        <v>28</v>
      </c>
      <c r="N69" s="32" t="s">
        <v>369</v>
      </c>
      <c r="O69" s="32" t="s">
        <v>370</v>
      </c>
    </row>
    <row r="70" spans="1:15">
      <c r="A70">
        <f>LOOKUP(D70,mysql_data!B2:B75,mysql_data!A2:A75)</f>
        <v>78</v>
      </c>
      <c r="B70" s="16" t="s">
        <v>252</v>
      </c>
      <c r="C70" s="17" t="s">
        <v>261</v>
      </c>
      <c r="D70" s="16" t="s">
        <v>371</v>
      </c>
      <c r="E70" s="16" t="s">
        <v>371</v>
      </c>
      <c r="F70" s="20" t="s">
        <v>372</v>
      </c>
      <c r="G70" s="27" t="s">
        <v>371</v>
      </c>
      <c r="H70" s="32" t="s">
        <v>373</v>
      </c>
      <c r="I70" s="32" t="s">
        <v>374</v>
      </c>
      <c r="J70" s="16" t="s">
        <v>375</v>
      </c>
      <c r="K70" s="16" t="s">
        <v>79</v>
      </c>
      <c r="L70" s="17" t="s">
        <v>79</v>
      </c>
      <c r="M70" s="32" t="s">
        <v>56</v>
      </c>
      <c r="N70" s="32" t="s">
        <v>376</v>
      </c>
      <c r="O70" s="32" t="s">
        <v>377</v>
      </c>
    </row>
    <row r="71" spans="1:15">
      <c r="A71">
        <f>LOOKUP(D71,mysql_data!B2:B75,mysql_data!A2:A75)</f>
        <v>29</v>
      </c>
      <c r="B71" s="16" t="s">
        <v>252</v>
      </c>
      <c r="C71" s="17" t="s">
        <v>261</v>
      </c>
      <c r="D71" s="16" t="s">
        <v>378</v>
      </c>
      <c r="E71" s="16" t="s">
        <v>379</v>
      </c>
      <c r="F71" s="28" t="s">
        <v>380</v>
      </c>
      <c r="G71" s="17" t="s">
        <v>381</v>
      </c>
      <c r="H71" s="29" t="s">
        <v>303</v>
      </c>
      <c r="I71" s="32" t="s">
        <v>304</v>
      </c>
      <c r="J71" s="17" t="s">
        <v>382</v>
      </c>
      <c r="K71" s="16" t="s">
        <v>30</v>
      </c>
      <c r="L71" s="17" t="s">
        <v>30</v>
      </c>
      <c r="M71" s="32" t="s">
        <v>28</v>
      </c>
      <c r="N71" s="17" t="s">
        <v>383</v>
      </c>
      <c r="O71" s="32" t="s">
        <v>307</v>
      </c>
    </row>
    <row r="72" spans="1:15">
      <c r="A72">
        <f>LOOKUP(D72,mysql_data!B2:B75,mysql_data!A2:A75)</f>
        <v>29</v>
      </c>
      <c r="B72" s="16" t="s">
        <v>252</v>
      </c>
      <c r="C72" s="17" t="s">
        <v>261</v>
      </c>
      <c r="D72" s="16" t="s">
        <v>378</v>
      </c>
      <c r="E72" s="16" t="s">
        <v>381</v>
      </c>
      <c r="F72" s="28" t="s">
        <v>380</v>
      </c>
      <c r="G72" s="16" t="s">
        <v>381</v>
      </c>
      <c r="H72" s="29" t="s">
        <v>303</v>
      </c>
      <c r="I72" s="32" t="s">
        <v>304</v>
      </c>
      <c r="J72" s="17" t="s">
        <v>382</v>
      </c>
      <c r="K72" s="16" t="s">
        <v>384</v>
      </c>
      <c r="L72" s="17" t="s">
        <v>30</v>
      </c>
      <c r="M72" s="32" t="s">
        <v>56</v>
      </c>
      <c r="N72" s="17" t="s">
        <v>385</v>
      </c>
      <c r="O72" s="32" t="s">
        <v>386</v>
      </c>
    </row>
    <row r="73" spans="1:15">
      <c r="A73">
        <f>LOOKUP(D73,mysql_data!B2:B75,mysql_data!A2:A75)</f>
        <v>29</v>
      </c>
      <c r="B73" s="16" t="s">
        <v>252</v>
      </c>
      <c r="C73" s="17" t="s">
        <v>261</v>
      </c>
      <c r="D73" s="16" t="s">
        <v>378</v>
      </c>
      <c r="E73" s="16" t="s">
        <v>381</v>
      </c>
      <c r="F73" s="28" t="s">
        <v>380</v>
      </c>
      <c r="G73" s="16" t="s">
        <v>381</v>
      </c>
      <c r="H73" s="29" t="s">
        <v>303</v>
      </c>
      <c r="I73" s="32" t="s">
        <v>304</v>
      </c>
      <c r="J73" s="17" t="s">
        <v>382</v>
      </c>
      <c r="K73" s="16" t="s">
        <v>384</v>
      </c>
      <c r="L73" s="17" t="s">
        <v>331</v>
      </c>
      <c r="M73" s="32" t="s">
        <v>28</v>
      </c>
      <c r="N73" s="17" t="s">
        <v>387</v>
      </c>
      <c r="O73" s="32" t="s">
        <v>386</v>
      </c>
    </row>
    <row r="74" spans="1:15">
      <c r="A74">
        <f>LOOKUP(D74,mysql_data!B2:B75,mysql_data!A2:A75)</f>
        <v>29</v>
      </c>
      <c r="B74" s="16" t="s">
        <v>252</v>
      </c>
      <c r="C74" s="17" t="s">
        <v>261</v>
      </c>
      <c r="D74" s="16" t="s">
        <v>378</v>
      </c>
      <c r="E74" s="16" t="s">
        <v>381</v>
      </c>
      <c r="F74" s="28" t="s">
        <v>380</v>
      </c>
      <c r="G74" s="16" t="s">
        <v>381</v>
      </c>
      <c r="H74" s="29" t="s">
        <v>303</v>
      </c>
      <c r="I74" s="32" t="s">
        <v>304</v>
      </c>
      <c r="J74" s="17" t="s">
        <v>382</v>
      </c>
      <c r="K74" s="16" t="s">
        <v>384</v>
      </c>
      <c r="L74" s="17" t="s">
        <v>221</v>
      </c>
      <c r="M74" s="32" t="s">
        <v>28</v>
      </c>
      <c r="N74" s="17" t="s">
        <v>388</v>
      </c>
      <c r="O74" s="32" t="s">
        <v>386</v>
      </c>
    </row>
    <row r="75" spans="1:15">
      <c r="A75">
        <f>LOOKUP(D75,mysql_data!B2:B75,mysql_data!A2:A75)</f>
        <v>29</v>
      </c>
      <c r="B75" s="16" t="s">
        <v>252</v>
      </c>
      <c r="C75" s="17" t="s">
        <v>261</v>
      </c>
      <c r="D75" s="16" t="s">
        <v>378</v>
      </c>
      <c r="E75" s="16" t="s">
        <v>381</v>
      </c>
      <c r="F75" s="28" t="s">
        <v>380</v>
      </c>
      <c r="G75" s="16" t="s">
        <v>381</v>
      </c>
      <c r="H75" s="29" t="s">
        <v>303</v>
      </c>
      <c r="I75" s="32" t="s">
        <v>304</v>
      </c>
      <c r="J75" s="17" t="s">
        <v>382</v>
      </c>
      <c r="K75" s="16" t="s">
        <v>384</v>
      </c>
      <c r="L75" s="17" t="s">
        <v>292</v>
      </c>
      <c r="M75" s="32" t="s">
        <v>20</v>
      </c>
      <c r="N75" s="17" t="s">
        <v>389</v>
      </c>
      <c r="O75" s="32" t="s">
        <v>386</v>
      </c>
    </row>
    <row r="76" spans="1:15">
      <c r="A76">
        <f>LOOKUP(D76,mysql_data!B2:B75,mysql_data!A2:A75)</f>
        <v>29</v>
      </c>
      <c r="B76" s="16" t="s">
        <v>252</v>
      </c>
      <c r="C76" s="17" t="s">
        <v>261</v>
      </c>
      <c r="D76" s="16" t="s">
        <v>378</v>
      </c>
      <c r="E76" s="16" t="s">
        <v>390</v>
      </c>
      <c r="F76" s="28" t="s">
        <v>380</v>
      </c>
      <c r="G76" s="16" t="s">
        <v>381</v>
      </c>
      <c r="H76" s="29" t="s">
        <v>303</v>
      </c>
      <c r="I76" s="32" t="s">
        <v>304</v>
      </c>
      <c r="J76" s="17" t="s">
        <v>382</v>
      </c>
      <c r="K76" s="16" t="s">
        <v>30</v>
      </c>
      <c r="L76" s="17" t="s">
        <v>30</v>
      </c>
      <c r="M76" s="32" t="s">
        <v>28</v>
      </c>
      <c r="N76" s="16" t="s">
        <v>391</v>
      </c>
      <c r="O76" s="32" t="s">
        <v>307</v>
      </c>
    </row>
    <row r="77" spans="1:15">
      <c r="A77">
        <f>LOOKUP(D77,mysql_data!B2:B75,mysql_data!A2:A75)</f>
        <v>54</v>
      </c>
      <c r="B77" s="16" t="s">
        <v>252</v>
      </c>
      <c r="C77" s="17" t="s">
        <v>261</v>
      </c>
      <c r="D77" s="16" t="s">
        <v>392</v>
      </c>
      <c r="E77" s="16" t="s">
        <v>393</v>
      </c>
      <c r="F77" s="17" t="s">
        <v>394</v>
      </c>
      <c r="G77" s="31" t="s">
        <v>392</v>
      </c>
      <c r="H77" s="32" t="s">
        <v>395</v>
      </c>
      <c r="I77" s="32" t="s">
        <v>396</v>
      </c>
      <c r="J77" s="16" t="s">
        <v>397</v>
      </c>
      <c r="K77" s="16" t="s">
        <v>220</v>
      </c>
      <c r="L77" s="17" t="s">
        <v>30</v>
      </c>
      <c r="M77" s="32" t="s">
        <v>56</v>
      </c>
      <c r="N77" s="32" t="s">
        <v>398</v>
      </c>
      <c r="O77" s="32" t="s">
        <v>399</v>
      </c>
    </row>
    <row r="78" spans="1:15">
      <c r="A78">
        <f>LOOKUP(D78,mysql_data!B2:B75,mysql_data!A2:A75)</f>
        <v>54</v>
      </c>
      <c r="B78" s="16" t="s">
        <v>252</v>
      </c>
      <c r="C78" s="17" t="s">
        <v>261</v>
      </c>
      <c r="D78" s="16" t="s">
        <v>392</v>
      </c>
      <c r="E78" s="16" t="s">
        <v>393</v>
      </c>
      <c r="F78" s="17" t="s">
        <v>394</v>
      </c>
      <c r="G78" s="16" t="s">
        <v>392</v>
      </c>
      <c r="H78" s="32" t="s">
        <v>395</v>
      </c>
      <c r="I78" s="32" t="s">
        <v>396</v>
      </c>
      <c r="J78" s="16" t="s">
        <v>397</v>
      </c>
      <c r="K78" s="16" t="s">
        <v>220</v>
      </c>
      <c r="L78" s="17" t="s">
        <v>221</v>
      </c>
      <c r="M78" s="32" t="s">
        <v>28</v>
      </c>
      <c r="N78" s="32" t="s">
        <v>400</v>
      </c>
      <c r="O78" s="32" t="s">
        <v>399</v>
      </c>
    </row>
    <row r="79" spans="1:15">
      <c r="A79">
        <f>LOOKUP(D79,mysql_data!B2:B75,mysql_data!A2:A75)</f>
        <v>24</v>
      </c>
      <c r="B79" s="16" t="s">
        <v>252</v>
      </c>
      <c r="C79" s="17" t="s">
        <v>261</v>
      </c>
      <c r="D79" s="16" t="s">
        <v>401</v>
      </c>
      <c r="E79" s="16" t="s">
        <v>402</v>
      </c>
      <c r="F79" s="20" t="s">
        <v>403</v>
      </c>
      <c r="G79" s="16" t="s">
        <v>401</v>
      </c>
      <c r="H79" s="32" t="s">
        <v>50</v>
      </c>
      <c r="I79" s="32" t="s">
        <v>404</v>
      </c>
      <c r="J79" s="16" t="s">
        <v>405</v>
      </c>
      <c r="K79" s="16" t="s">
        <v>30</v>
      </c>
      <c r="L79" s="17" t="s">
        <v>30</v>
      </c>
      <c r="M79" s="32" t="s">
        <v>28</v>
      </c>
      <c r="N79" s="32" t="s">
        <v>406</v>
      </c>
      <c r="O79" s="32" t="s">
        <v>307</v>
      </c>
    </row>
    <row r="80" spans="1:15">
      <c r="A80">
        <f>LOOKUP(D80,mysql_data!B2:B75,mysql_data!A2:A75)</f>
        <v>63</v>
      </c>
      <c r="B80" s="16" t="s">
        <v>252</v>
      </c>
      <c r="C80" s="17" t="s">
        <v>253</v>
      </c>
      <c r="D80" s="16" t="s">
        <v>407</v>
      </c>
      <c r="E80" s="16" t="s">
        <v>408</v>
      </c>
      <c r="F80" s="20" t="s">
        <v>409</v>
      </c>
      <c r="G80" s="16" t="s">
        <v>407</v>
      </c>
      <c r="H80" s="32" t="s">
        <v>410</v>
      </c>
      <c r="I80" s="32" t="s">
        <v>411</v>
      </c>
      <c r="J80" s="16" t="s">
        <v>412</v>
      </c>
      <c r="K80" s="16" t="s">
        <v>150</v>
      </c>
      <c r="L80" s="17" t="s">
        <v>413</v>
      </c>
      <c r="M80" s="32" t="s">
        <v>56</v>
      </c>
      <c r="N80" s="32" t="s">
        <v>414</v>
      </c>
      <c r="O80" s="32" t="s">
        <v>415</v>
      </c>
    </row>
    <row r="81" spans="1:15">
      <c r="A81">
        <f>LOOKUP(D81,mysql_data!B2:B75,mysql_data!A2:A75)</f>
        <v>18</v>
      </c>
      <c r="B81" s="16" t="s">
        <v>252</v>
      </c>
      <c r="C81" s="17" t="s">
        <v>253</v>
      </c>
      <c r="D81" s="16" t="s">
        <v>416</v>
      </c>
      <c r="E81" s="16" t="s">
        <v>417</v>
      </c>
      <c r="F81" s="20" t="s">
        <v>418</v>
      </c>
      <c r="G81" s="16" t="s">
        <v>416</v>
      </c>
      <c r="H81" s="32" t="s">
        <v>419</v>
      </c>
      <c r="I81" s="32" t="s">
        <v>420</v>
      </c>
      <c r="J81" s="17" t="s">
        <v>421</v>
      </c>
      <c r="K81" s="16" t="s">
        <v>422</v>
      </c>
      <c r="L81" s="17" t="s">
        <v>79</v>
      </c>
      <c r="M81" s="32" t="s">
        <v>56</v>
      </c>
      <c r="N81" s="32" t="s">
        <v>423</v>
      </c>
      <c r="O81" s="32" t="s">
        <v>424</v>
      </c>
    </row>
    <row r="82" spans="1:15">
      <c r="A82">
        <f>LOOKUP(D82,mysql_data!B2:B75,mysql_data!A2:A75)</f>
        <v>18</v>
      </c>
      <c r="B82" s="16" t="s">
        <v>252</v>
      </c>
      <c r="C82" s="17" t="s">
        <v>253</v>
      </c>
      <c r="D82" s="16" t="s">
        <v>416</v>
      </c>
      <c r="E82" s="16" t="s">
        <v>417</v>
      </c>
      <c r="F82" s="20" t="s">
        <v>418</v>
      </c>
      <c r="G82" s="16" t="s">
        <v>416</v>
      </c>
      <c r="H82" s="32" t="s">
        <v>419</v>
      </c>
      <c r="I82" s="32" t="s">
        <v>420</v>
      </c>
      <c r="J82" s="17" t="s">
        <v>421</v>
      </c>
      <c r="K82" s="16" t="s">
        <v>422</v>
      </c>
      <c r="L82" s="17" t="s">
        <v>19</v>
      </c>
      <c r="M82" s="32" t="s">
        <v>28</v>
      </c>
      <c r="N82" s="32" t="s">
        <v>425</v>
      </c>
      <c r="O82" s="32" t="s">
        <v>424</v>
      </c>
    </row>
    <row r="83" spans="1:15">
      <c r="A83">
        <f>LOOKUP(D83,mysql_data!B2:B75,mysql_data!A2:A75)</f>
        <v>77</v>
      </c>
      <c r="B83" s="16" t="s">
        <v>252</v>
      </c>
      <c r="C83" s="17" t="s">
        <v>253</v>
      </c>
      <c r="D83" s="16" t="s">
        <v>426</v>
      </c>
      <c r="E83" s="16" t="s">
        <v>427</v>
      </c>
      <c r="F83" s="20" t="s">
        <v>428</v>
      </c>
      <c r="G83" s="16" t="s">
        <v>426</v>
      </c>
      <c r="H83" s="32" t="s">
        <v>429</v>
      </c>
      <c r="I83" s="32" t="s">
        <v>430</v>
      </c>
      <c r="J83" s="16" t="s">
        <v>431</v>
      </c>
      <c r="K83" s="16" t="s">
        <v>64</v>
      </c>
      <c r="L83" s="17" t="s">
        <v>64</v>
      </c>
      <c r="M83" s="32" t="s">
        <v>56</v>
      </c>
      <c r="N83" s="32" t="s">
        <v>432</v>
      </c>
      <c r="O83" s="32" t="s">
        <v>66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1"/>
  <sheetViews>
    <sheetView topLeftCell="A16" workbookViewId="0">
      <selection activeCell="C54" sqref="C54"/>
    </sheetView>
  </sheetViews>
  <sheetFormatPr baseColWidth="10" defaultColWidth="11.28515625" defaultRowHeight="15" customHeight="1"/>
  <cols>
    <col min="1" max="1" width="24.5703125" customWidth="1"/>
    <col min="2" max="2" width="30.7109375" customWidth="1"/>
    <col min="3" max="3" width="29.28515625" customWidth="1"/>
    <col min="4" max="4" width="35.42578125" customWidth="1"/>
    <col min="5" max="5" width="23.28515625" customWidth="1"/>
    <col min="6" max="6" width="29.7109375" customWidth="1"/>
    <col min="7" max="7" width="29.140625" customWidth="1"/>
    <col min="8" max="8" width="41.85546875" customWidth="1"/>
    <col min="9" max="9" width="68.7109375" customWidth="1"/>
    <col min="10" max="10" width="48.28515625" customWidth="1"/>
    <col min="11" max="11" width="115.7109375" customWidth="1"/>
    <col min="12" max="12" width="10.5703125" customWidth="1"/>
    <col min="13" max="13" width="19" customWidth="1"/>
    <col min="14" max="15" width="10.5703125" customWidth="1"/>
    <col min="16" max="16" width="76" customWidth="1"/>
    <col min="17" max="29" width="10.5703125" customWidth="1"/>
  </cols>
  <sheetData>
    <row r="1" spans="1:29" ht="15.75" customHeight="1">
      <c r="A1" s="1" t="s">
        <v>0</v>
      </c>
      <c r="B1" s="1" t="s">
        <v>2</v>
      </c>
      <c r="C1" s="1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3" t="s">
        <v>433</v>
      </c>
      <c r="I1" s="3" t="s">
        <v>9</v>
      </c>
      <c r="J1" s="5" t="s">
        <v>434</v>
      </c>
      <c r="K1" s="5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>
      <c r="A2" s="8" t="s">
        <v>13</v>
      </c>
      <c r="B2" s="8" t="s">
        <v>15</v>
      </c>
      <c r="C2" s="8" t="s">
        <v>15</v>
      </c>
      <c r="D2" s="9" t="s">
        <v>16</v>
      </c>
      <c r="E2" s="8" t="s">
        <v>15</v>
      </c>
      <c r="F2" s="10" t="s">
        <v>17</v>
      </c>
      <c r="G2" s="10" t="s">
        <v>18</v>
      </c>
      <c r="H2" s="11">
        <v>2020</v>
      </c>
      <c r="I2" s="8" t="s">
        <v>19</v>
      </c>
      <c r="J2" s="9" t="s">
        <v>435</v>
      </c>
      <c r="K2" s="12" t="s">
        <v>21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9" customHeight="1">
      <c r="A3" s="8" t="s">
        <v>13</v>
      </c>
      <c r="B3" s="8" t="s">
        <v>23</v>
      </c>
      <c r="C3" s="8" t="s">
        <v>23</v>
      </c>
      <c r="D3" s="9" t="s">
        <v>24</v>
      </c>
      <c r="E3" s="8" t="s">
        <v>23</v>
      </c>
      <c r="F3" s="15" t="s">
        <v>25</v>
      </c>
      <c r="G3" s="15" t="s">
        <v>26</v>
      </c>
      <c r="H3" s="8" t="s">
        <v>23</v>
      </c>
      <c r="I3" s="8" t="s">
        <v>27</v>
      </c>
      <c r="J3" s="9" t="s">
        <v>436</v>
      </c>
      <c r="K3" s="9" t="s">
        <v>437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>
      <c r="A4" s="16" t="s">
        <v>13</v>
      </c>
      <c r="B4" s="16" t="s">
        <v>34</v>
      </c>
      <c r="C4" s="16" t="s">
        <v>34</v>
      </c>
      <c r="D4" s="17" t="s">
        <v>35</v>
      </c>
      <c r="E4" s="16" t="s">
        <v>34</v>
      </c>
      <c r="F4" s="18" t="s">
        <v>36</v>
      </c>
      <c r="G4" s="18" t="s">
        <v>37</v>
      </c>
      <c r="H4" s="16" t="s">
        <v>34</v>
      </c>
      <c r="I4" s="16" t="s">
        <v>30</v>
      </c>
      <c r="J4" s="16"/>
      <c r="K4" s="19" t="s">
        <v>39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>
      <c r="A5" s="16" t="s">
        <v>13</v>
      </c>
      <c r="B5" s="16" t="s">
        <v>41</v>
      </c>
      <c r="C5" s="16" t="s">
        <v>41</v>
      </c>
      <c r="D5" s="20" t="s">
        <v>42</v>
      </c>
      <c r="E5" s="16" t="s">
        <v>41</v>
      </c>
      <c r="F5" s="18" t="s">
        <v>43</v>
      </c>
      <c r="G5" s="18" t="s">
        <v>44</v>
      </c>
      <c r="H5" s="16" t="s">
        <v>45</v>
      </c>
      <c r="I5" s="16" t="s">
        <v>30</v>
      </c>
      <c r="J5" s="16"/>
      <c r="K5" s="21" t="s">
        <v>47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>
      <c r="A6" s="16" t="s">
        <v>13</v>
      </c>
      <c r="B6" s="16" t="s">
        <v>48</v>
      </c>
      <c r="C6" s="16" t="s">
        <v>48</v>
      </c>
      <c r="D6" s="20" t="s">
        <v>49</v>
      </c>
      <c r="E6" s="16" t="s">
        <v>48</v>
      </c>
      <c r="F6" s="18" t="s">
        <v>50</v>
      </c>
      <c r="G6" s="18" t="s">
        <v>51</v>
      </c>
      <c r="H6" s="16" t="s">
        <v>52</v>
      </c>
      <c r="I6" s="16" t="s">
        <v>30</v>
      </c>
      <c r="J6" s="16"/>
      <c r="K6" s="21" t="s">
        <v>438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>
      <c r="A7" s="16" t="s">
        <v>13</v>
      </c>
      <c r="B7" s="16" t="s">
        <v>59</v>
      </c>
      <c r="C7" s="16" t="s">
        <v>59</v>
      </c>
      <c r="D7" s="20" t="s">
        <v>60</v>
      </c>
      <c r="E7" s="16" t="s">
        <v>59</v>
      </c>
      <c r="F7" s="18" t="s">
        <v>61</v>
      </c>
      <c r="G7" s="18" t="s">
        <v>62</v>
      </c>
      <c r="H7" s="16" t="s">
        <v>63</v>
      </c>
      <c r="I7" s="16" t="s">
        <v>64</v>
      </c>
      <c r="J7" s="16"/>
      <c r="K7" s="21" t="s">
        <v>66</v>
      </c>
      <c r="L7" s="14"/>
      <c r="M7" s="22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>
      <c r="A8" s="16" t="s">
        <v>13</v>
      </c>
      <c r="B8" s="16" t="s">
        <v>67</v>
      </c>
      <c r="C8" s="16" t="s">
        <v>67</v>
      </c>
      <c r="D8" s="20" t="s">
        <v>68</v>
      </c>
      <c r="E8" s="16" t="s">
        <v>67</v>
      </c>
      <c r="F8" s="18" t="s">
        <v>69</v>
      </c>
      <c r="G8" s="18" t="s">
        <v>70</v>
      </c>
      <c r="H8" s="16" t="s">
        <v>70</v>
      </c>
      <c r="I8" s="16" t="s">
        <v>71</v>
      </c>
      <c r="J8" s="16"/>
      <c r="K8" s="21" t="s">
        <v>73</v>
      </c>
      <c r="L8" s="14"/>
      <c r="M8" s="2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>
      <c r="A9" s="16" t="s">
        <v>13</v>
      </c>
      <c r="B9" s="16" t="s">
        <v>74</v>
      </c>
      <c r="C9" s="16" t="s">
        <v>74</v>
      </c>
      <c r="D9" s="20" t="s">
        <v>75</v>
      </c>
      <c r="E9" s="16" t="s">
        <v>74</v>
      </c>
      <c r="F9" s="32"/>
      <c r="G9" s="32"/>
      <c r="H9" s="16" t="s">
        <v>78</v>
      </c>
      <c r="I9" s="16" t="s">
        <v>79</v>
      </c>
      <c r="J9" s="16"/>
      <c r="K9" s="21" t="s">
        <v>28</v>
      </c>
      <c r="L9" s="14"/>
      <c r="M9" s="22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>
      <c r="A10" s="16" t="s">
        <v>13</v>
      </c>
      <c r="B10" s="16" t="s">
        <v>81</v>
      </c>
      <c r="C10" s="16" t="s">
        <v>82</v>
      </c>
      <c r="D10" s="20" t="s">
        <v>83</v>
      </c>
      <c r="E10" s="16" t="s">
        <v>82</v>
      </c>
      <c r="F10" s="18" t="s">
        <v>84</v>
      </c>
      <c r="G10" s="18" t="s">
        <v>85</v>
      </c>
      <c r="H10" s="16" t="s">
        <v>86</v>
      </c>
      <c r="I10" s="16" t="s">
        <v>19</v>
      </c>
      <c r="J10" s="16"/>
      <c r="K10" s="21" t="s">
        <v>88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>
      <c r="A11" s="16" t="s">
        <v>13</v>
      </c>
      <c r="B11" s="16" t="s">
        <v>81</v>
      </c>
      <c r="C11" s="16" t="s">
        <v>89</v>
      </c>
      <c r="D11" s="20" t="s">
        <v>90</v>
      </c>
      <c r="E11" s="16" t="s">
        <v>89</v>
      </c>
      <c r="F11" s="18" t="s">
        <v>84</v>
      </c>
      <c r="G11" s="18" t="s">
        <v>85</v>
      </c>
      <c r="H11" s="16" t="s">
        <v>89</v>
      </c>
      <c r="I11" s="16" t="s">
        <v>71</v>
      </c>
      <c r="J11" s="16"/>
      <c r="K11" s="21" t="s">
        <v>92</v>
      </c>
      <c r="L11" s="14"/>
      <c r="M11" s="22"/>
      <c r="N11" s="22"/>
      <c r="O11" s="22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>
      <c r="A12" s="16" t="s">
        <v>13</v>
      </c>
      <c r="B12" s="16" t="s">
        <v>93</v>
      </c>
      <c r="C12" s="16" t="s">
        <v>93</v>
      </c>
      <c r="D12" s="20" t="s">
        <v>94</v>
      </c>
      <c r="E12" s="16" t="s">
        <v>93</v>
      </c>
      <c r="F12" s="18" t="s">
        <v>95</v>
      </c>
      <c r="G12" s="18" t="s">
        <v>96</v>
      </c>
      <c r="H12" s="16" t="s">
        <v>97</v>
      </c>
      <c r="I12" s="16" t="s">
        <v>19</v>
      </c>
      <c r="J12" s="16"/>
      <c r="K12" s="21" t="s">
        <v>439</v>
      </c>
      <c r="L12" s="22"/>
      <c r="M12" s="22"/>
      <c r="N12" s="22"/>
      <c r="O12" s="22"/>
      <c r="P12" s="22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>
      <c r="A13" s="16" t="s">
        <v>13</v>
      </c>
      <c r="B13" s="16" t="s">
        <v>103</v>
      </c>
      <c r="C13" s="16" t="s">
        <v>103</v>
      </c>
      <c r="D13" s="20" t="s">
        <v>104</v>
      </c>
      <c r="E13" s="16" t="s">
        <v>103</v>
      </c>
      <c r="F13" s="18" t="s">
        <v>105</v>
      </c>
      <c r="G13" s="18" t="s">
        <v>106</v>
      </c>
      <c r="H13" s="16" t="s">
        <v>107</v>
      </c>
      <c r="I13" s="16" t="s">
        <v>108</v>
      </c>
      <c r="J13" s="16"/>
      <c r="K13" s="21" t="s">
        <v>110</v>
      </c>
      <c r="L13" s="22"/>
      <c r="M13" s="22"/>
      <c r="N13" s="22"/>
      <c r="O13" s="22"/>
      <c r="P13" s="22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>
      <c r="A14" s="16" t="s">
        <v>13</v>
      </c>
      <c r="B14" s="16" t="s">
        <v>111</v>
      </c>
      <c r="C14" s="16" t="s">
        <v>111</v>
      </c>
      <c r="D14" s="20" t="s">
        <v>112</v>
      </c>
      <c r="E14" s="16" t="s">
        <v>111</v>
      </c>
      <c r="F14" s="18" t="s">
        <v>113</v>
      </c>
      <c r="G14" s="18" t="s">
        <v>114</v>
      </c>
      <c r="H14" s="16" t="s">
        <v>114</v>
      </c>
      <c r="I14" s="16" t="s">
        <v>30</v>
      </c>
      <c r="J14" s="16"/>
      <c r="K14" s="21" t="s">
        <v>39</v>
      </c>
      <c r="L14" s="22"/>
      <c r="M14" s="22"/>
      <c r="N14" s="22"/>
      <c r="O14" s="22"/>
      <c r="P14" s="22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>
      <c r="A15" s="16" t="s">
        <v>13</v>
      </c>
      <c r="B15" s="16" t="s">
        <v>116</v>
      </c>
      <c r="C15" s="16" t="s">
        <v>116</v>
      </c>
      <c r="D15" s="20" t="s">
        <v>117</v>
      </c>
      <c r="E15" s="16" t="s">
        <v>116</v>
      </c>
      <c r="F15" s="18" t="s">
        <v>118</v>
      </c>
      <c r="G15" s="18" t="s">
        <v>119</v>
      </c>
      <c r="H15" s="16" t="s">
        <v>120</v>
      </c>
      <c r="I15" s="16" t="s">
        <v>121</v>
      </c>
      <c r="J15" s="16"/>
      <c r="K15" s="21" t="s">
        <v>440</v>
      </c>
      <c r="L15" s="22"/>
      <c r="M15" s="22"/>
      <c r="N15" s="22"/>
      <c r="O15" s="22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>
      <c r="A16" s="16" t="s">
        <v>13</v>
      </c>
      <c r="B16" s="16" t="s">
        <v>126</v>
      </c>
      <c r="C16" s="16" t="s">
        <v>127</v>
      </c>
      <c r="D16" s="20" t="s">
        <v>128</v>
      </c>
      <c r="E16" s="16" t="s">
        <v>127</v>
      </c>
      <c r="F16" s="18" t="s">
        <v>129</v>
      </c>
      <c r="G16" s="18" t="s">
        <v>130</v>
      </c>
      <c r="H16" s="16" t="s">
        <v>130</v>
      </c>
      <c r="I16" s="16" t="s">
        <v>30</v>
      </c>
      <c r="J16" s="16"/>
      <c r="K16" s="21" t="s">
        <v>39</v>
      </c>
      <c r="L16" s="22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5.75" customHeight="1">
      <c r="A17" s="16" t="s">
        <v>13</v>
      </c>
      <c r="B17" s="16" t="s">
        <v>132</v>
      </c>
      <c r="C17" s="16" t="s">
        <v>133</v>
      </c>
      <c r="D17" s="20" t="s">
        <v>134</v>
      </c>
      <c r="E17" s="16" t="s">
        <v>133</v>
      </c>
      <c r="F17" s="18" t="s">
        <v>135</v>
      </c>
      <c r="G17" s="18" t="s">
        <v>136</v>
      </c>
      <c r="H17" s="16" t="s">
        <v>137</v>
      </c>
      <c r="I17" s="16" t="s">
        <v>19</v>
      </c>
      <c r="J17" s="16"/>
      <c r="K17" s="21" t="s">
        <v>139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5.75" customHeight="1">
      <c r="A18" s="16" t="s">
        <v>13</v>
      </c>
      <c r="B18" s="16" t="s">
        <v>140</v>
      </c>
      <c r="C18" s="16" t="s">
        <v>140</v>
      </c>
      <c r="D18" s="20" t="s">
        <v>141</v>
      </c>
      <c r="E18" s="16" t="s">
        <v>140</v>
      </c>
      <c r="F18" s="18" t="s">
        <v>142</v>
      </c>
      <c r="G18" s="18" t="s">
        <v>143</v>
      </c>
      <c r="H18" s="16" t="s">
        <v>140</v>
      </c>
      <c r="I18" s="16" t="s">
        <v>30</v>
      </c>
      <c r="J18" s="16"/>
      <c r="K18" s="21" t="s">
        <v>47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5.75" customHeight="1">
      <c r="A19" s="16" t="s">
        <v>13</v>
      </c>
      <c r="B19" s="16" t="s">
        <v>145</v>
      </c>
      <c r="C19" s="16" t="s">
        <v>145</v>
      </c>
      <c r="D19" s="20" t="s">
        <v>146</v>
      </c>
      <c r="E19" s="16" t="s">
        <v>145</v>
      </c>
      <c r="F19" s="18" t="s">
        <v>147</v>
      </c>
      <c r="G19" s="18" t="s">
        <v>148</v>
      </c>
      <c r="H19" s="16" t="s">
        <v>149</v>
      </c>
      <c r="I19" s="16" t="s">
        <v>150</v>
      </c>
      <c r="J19" s="16"/>
      <c r="K19" s="21" t="s">
        <v>152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5.75" customHeight="1">
      <c r="A20" s="16" t="s">
        <v>13</v>
      </c>
      <c r="B20" s="16" t="s">
        <v>153</v>
      </c>
      <c r="C20" s="16" t="s">
        <v>153</v>
      </c>
      <c r="D20" s="20" t="s">
        <v>154</v>
      </c>
      <c r="E20" s="16" t="s">
        <v>153</v>
      </c>
      <c r="F20" s="18" t="s">
        <v>155</v>
      </c>
      <c r="G20" s="18" t="s">
        <v>156</v>
      </c>
      <c r="H20" s="16" t="s">
        <v>153</v>
      </c>
      <c r="I20" s="16" t="s">
        <v>30</v>
      </c>
      <c r="J20" s="16"/>
      <c r="K20" s="21" t="s">
        <v>47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5.75" customHeight="1">
      <c r="A21" s="16" t="s">
        <v>13</v>
      </c>
      <c r="B21" s="16" t="s">
        <v>158</v>
      </c>
      <c r="C21" s="16" t="s">
        <v>158</v>
      </c>
      <c r="D21" s="20" t="s">
        <v>159</v>
      </c>
      <c r="E21" s="16" t="s">
        <v>158</v>
      </c>
      <c r="F21" s="18" t="s">
        <v>160</v>
      </c>
      <c r="G21" s="18" t="s">
        <v>161</v>
      </c>
      <c r="H21" s="16" t="s">
        <v>162</v>
      </c>
      <c r="I21" s="16" t="s">
        <v>19</v>
      </c>
      <c r="J21" s="16"/>
      <c r="K21" s="21" t="s">
        <v>88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>
      <c r="A22" s="16" t="s">
        <v>13</v>
      </c>
      <c r="B22" s="16" t="s">
        <v>164</v>
      </c>
      <c r="C22" s="16" t="s">
        <v>164</v>
      </c>
      <c r="D22" s="20" t="s">
        <v>165</v>
      </c>
      <c r="E22" s="16" t="s">
        <v>164</v>
      </c>
      <c r="F22" s="18" t="s">
        <v>166</v>
      </c>
      <c r="G22" s="18" t="s">
        <v>167</v>
      </c>
      <c r="H22" s="16" t="s">
        <v>168</v>
      </c>
      <c r="I22" s="16" t="s">
        <v>30</v>
      </c>
      <c r="J22" s="16"/>
      <c r="K22" s="21" t="s">
        <v>39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>
      <c r="A23" s="16" t="s">
        <v>13</v>
      </c>
      <c r="B23" s="16" t="s">
        <v>170</v>
      </c>
      <c r="C23" s="16" t="s">
        <v>170</v>
      </c>
      <c r="D23" s="20" t="s">
        <v>171</v>
      </c>
      <c r="E23" s="16" t="s">
        <v>170</v>
      </c>
      <c r="F23" s="18" t="s">
        <v>172</v>
      </c>
      <c r="G23" s="18" t="s">
        <v>173</v>
      </c>
      <c r="H23" s="16" t="s">
        <v>170</v>
      </c>
      <c r="I23" s="16" t="s">
        <v>79</v>
      </c>
      <c r="J23" s="16"/>
      <c r="K23" s="21" t="s">
        <v>441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>
      <c r="A24" s="16" t="s">
        <v>13</v>
      </c>
      <c r="B24" s="16" t="s">
        <v>176</v>
      </c>
      <c r="C24" s="16" t="s">
        <v>176</v>
      </c>
      <c r="D24" s="20" t="s">
        <v>177</v>
      </c>
      <c r="E24" s="16" t="s">
        <v>176</v>
      </c>
      <c r="F24" s="18" t="s">
        <v>178</v>
      </c>
      <c r="G24" s="18" t="s">
        <v>179</v>
      </c>
      <c r="H24" s="16" t="s">
        <v>180</v>
      </c>
      <c r="I24" s="16" t="s">
        <v>30</v>
      </c>
      <c r="J24" s="16"/>
      <c r="K24" s="21" t="s">
        <v>182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>
      <c r="A25" s="16" t="s">
        <v>13</v>
      </c>
      <c r="B25" s="17" t="s">
        <v>183</v>
      </c>
      <c r="C25" s="17" t="s">
        <v>184</v>
      </c>
      <c r="D25" s="20" t="s">
        <v>185</v>
      </c>
      <c r="E25" s="16"/>
      <c r="F25" s="25" t="s">
        <v>113</v>
      </c>
      <c r="G25" s="18" t="s">
        <v>187</v>
      </c>
      <c r="H25" s="17" t="s">
        <v>184</v>
      </c>
      <c r="I25" s="17" t="s">
        <v>188</v>
      </c>
      <c r="J25" s="16"/>
      <c r="K25" s="21" t="s">
        <v>190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>
      <c r="A26" s="16" t="s">
        <v>13</v>
      </c>
      <c r="B26" s="16" t="s">
        <v>193</v>
      </c>
      <c r="C26" s="16" t="s">
        <v>193</v>
      </c>
      <c r="D26" s="20" t="s">
        <v>194</v>
      </c>
      <c r="E26" s="16" t="s">
        <v>193</v>
      </c>
      <c r="F26" s="32"/>
      <c r="G26" s="32"/>
      <c r="H26" s="16" t="s">
        <v>193</v>
      </c>
      <c r="I26" s="16" t="s">
        <v>30</v>
      </c>
      <c r="J26" s="16"/>
      <c r="K26" s="21" t="s">
        <v>198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>
      <c r="A27" s="16" t="s">
        <v>13</v>
      </c>
      <c r="B27" s="16" t="s">
        <v>199</v>
      </c>
      <c r="C27" s="16" t="s">
        <v>199</v>
      </c>
      <c r="D27" s="20" t="s">
        <v>200</v>
      </c>
      <c r="E27" s="16" t="s">
        <v>199</v>
      </c>
      <c r="F27" s="18" t="s">
        <v>160</v>
      </c>
      <c r="G27" s="18" t="s">
        <v>201</v>
      </c>
      <c r="H27" s="16" t="s">
        <v>202</v>
      </c>
      <c r="I27" s="16" t="s">
        <v>203</v>
      </c>
      <c r="J27" s="16"/>
      <c r="K27" s="21" t="s">
        <v>205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>
      <c r="A28" s="16" t="s">
        <v>13</v>
      </c>
      <c r="B28" s="16" t="s">
        <v>206</v>
      </c>
      <c r="C28" s="16" t="s">
        <v>206</v>
      </c>
      <c r="D28" s="20" t="s">
        <v>207</v>
      </c>
      <c r="E28" s="16" t="s">
        <v>206</v>
      </c>
      <c r="F28" s="18" t="s">
        <v>208</v>
      </c>
      <c r="G28" s="18" t="s">
        <v>209</v>
      </c>
      <c r="H28" s="16" t="s">
        <v>210</v>
      </c>
      <c r="I28" s="16" t="s">
        <v>211</v>
      </c>
      <c r="J28" s="16"/>
      <c r="K28" s="21" t="s">
        <v>213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>
      <c r="A29" s="16" t="s">
        <v>13</v>
      </c>
      <c r="B29" s="16" t="s">
        <v>215</v>
      </c>
      <c r="C29" s="16" t="s">
        <v>215</v>
      </c>
      <c r="D29" s="20" t="s">
        <v>216</v>
      </c>
      <c r="E29" s="16" t="s">
        <v>215</v>
      </c>
      <c r="F29" s="18" t="s">
        <v>217</v>
      </c>
      <c r="G29" s="18" t="s">
        <v>218</v>
      </c>
      <c r="H29" s="16" t="s">
        <v>219</v>
      </c>
      <c r="I29" s="16" t="s">
        <v>220</v>
      </c>
      <c r="J29" s="16"/>
      <c r="K29" s="21" t="s">
        <v>223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>
      <c r="A30" s="16" t="s">
        <v>13</v>
      </c>
      <c r="B30" s="16" t="s">
        <v>225</v>
      </c>
      <c r="C30" s="16" t="s">
        <v>225</v>
      </c>
      <c r="D30" s="20" t="s">
        <v>226</v>
      </c>
      <c r="E30" s="16" t="s">
        <v>225</v>
      </c>
      <c r="F30" s="18" t="s">
        <v>227</v>
      </c>
      <c r="G30" s="18" t="s">
        <v>228</v>
      </c>
      <c r="H30" s="16" t="s">
        <v>225</v>
      </c>
      <c r="I30" s="16" t="s">
        <v>64</v>
      </c>
      <c r="J30" s="16"/>
      <c r="K30" s="21" t="s">
        <v>66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>
      <c r="A31" s="16" t="s">
        <v>13</v>
      </c>
      <c r="B31" s="16" t="s">
        <v>230</v>
      </c>
      <c r="C31" s="16" t="s">
        <v>230</v>
      </c>
      <c r="D31" s="20" t="s">
        <v>231</v>
      </c>
      <c r="E31" s="16" t="s">
        <v>230</v>
      </c>
      <c r="F31" s="18" t="s">
        <v>232</v>
      </c>
      <c r="G31" s="18" t="s">
        <v>233</v>
      </c>
      <c r="H31" s="16" t="s">
        <v>234</v>
      </c>
      <c r="I31" s="16" t="s">
        <v>71</v>
      </c>
      <c r="J31" s="16"/>
      <c r="K31" s="21" t="s">
        <v>236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>
      <c r="A32" s="16" t="s">
        <v>13</v>
      </c>
      <c r="B32" s="16" t="s">
        <v>237</v>
      </c>
      <c r="C32" s="16" t="s">
        <v>238</v>
      </c>
      <c r="D32" s="20" t="s">
        <v>239</v>
      </c>
      <c r="E32" s="16" t="s">
        <v>237</v>
      </c>
      <c r="F32" s="18" t="s">
        <v>240</v>
      </c>
      <c r="G32" s="18" t="s">
        <v>241</v>
      </c>
      <c r="H32" s="16" t="s">
        <v>242</v>
      </c>
      <c r="I32" s="16" t="s">
        <v>19</v>
      </c>
      <c r="J32" s="16"/>
      <c r="K32" s="21" t="s">
        <v>244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>
      <c r="A33" s="16" t="s">
        <v>245</v>
      </c>
      <c r="B33" s="16" t="s">
        <v>246</v>
      </c>
      <c r="C33" s="16" t="s">
        <v>246</v>
      </c>
      <c r="D33" s="20" t="s">
        <v>247</v>
      </c>
      <c r="E33" s="16" t="s">
        <v>246</v>
      </c>
      <c r="F33" s="18" t="s">
        <v>248</v>
      </c>
      <c r="G33" s="18" t="s">
        <v>249</v>
      </c>
      <c r="H33" s="16" t="s">
        <v>250</v>
      </c>
      <c r="I33" s="16" t="s">
        <v>30</v>
      </c>
      <c r="J33" s="16"/>
      <c r="K33" s="21" t="s">
        <v>47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>
      <c r="A34" s="16" t="s">
        <v>252</v>
      </c>
      <c r="B34" s="16" t="s">
        <v>254</v>
      </c>
      <c r="C34" s="16" t="s">
        <v>255</v>
      </c>
      <c r="D34" s="20" t="s">
        <v>256</v>
      </c>
      <c r="E34" s="16" t="s">
        <v>254</v>
      </c>
      <c r="F34" s="18" t="s">
        <v>257</v>
      </c>
      <c r="G34" s="18" t="s">
        <v>258</v>
      </c>
      <c r="H34" s="16" t="s">
        <v>259</v>
      </c>
      <c r="I34" s="16" t="s">
        <v>19</v>
      </c>
      <c r="J34" s="16"/>
      <c r="K34" s="21" t="s">
        <v>244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>
      <c r="A35" s="16" t="s">
        <v>252</v>
      </c>
      <c r="B35" s="16" t="s">
        <v>262</v>
      </c>
      <c r="C35" s="16" t="s">
        <v>263</v>
      </c>
      <c r="D35" s="20" t="s">
        <v>264</v>
      </c>
      <c r="E35" s="16" t="s">
        <v>262</v>
      </c>
      <c r="F35" s="18" t="s">
        <v>265</v>
      </c>
      <c r="G35" s="18" t="s">
        <v>266</v>
      </c>
      <c r="H35" s="16" t="s">
        <v>267</v>
      </c>
      <c r="I35" s="16" t="s">
        <v>30</v>
      </c>
      <c r="J35" s="16"/>
      <c r="K35" s="21" t="s">
        <v>269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5.75" customHeight="1">
      <c r="A36" s="16" t="s">
        <v>252</v>
      </c>
      <c r="B36" s="16" t="s">
        <v>270</v>
      </c>
      <c r="C36" s="16" t="s">
        <v>271</v>
      </c>
      <c r="D36" s="20" t="s">
        <v>272</v>
      </c>
      <c r="E36" s="16" t="s">
        <v>270</v>
      </c>
      <c r="F36" s="18" t="s">
        <v>273</v>
      </c>
      <c r="G36" s="18" t="s">
        <v>274</v>
      </c>
      <c r="H36" s="16" t="s">
        <v>275</v>
      </c>
      <c r="I36" s="16" t="s">
        <v>276</v>
      </c>
      <c r="J36" s="16"/>
      <c r="K36" s="21" t="s">
        <v>278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5.75" customHeight="1">
      <c r="A37" s="16" t="s">
        <v>252</v>
      </c>
      <c r="B37" s="16" t="s">
        <v>281</v>
      </c>
      <c r="C37" s="16" t="s">
        <v>282</v>
      </c>
      <c r="D37" s="17" t="s">
        <v>283</v>
      </c>
      <c r="E37" s="16" t="s">
        <v>281</v>
      </c>
      <c r="F37" s="18" t="s">
        <v>284</v>
      </c>
      <c r="G37" s="18" t="s">
        <v>285</v>
      </c>
      <c r="H37" s="16" t="s">
        <v>286</v>
      </c>
      <c r="I37" s="16" t="s">
        <v>287</v>
      </c>
      <c r="J37" s="16"/>
      <c r="K37" s="21" t="s">
        <v>289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>
      <c r="A38" s="16" t="s">
        <v>252</v>
      </c>
      <c r="B38" s="16" t="s">
        <v>300</v>
      </c>
      <c r="C38" s="16" t="s">
        <v>301</v>
      </c>
      <c r="D38" s="17" t="s">
        <v>302</v>
      </c>
      <c r="E38" s="16" t="s">
        <v>300</v>
      </c>
      <c r="F38" s="18" t="s">
        <v>303</v>
      </c>
      <c r="G38" s="18" t="s">
        <v>304</v>
      </c>
      <c r="H38" s="16" t="s">
        <v>305</v>
      </c>
      <c r="I38" s="16" t="s">
        <v>30</v>
      </c>
      <c r="J38" s="16"/>
      <c r="K38" s="21" t="s">
        <v>307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>
      <c r="A39" s="16" t="s">
        <v>252</v>
      </c>
      <c r="B39" s="16" t="s">
        <v>308</v>
      </c>
      <c r="C39" s="16" t="s">
        <v>309</v>
      </c>
      <c r="D39" s="20" t="s">
        <v>310</v>
      </c>
      <c r="E39" s="16" t="s">
        <v>308</v>
      </c>
      <c r="F39" s="18" t="s">
        <v>113</v>
      </c>
      <c r="G39" s="18" t="s">
        <v>311</v>
      </c>
      <c r="H39" s="16" t="s">
        <v>312</v>
      </c>
      <c r="I39" s="16" t="s">
        <v>313</v>
      </c>
      <c r="J39" s="16"/>
      <c r="K39" s="21" t="s">
        <v>315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>
      <c r="A40" s="16" t="s">
        <v>252</v>
      </c>
      <c r="B40" s="16" t="s">
        <v>318</v>
      </c>
      <c r="C40" s="16" t="s">
        <v>318</v>
      </c>
      <c r="D40" s="20" t="s">
        <v>319</v>
      </c>
      <c r="E40" s="16" t="s">
        <v>318</v>
      </c>
      <c r="F40" s="18" t="s">
        <v>320</v>
      </c>
      <c r="G40" s="18" t="s">
        <v>321</v>
      </c>
      <c r="H40" s="16" t="s">
        <v>321</v>
      </c>
      <c r="I40" s="16" t="s">
        <v>322</v>
      </c>
      <c r="J40" s="16"/>
      <c r="K40" s="21" t="s">
        <v>324</v>
      </c>
      <c r="L40" s="14"/>
      <c r="M40" s="22"/>
      <c r="N40" s="22"/>
      <c r="O40" s="22"/>
      <c r="P40" s="22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>
      <c r="A41" s="16" t="s">
        <v>252</v>
      </c>
      <c r="B41" s="16" t="s">
        <v>325</v>
      </c>
      <c r="C41" s="16" t="s">
        <v>326</v>
      </c>
      <c r="D41" s="20" t="s">
        <v>327</v>
      </c>
      <c r="E41" s="16" t="s">
        <v>325</v>
      </c>
      <c r="F41" s="18" t="s">
        <v>303</v>
      </c>
      <c r="G41" s="18" t="s">
        <v>328</v>
      </c>
      <c r="H41" s="16" t="s">
        <v>329</v>
      </c>
      <c r="I41" s="16" t="s">
        <v>330</v>
      </c>
      <c r="J41" s="16"/>
      <c r="K41" s="21" t="s">
        <v>333</v>
      </c>
      <c r="L41" s="14"/>
      <c r="M41" s="22"/>
      <c r="N41" s="22"/>
      <c r="O41" s="22"/>
      <c r="P41" s="22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>
      <c r="A42" s="16" t="s">
        <v>252</v>
      </c>
      <c r="B42" s="16" t="s">
        <v>338</v>
      </c>
      <c r="C42" s="16" t="s">
        <v>339</v>
      </c>
      <c r="D42" s="17" t="s">
        <v>340</v>
      </c>
      <c r="E42" s="16" t="s">
        <v>338</v>
      </c>
      <c r="F42" s="18" t="s">
        <v>227</v>
      </c>
      <c r="G42" s="18" t="s">
        <v>341</v>
      </c>
      <c r="H42" s="16" t="s">
        <v>341</v>
      </c>
      <c r="I42" s="16" t="s">
        <v>30</v>
      </c>
      <c r="J42" s="16"/>
      <c r="K42" s="21" t="s">
        <v>39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>
      <c r="A43" s="16" t="s">
        <v>252</v>
      </c>
      <c r="B43" s="16" t="s">
        <v>338</v>
      </c>
      <c r="C43" s="16" t="s">
        <v>338</v>
      </c>
      <c r="D43" s="20" t="s">
        <v>343</v>
      </c>
      <c r="E43" s="26" t="s">
        <v>338</v>
      </c>
      <c r="F43" s="18" t="s">
        <v>344</v>
      </c>
      <c r="G43" s="18" t="s">
        <v>345</v>
      </c>
      <c r="H43" s="16" t="s">
        <v>344</v>
      </c>
      <c r="I43" s="16" t="s">
        <v>220</v>
      </c>
      <c r="J43" s="16"/>
      <c r="K43" s="21" t="s">
        <v>347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5.75" customHeight="1">
      <c r="A44" s="16" t="s">
        <v>252</v>
      </c>
      <c r="B44" s="16" t="s">
        <v>349</v>
      </c>
      <c r="C44" s="16" t="s">
        <v>350</v>
      </c>
      <c r="D44" s="20" t="s">
        <v>351</v>
      </c>
      <c r="E44" s="16" t="s">
        <v>349</v>
      </c>
      <c r="F44" s="18" t="s">
        <v>352</v>
      </c>
      <c r="G44" s="18" t="s">
        <v>353</v>
      </c>
      <c r="H44" s="16" t="s">
        <v>354</v>
      </c>
      <c r="I44" s="16" t="s">
        <v>355</v>
      </c>
      <c r="J44" s="16"/>
      <c r="K44" s="21" t="s">
        <v>357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5.75" customHeight="1">
      <c r="A45" s="16" t="s">
        <v>252</v>
      </c>
      <c r="B45" s="16" t="s">
        <v>363</v>
      </c>
      <c r="C45" s="16" t="s">
        <v>364</v>
      </c>
      <c r="D45" s="20" t="s">
        <v>365</v>
      </c>
      <c r="E45" s="16" t="s">
        <v>363</v>
      </c>
      <c r="F45" s="18" t="s">
        <v>366</v>
      </c>
      <c r="G45" s="18" t="s">
        <v>367</v>
      </c>
      <c r="H45" s="16" t="s">
        <v>368</v>
      </c>
      <c r="I45" s="16" t="s">
        <v>30</v>
      </c>
      <c r="J45" s="16"/>
      <c r="K45" s="21" t="s">
        <v>370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5.75" customHeight="1">
      <c r="A46" s="16" t="s">
        <v>252</v>
      </c>
      <c r="B46" s="16" t="s">
        <v>371</v>
      </c>
      <c r="C46" s="16" t="s">
        <v>371</v>
      </c>
      <c r="D46" s="20" t="s">
        <v>372</v>
      </c>
      <c r="E46" s="16" t="s">
        <v>371</v>
      </c>
      <c r="F46" s="18" t="s">
        <v>373</v>
      </c>
      <c r="G46" s="18" t="s">
        <v>374</v>
      </c>
      <c r="H46" s="16" t="s">
        <v>375</v>
      </c>
      <c r="I46" s="16" t="s">
        <v>79</v>
      </c>
      <c r="J46" s="16"/>
      <c r="K46" s="21" t="s">
        <v>377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5.75" customHeight="1">
      <c r="A47" s="16" t="s">
        <v>252</v>
      </c>
      <c r="B47" s="16" t="s">
        <v>378</v>
      </c>
      <c r="C47" s="16" t="s">
        <v>379</v>
      </c>
      <c r="D47" s="20" t="s">
        <v>442</v>
      </c>
      <c r="E47" s="16" t="s">
        <v>379</v>
      </c>
      <c r="F47" s="18" t="s">
        <v>303</v>
      </c>
      <c r="G47" s="18" t="s">
        <v>304</v>
      </c>
      <c r="H47" s="17" t="s">
        <v>383</v>
      </c>
      <c r="I47" s="16" t="s">
        <v>30</v>
      </c>
      <c r="J47" s="16"/>
      <c r="K47" s="21" t="s">
        <v>307</v>
      </c>
      <c r="L47" s="14"/>
      <c r="P47" s="14"/>
      <c r="Q47" s="22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5.75" customHeight="1">
      <c r="A48" s="16" t="s">
        <v>252</v>
      </c>
      <c r="B48" s="16" t="s">
        <v>378</v>
      </c>
      <c r="C48" s="16" t="s">
        <v>381</v>
      </c>
      <c r="D48" s="20" t="s">
        <v>380</v>
      </c>
      <c r="E48" s="16" t="s">
        <v>381</v>
      </c>
      <c r="F48" s="18" t="s">
        <v>303</v>
      </c>
      <c r="G48" s="18" t="s">
        <v>304</v>
      </c>
      <c r="H48" s="16" t="s">
        <v>382</v>
      </c>
      <c r="I48" s="16" t="s">
        <v>384</v>
      </c>
      <c r="J48" s="16"/>
      <c r="K48" s="21" t="s">
        <v>386</v>
      </c>
      <c r="L48" s="14"/>
      <c r="M48" s="22"/>
      <c r="N48" s="22"/>
      <c r="O48" s="22"/>
      <c r="P48" s="14"/>
      <c r="Q48" s="22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5.75" customHeight="1">
      <c r="A49" s="16" t="s">
        <v>252</v>
      </c>
      <c r="B49" s="16" t="s">
        <v>378</v>
      </c>
      <c r="C49" s="16" t="s">
        <v>390</v>
      </c>
      <c r="D49" s="20" t="s">
        <v>443</v>
      </c>
      <c r="E49" s="16" t="s">
        <v>390</v>
      </c>
      <c r="F49" s="18" t="s">
        <v>303</v>
      </c>
      <c r="G49" s="18" t="s">
        <v>304</v>
      </c>
      <c r="H49" s="16" t="s">
        <v>391</v>
      </c>
      <c r="I49" s="16" t="s">
        <v>30</v>
      </c>
      <c r="J49" s="16"/>
      <c r="K49" s="21" t="s">
        <v>307</v>
      </c>
      <c r="L49" s="14"/>
      <c r="M49" s="22"/>
      <c r="N49" s="30"/>
      <c r="O49" s="22"/>
      <c r="P49" s="14"/>
      <c r="Q49" s="22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5.75" customHeight="1">
      <c r="A50" s="16" t="s">
        <v>252</v>
      </c>
      <c r="B50" s="16" t="s">
        <v>392</v>
      </c>
      <c r="C50" s="16" t="s">
        <v>393</v>
      </c>
      <c r="D50" s="17" t="s">
        <v>394</v>
      </c>
      <c r="E50" s="16" t="s">
        <v>392</v>
      </c>
      <c r="F50" s="18" t="s">
        <v>395</v>
      </c>
      <c r="G50" s="18" t="s">
        <v>396</v>
      </c>
      <c r="H50" s="16" t="s">
        <v>397</v>
      </c>
      <c r="I50" s="16" t="s">
        <v>220</v>
      </c>
      <c r="J50" s="16"/>
      <c r="K50" s="21" t="s">
        <v>399</v>
      </c>
      <c r="L50" s="14"/>
      <c r="M50" s="22"/>
      <c r="N50" s="22"/>
      <c r="O50" s="22"/>
      <c r="P50" s="14"/>
      <c r="Q50" s="22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5.75" customHeight="1">
      <c r="A51" s="16" t="s">
        <v>252</v>
      </c>
      <c r="B51" s="16" t="s">
        <v>401</v>
      </c>
      <c r="C51" s="16" t="s">
        <v>402</v>
      </c>
      <c r="D51" s="20" t="s">
        <v>403</v>
      </c>
      <c r="E51" s="16" t="s">
        <v>401</v>
      </c>
      <c r="F51" s="18" t="s">
        <v>50</v>
      </c>
      <c r="G51" s="18" t="s">
        <v>404</v>
      </c>
      <c r="H51" s="16" t="s">
        <v>405</v>
      </c>
      <c r="I51" s="16" t="s">
        <v>30</v>
      </c>
      <c r="J51" s="16"/>
      <c r="K51" s="21" t="s">
        <v>307</v>
      </c>
      <c r="L51" s="14"/>
      <c r="M51" s="22"/>
      <c r="N51" s="13"/>
      <c r="O51" s="22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5.75" customHeight="1">
      <c r="A52" s="16" t="s">
        <v>252</v>
      </c>
      <c r="B52" s="16" t="s">
        <v>407</v>
      </c>
      <c r="C52" s="16" t="s">
        <v>408</v>
      </c>
      <c r="D52" s="20" t="s">
        <v>409</v>
      </c>
      <c r="E52" s="16" t="s">
        <v>407</v>
      </c>
      <c r="F52" s="18" t="s">
        <v>410</v>
      </c>
      <c r="G52" s="18" t="s">
        <v>411</v>
      </c>
      <c r="H52" s="16" t="s">
        <v>412</v>
      </c>
      <c r="I52" s="16" t="s">
        <v>150</v>
      </c>
      <c r="J52" s="16"/>
      <c r="K52" s="21" t="s">
        <v>415</v>
      </c>
      <c r="L52" s="14"/>
      <c r="M52" s="22"/>
      <c r="N52" s="13"/>
      <c r="O52" s="22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5.75" customHeight="1">
      <c r="A53" s="16" t="s">
        <v>252</v>
      </c>
      <c r="B53" s="16" t="s">
        <v>416</v>
      </c>
      <c r="C53" s="16" t="s">
        <v>417</v>
      </c>
      <c r="D53" s="20" t="s">
        <v>418</v>
      </c>
      <c r="E53" s="16" t="s">
        <v>416</v>
      </c>
      <c r="F53" s="18" t="s">
        <v>419</v>
      </c>
      <c r="G53" s="18" t="s">
        <v>420</v>
      </c>
      <c r="H53" s="17" t="s">
        <v>421</v>
      </c>
      <c r="I53" s="16" t="s">
        <v>422</v>
      </c>
      <c r="J53" s="16"/>
      <c r="K53" s="21" t="s">
        <v>424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5.75" customHeight="1">
      <c r="A54" s="16" t="s">
        <v>252</v>
      </c>
      <c r="B54" s="16" t="s">
        <v>426</v>
      </c>
      <c r="C54" s="16" t="s">
        <v>427</v>
      </c>
      <c r="D54" s="20" t="s">
        <v>428</v>
      </c>
      <c r="E54" s="16" t="s">
        <v>426</v>
      </c>
      <c r="F54" s="18" t="s">
        <v>429</v>
      </c>
      <c r="G54" s="18" t="s">
        <v>430</v>
      </c>
      <c r="H54" s="16" t="s">
        <v>431</v>
      </c>
      <c r="I54" s="16" t="s">
        <v>64</v>
      </c>
      <c r="J54" s="16"/>
      <c r="K54" s="21" t="s">
        <v>66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5.75" customHeight="1"/>
    <row r="56" spans="1:29" ht="15.75" customHeight="1"/>
    <row r="57" spans="1:29" ht="15.75" customHeight="1"/>
    <row r="58" spans="1:29" ht="15.75" customHeight="1"/>
    <row r="59" spans="1:29" ht="15.75" customHeight="1"/>
    <row r="60" spans="1:29" ht="15.75" customHeight="1"/>
    <row r="61" spans="1:29" ht="15.75" customHeight="1"/>
    <row r="62" spans="1:29" ht="15.75" customHeight="1"/>
    <row r="63" spans="1:29" ht="15.75" customHeight="1"/>
    <row r="64" spans="1:2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53"/>
  <sheetViews>
    <sheetView workbookViewId="0"/>
  </sheetViews>
  <sheetFormatPr baseColWidth="10" defaultColWidth="11.28515625" defaultRowHeight="15" customHeight="1"/>
  <cols>
    <col min="1" max="1" width="24.5703125" customWidth="1"/>
    <col min="2" max="2" width="30.7109375" customWidth="1"/>
    <col min="3" max="3" width="29.28515625" customWidth="1"/>
    <col min="4" max="4" width="23.28515625" customWidth="1"/>
    <col min="5" max="5" width="29.7109375" hidden="1" customWidth="1"/>
    <col min="6" max="6" width="29.140625" hidden="1" customWidth="1"/>
    <col min="7" max="7" width="41.85546875" hidden="1" customWidth="1"/>
    <col min="8" max="8" width="68.7109375" hidden="1" customWidth="1"/>
    <col min="9" max="9" width="48.28515625" hidden="1" customWidth="1"/>
    <col min="10" max="10" width="94" customWidth="1"/>
    <col min="11" max="28" width="10.5703125" customWidth="1"/>
  </cols>
  <sheetData>
    <row r="1" spans="1:28" ht="15.75" customHeight="1">
      <c r="A1" s="1" t="s">
        <v>0</v>
      </c>
      <c r="B1" s="1" t="s">
        <v>2</v>
      </c>
      <c r="C1" s="1" t="s">
        <v>3</v>
      </c>
      <c r="D1" s="3" t="s">
        <v>5</v>
      </c>
      <c r="E1" s="3" t="s">
        <v>6</v>
      </c>
      <c r="F1" s="3" t="s">
        <v>7</v>
      </c>
      <c r="G1" s="3" t="s">
        <v>433</v>
      </c>
      <c r="H1" s="3" t="s">
        <v>9</v>
      </c>
      <c r="I1" s="5" t="s">
        <v>434</v>
      </c>
      <c r="J1" s="5" t="s">
        <v>11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16" t="s">
        <v>13</v>
      </c>
      <c r="B2" s="16" t="s">
        <v>48</v>
      </c>
      <c r="C2" s="16" t="s">
        <v>48</v>
      </c>
      <c r="D2" s="16" t="s">
        <v>48</v>
      </c>
      <c r="E2" s="18" t="s">
        <v>50</v>
      </c>
      <c r="F2" s="18" t="s">
        <v>51</v>
      </c>
      <c r="G2" s="16" t="s">
        <v>52</v>
      </c>
      <c r="H2" s="16" t="s">
        <v>30</v>
      </c>
      <c r="I2" s="16"/>
      <c r="J2" s="21" t="s">
        <v>444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5.75" customHeight="1">
      <c r="A3" s="16" t="s">
        <v>13</v>
      </c>
      <c r="B3" s="16" t="s">
        <v>93</v>
      </c>
      <c r="C3" s="16" t="s">
        <v>93</v>
      </c>
      <c r="D3" s="16" t="s">
        <v>93</v>
      </c>
      <c r="E3" s="18" t="s">
        <v>95</v>
      </c>
      <c r="F3" s="18" t="s">
        <v>96</v>
      </c>
      <c r="G3" s="16" t="s">
        <v>97</v>
      </c>
      <c r="H3" s="16" t="s">
        <v>19</v>
      </c>
      <c r="I3" s="16"/>
      <c r="J3" s="21" t="s">
        <v>445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15.75" customHeight="1">
      <c r="A4" s="16" t="s">
        <v>252</v>
      </c>
      <c r="B4" s="16" t="s">
        <v>378</v>
      </c>
      <c r="C4" s="16" t="s">
        <v>379</v>
      </c>
      <c r="D4" s="16" t="s">
        <v>379</v>
      </c>
      <c r="E4" s="18" t="s">
        <v>303</v>
      </c>
      <c r="F4" s="18" t="s">
        <v>304</v>
      </c>
      <c r="G4" s="17" t="s">
        <v>383</v>
      </c>
      <c r="H4" s="16" t="s">
        <v>30</v>
      </c>
      <c r="I4" s="16"/>
      <c r="J4" s="21" t="s">
        <v>307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ht="15.75" customHeight="1">
      <c r="A5" s="16" t="s">
        <v>252</v>
      </c>
      <c r="B5" s="16" t="s">
        <v>378</v>
      </c>
      <c r="C5" s="16" t="s">
        <v>381</v>
      </c>
      <c r="D5" s="16" t="s">
        <v>381</v>
      </c>
      <c r="E5" s="18" t="s">
        <v>303</v>
      </c>
      <c r="F5" s="18" t="s">
        <v>304</v>
      </c>
      <c r="G5" s="16" t="s">
        <v>382</v>
      </c>
      <c r="H5" s="16" t="s">
        <v>384</v>
      </c>
      <c r="I5" s="16"/>
      <c r="J5" s="21" t="s">
        <v>386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5.75" customHeight="1">
      <c r="A6" s="16" t="s">
        <v>252</v>
      </c>
      <c r="B6" s="16" t="s">
        <v>378</v>
      </c>
      <c r="C6" s="16" t="s">
        <v>390</v>
      </c>
      <c r="D6" s="16" t="s">
        <v>390</v>
      </c>
      <c r="E6" s="18" t="s">
        <v>303</v>
      </c>
      <c r="F6" s="18" t="s">
        <v>304</v>
      </c>
      <c r="G6" s="16" t="s">
        <v>391</v>
      </c>
      <c r="H6" s="16" t="s">
        <v>30</v>
      </c>
      <c r="I6" s="16"/>
      <c r="J6" s="21" t="s">
        <v>307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15.75" customHeight="1"/>
    <row r="8" spans="1:28" ht="15.75" customHeight="1">
      <c r="A8" s="33" t="s">
        <v>446</v>
      </c>
    </row>
    <row r="9" spans="1:28" ht="15.75" customHeight="1">
      <c r="A9" s="33" t="s">
        <v>447</v>
      </c>
    </row>
    <row r="10" spans="1:28" ht="15.75" customHeight="1"/>
    <row r="11" spans="1:28" ht="15.75" customHeight="1">
      <c r="A11" s="33" t="s">
        <v>448</v>
      </c>
    </row>
    <row r="12" spans="1:28" ht="15.75" customHeight="1"/>
    <row r="13" spans="1:28" ht="15.75" customHeight="1"/>
    <row r="14" spans="1:28" ht="15.75" customHeight="1"/>
    <row r="15" spans="1:28" ht="15.75" customHeight="1"/>
    <row r="16" spans="1:2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6569-6398-134B-A372-131CED862864}">
  <dimension ref="A1:I75"/>
  <sheetViews>
    <sheetView showGridLines="0" topLeftCell="A39" workbookViewId="0">
      <selection activeCell="C44" sqref="C44"/>
    </sheetView>
  </sheetViews>
  <sheetFormatPr baseColWidth="10" defaultRowHeight="16"/>
  <cols>
    <col min="1" max="1" width="10.7109375" style="36"/>
    <col min="2" max="2" width="24.7109375" customWidth="1"/>
    <col min="3" max="3" width="40.5703125" customWidth="1"/>
    <col min="4" max="4" width="31.5703125" customWidth="1"/>
  </cols>
  <sheetData>
    <row r="1" spans="1:9" s="39" customFormat="1">
      <c r="A1" s="37" t="s">
        <v>449</v>
      </c>
      <c r="B1" s="38" t="s">
        <v>3</v>
      </c>
      <c r="C1" s="38" t="s">
        <v>2</v>
      </c>
      <c r="D1" s="39" t="s">
        <v>3</v>
      </c>
    </row>
    <row r="2" spans="1:9">
      <c r="A2" s="35">
        <v>46</v>
      </c>
      <c r="B2" s="40" t="s">
        <v>15</v>
      </c>
      <c r="C2" s="51" t="s">
        <v>15</v>
      </c>
      <c r="D2" t="str">
        <f>LOOKUP(Broker_List!B2,Broker_List!D2:'Broker_List'!D122)</f>
        <v>Louisa Sanghera</v>
      </c>
    </row>
    <row r="3" spans="1:9">
      <c r="A3" s="35">
        <v>45</v>
      </c>
      <c r="B3" s="40" t="s">
        <v>23</v>
      </c>
      <c r="C3" s="34" t="s">
        <v>23</v>
      </c>
      <c r="D3" t="str">
        <f>LOOKUP(B3,Broker_List!D2:'Broker_List'!D123)</f>
        <v>A2B</v>
      </c>
    </row>
    <row r="4" spans="1:9">
      <c r="A4" s="35">
        <v>37</v>
      </c>
      <c r="B4" s="34" t="s">
        <v>34</v>
      </c>
      <c r="C4" s="34" t="s">
        <v>34</v>
      </c>
      <c r="D4" t="str">
        <f>LOOKUP(B4,Broker_List!D2:'Broker_List'!D124)</f>
        <v>Akorin</v>
      </c>
    </row>
    <row r="5" spans="1:9">
      <c r="A5" s="35">
        <v>7</v>
      </c>
      <c r="B5" s="40" t="s">
        <v>393</v>
      </c>
      <c r="C5" s="34" t="s">
        <v>392</v>
      </c>
      <c r="D5" t="str">
        <f>LOOKUP(B5,Broker_List!D2:'Broker_List'!D125)</f>
        <v>Akorin</v>
      </c>
    </row>
    <row r="6" spans="1:9">
      <c r="A6" s="35">
        <v>58</v>
      </c>
      <c r="B6" s="34" t="s">
        <v>390</v>
      </c>
      <c r="C6" s="34" t="s">
        <v>378</v>
      </c>
      <c r="D6" t="str">
        <f>LOOKUP(B6,Broker_List!D2:'Broker_List'!D126)</f>
        <v>Akorin</v>
      </c>
    </row>
    <row r="7" spans="1:9">
      <c r="A7" s="35">
        <v>6</v>
      </c>
      <c r="B7" s="34" t="s">
        <v>271</v>
      </c>
      <c r="C7" s="34" t="s">
        <v>270</v>
      </c>
      <c r="D7" t="str">
        <f>LOOKUP(B7,Broker_List!D2:'Broker_List'!D127)</f>
        <v>Akorin</v>
      </c>
    </row>
    <row r="8" spans="1:9">
      <c r="A8" s="35">
        <v>21</v>
      </c>
      <c r="B8" s="34" t="s">
        <v>474</v>
      </c>
      <c r="C8" s="34" t="s">
        <v>475</v>
      </c>
      <c r="D8" t="str">
        <f>LOOKUP(B8,Broker_List!D2:'Broker_List'!D128)</f>
        <v>Akorin</v>
      </c>
    </row>
    <row r="9" spans="1:9">
      <c r="A9" s="35">
        <v>44</v>
      </c>
      <c r="B9" s="51" t="s">
        <v>454</v>
      </c>
      <c r="C9" s="34" t="s">
        <v>454</v>
      </c>
      <c r="D9" t="str">
        <f>LOOKUP(B9,Broker_List!D2:'Broker_List'!D129)</f>
        <v>Akorin</v>
      </c>
    </row>
    <row r="10" spans="1:9">
      <c r="A10" s="35">
        <v>23</v>
      </c>
      <c r="B10" s="34" t="s">
        <v>41</v>
      </c>
      <c r="C10" s="34" t="s">
        <v>41</v>
      </c>
      <c r="D10" t="str">
        <f>LOOKUP(B10,Broker_List!D2:'Broker_List'!D130)</f>
        <v>AUS Visage</v>
      </c>
    </row>
    <row r="11" spans="1:9">
      <c r="A11" s="35">
        <v>73</v>
      </c>
      <c r="B11" s="34" t="s">
        <v>460</v>
      </c>
      <c r="C11" s="34" t="s">
        <v>459</v>
      </c>
      <c r="D11" t="str">
        <f>LOOKUP(B11,Broker_List!D2:'Broker_List'!D131)</f>
        <v>AUS Visage</v>
      </c>
    </row>
    <row r="12" spans="1:9">
      <c r="A12" s="35">
        <v>72</v>
      </c>
      <c r="B12" s="34" t="s">
        <v>82</v>
      </c>
      <c r="C12" s="34" t="s">
        <v>81</v>
      </c>
      <c r="D12" t="str">
        <f>LOOKUP(B12,Broker_List!D2:'Broker_List'!D132)</f>
        <v>AUS Visage</v>
      </c>
    </row>
    <row r="13" spans="1:9">
      <c r="A13" s="35">
        <v>52</v>
      </c>
      <c r="B13" s="34" t="s">
        <v>301</v>
      </c>
      <c r="C13" s="34" t="s">
        <v>300</v>
      </c>
      <c r="D13" t="str">
        <f>LOOKUP(B13,Broker_List!D2:'Broker_List'!D133)</f>
        <v>AUS Visage</v>
      </c>
    </row>
    <row r="14" spans="1:9">
      <c r="A14" s="35">
        <v>26</v>
      </c>
      <c r="B14" s="34" t="s">
        <v>48</v>
      </c>
      <c r="C14" s="34" t="s">
        <v>48</v>
      </c>
      <c r="D14" t="str">
        <f>LOOKUP(B14,Broker_List!D2:'Broker_List'!D134)</f>
        <v>BPJ Finance</v>
      </c>
    </row>
    <row r="15" spans="1:9">
      <c r="A15" s="35">
        <v>11</v>
      </c>
      <c r="B15" s="34" t="s">
        <v>402</v>
      </c>
      <c r="C15" s="34" t="s">
        <v>401</v>
      </c>
      <c r="D15" t="str">
        <f>LOOKUP(B15,Broker_List!D2:'Broker_List'!D135)</f>
        <v>BPJ Finance</v>
      </c>
      <c r="I15" s="52" t="s">
        <v>427</v>
      </c>
    </row>
    <row r="16" spans="1:9">
      <c r="A16" s="35">
        <v>51</v>
      </c>
      <c r="B16" s="34" t="s">
        <v>59</v>
      </c>
      <c r="C16" s="34" t="s">
        <v>59</v>
      </c>
      <c r="D16" t="str">
        <f>LOOKUP(B16,Broker_List!D2:'Broker_List'!D136)</f>
        <v>CCDL Curtis Lunney</v>
      </c>
    </row>
    <row r="17" spans="1:4">
      <c r="A17" s="35">
        <v>41</v>
      </c>
      <c r="B17" s="34" t="s">
        <v>67</v>
      </c>
      <c r="C17" s="34" t="s">
        <v>67</v>
      </c>
      <c r="D17" t="str">
        <f>LOOKUP(B17,Broker_List!D2:'Broker_List'!D137)</f>
        <v>Ciaran Leahy</v>
      </c>
    </row>
    <row r="18" spans="1:4">
      <c r="A18" s="35">
        <v>80</v>
      </c>
      <c r="B18" s="34" t="s">
        <v>74</v>
      </c>
      <c r="C18" s="34" t="s">
        <v>74</v>
      </c>
      <c r="D18" t="str">
        <f>LOOKUP(B18,Broker_List!D2:'Broker_List'!D138)</f>
        <v>Clique Projects</v>
      </c>
    </row>
    <row r="19" spans="1:4">
      <c r="A19" s="35">
        <v>70</v>
      </c>
      <c r="B19" s="34" t="s">
        <v>318</v>
      </c>
      <c r="C19" s="34" t="s">
        <v>318</v>
      </c>
      <c r="D19" t="str">
        <f>LOOKUP(B19,Broker_List!D2:'Broker_List'!D139)</f>
        <v>B Wealthy</v>
      </c>
    </row>
    <row r="20" spans="1:4">
      <c r="A20" s="35">
        <v>67</v>
      </c>
      <c r="B20" s="34" t="s">
        <v>338</v>
      </c>
      <c r="C20" s="34" t="s">
        <v>338</v>
      </c>
      <c r="D20" t="str">
        <f>LOOKUP(B20,Broker_List!D2:'Broker_List'!D140)</f>
        <v>B Wealthy</v>
      </c>
    </row>
    <row r="21" spans="1:4">
      <c r="A21" s="35">
        <v>38</v>
      </c>
      <c r="B21" s="34" t="s">
        <v>458</v>
      </c>
      <c r="C21" s="34" t="s">
        <v>458</v>
      </c>
      <c r="D21" t="str">
        <f>LOOKUP(B21,Broker_List!D2:'Broker_List'!D141)</f>
        <v>B Wealthy</v>
      </c>
    </row>
    <row r="22" spans="1:4">
      <c r="A22" s="35">
        <v>2</v>
      </c>
      <c r="B22" s="34" t="s">
        <v>381</v>
      </c>
      <c r="C22" s="34" t="s">
        <v>378</v>
      </c>
      <c r="D22" t="str">
        <f>LOOKUP(B22,Broker_List!D2:'Broker_List'!D142)</f>
        <v>FFS Partnership</v>
      </c>
    </row>
    <row r="23" spans="1:4">
      <c r="A23" s="35">
        <v>71</v>
      </c>
      <c r="B23" s="34" t="s">
        <v>93</v>
      </c>
      <c r="C23" s="34" t="s">
        <v>93</v>
      </c>
      <c r="D23" t="str">
        <f>LOOKUP(B23,Broker_List!D2:'Broker_List'!D143)</f>
        <v>Brad Field</v>
      </c>
    </row>
    <row r="24" spans="1:4">
      <c r="A24" s="35">
        <v>20</v>
      </c>
      <c r="B24" s="34" t="s">
        <v>471</v>
      </c>
      <c r="C24" s="34" t="s">
        <v>471</v>
      </c>
      <c r="D24" t="str">
        <f>LOOKUP(B24,Broker_List!D2:'Broker_List'!D144)</f>
        <v>Brad Field</v>
      </c>
    </row>
    <row r="25" spans="1:4">
      <c r="A25" s="35">
        <v>75</v>
      </c>
      <c r="B25" s="34" t="s">
        <v>103</v>
      </c>
      <c r="C25" s="34" t="s">
        <v>103</v>
      </c>
      <c r="D25" t="str">
        <f>LOOKUP(B25,Broker_List!D2:'Broker_List'!D145)</f>
        <v>Brad Field</v>
      </c>
    </row>
    <row r="26" spans="1:4">
      <c r="A26" s="35">
        <v>78</v>
      </c>
      <c r="B26" s="34" t="s">
        <v>371</v>
      </c>
      <c r="C26" s="34" t="s">
        <v>371</v>
      </c>
      <c r="D26" t="str">
        <f>LOOKUP(B26,Broker_List!D2:'Broker_List'!D146)</f>
        <v>Brad Field</v>
      </c>
    </row>
    <row r="27" spans="1:4">
      <c r="A27" s="35">
        <v>29</v>
      </c>
      <c r="B27" s="34" t="s">
        <v>111</v>
      </c>
      <c r="C27" s="34" t="s">
        <v>111</v>
      </c>
      <c r="D27" t="str">
        <f>LOOKUP(B27,Broker_List!D2:'Broker_List'!D147)</f>
        <v>Brad Field</v>
      </c>
    </row>
    <row r="28" spans="1:4">
      <c r="A28" s="35">
        <v>9</v>
      </c>
      <c r="B28" s="34" t="s">
        <v>408</v>
      </c>
      <c r="C28" s="34" t="s">
        <v>407</v>
      </c>
      <c r="D28" t="str">
        <f>LOOKUP(B28,Broker_List!D2:'Broker_List'!D148)</f>
        <v>Garry Riggs</v>
      </c>
    </row>
    <row r="29" spans="1:4">
      <c r="A29" s="35">
        <v>12</v>
      </c>
      <c r="B29" s="34" t="s">
        <v>476</v>
      </c>
      <c r="C29" s="34" t="s">
        <v>477</v>
      </c>
      <c r="D29" t="str">
        <f>LOOKUP(B29,Broker_List!D2:'Broker_List'!D149)</f>
        <v>Garry Riggs</v>
      </c>
    </row>
    <row r="30" spans="1:4">
      <c r="A30" s="35">
        <v>14</v>
      </c>
      <c r="B30" s="34" t="s">
        <v>282</v>
      </c>
      <c r="C30" s="34" t="s">
        <v>281</v>
      </c>
      <c r="D30" t="str">
        <f>LOOKUP(B30,Broker_List!D2:'Broker_List'!D150)</f>
        <v>Garry Riggs</v>
      </c>
    </row>
    <row r="31" spans="1:4">
      <c r="A31" s="35">
        <v>59</v>
      </c>
      <c r="B31" s="34" t="s">
        <v>451</v>
      </c>
      <c r="C31" s="34" t="s">
        <v>451</v>
      </c>
      <c r="D31" t="str">
        <f>LOOKUP(B31,Broker_List!D2:'Broker_List'!D151)</f>
        <v>Garry Riggs</v>
      </c>
    </row>
    <row r="32" spans="1:4">
      <c r="A32" s="35">
        <v>57</v>
      </c>
      <c r="B32" s="34" t="s">
        <v>463</v>
      </c>
      <c r="C32" s="34" t="s">
        <v>463</v>
      </c>
      <c r="D32" t="str">
        <f>LOOKUP(B32,Broker_List!D2:'Broker_List'!D152)</f>
        <v>Garry Riggs</v>
      </c>
    </row>
    <row r="33" spans="1:4">
      <c r="A33" s="35">
        <v>47</v>
      </c>
      <c r="B33" s="34" t="s">
        <v>116</v>
      </c>
      <c r="C33" s="34" t="s">
        <v>116</v>
      </c>
      <c r="D33" t="str">
        <f>LOOKUP(B33,Broker_List!D2:'Broker_List'!D153)</f>
        <v>Garry Riggs</v>
      </c>
    </row>
    <row r="34" spans="1:4">
      <c r="A34" s="35">
        <v>49</v>
      </c>
      <c r="B34" s="34" t="s">
        <v>453</v>
      </c>
      <c r="C34" s="34" t="s">
        <v>453</v>
      </c>
      <c r="D34" t="str">
        <f>LOOKUP(B34,Broker_List!D2:'Broker_List'!D154)</f>
        <v>Garry Riggs</v>
      </c>
    </row>
    <row r="35" spans="1:4">
      <c r="A35" s="35">
        <v>43</v>
      </c>
      <c r="B35" s="34" t="s">
        <v>455</v>
      </c>
      <c r="C35" s="34" t="s">
        <v>455</v>
      </c>
      <c r="D35" t="str">
        <f>LOOKUP(B35,Broker_List!D2:'Broker_List'!D155)</f>
        <v>Garry Riggs</v>
      </c>
    </row>
    <row r="36" spans="1:4">
      <c r="A36" s="35">
        <v>42</v>
      </c>
      <c r="B36" s="34" t="s">
        <v>472</v>
      </c>
      <c r="C36" s="34" t="s">
        <v>473</v>
      </c>
      <c r="D36" t="str">
        <f>LOOKUP(B36,Broker_List!D2:'Broker_List'!D156)</f>
        <v>Garry Riggs</v>
      </c>
    </row>
    <row r="37" spans="1:4">
      <c r="A37" s="35">
        <v>19</v>
      </c>
      <c r="B37" s="34" t="s">
        <v>263</v>
      </c>
      <c r="C37" s="34" t="s">
        <v>262</v>
      </c>
      <c r="D37" t="str">
        <f>LOOKUP(B37,Broker_List!D2:'Broker_List'!D157)</f>
        <v>Garry Riggs</v>
      </c>
    </row>
    <row r="38" spans="1:4">
      <c r="A38" s="35">
        <v>74</v>
      </c>
      <c r="B38" s="34" t="s">
        <v>89</v>
      </c>
      <c r="C38" s="34" t="s">
        <v>81</v>
      </c>
      <c r="D38" t="str">
        <f>LOOKUP(B38,Broker_List!D2:'Broker_List'!D158)</f>
        <v>Garry Riggs</v>
      </c>
    </row>
    <row r="39" spans="1:4">
      <c r="A39" s="35">
        <v>53</v>
      </c>
      <c r="B39" s="34" t="s">
        <v>140</v>
      </c>
      <c r="C39" s="34" t="s">
        <v>140</v>
      </c>
      <c r="D39" t="str">
        <f>LOOKUP(B39,Broker_List!D2:'Broker_List'!D159)</f>
        <v>Garry Riggs</v>
      </c>
    </row>
    <row r="40" spans="1:4">
      <c r="A40" s="35">
        <v>60</v>
      </c>
      <c r="B40" s="34" t="s">
        <v>450</v>
      </c>
      <c r="C40" s="34" t="s">
        <v>450</v>
      </c>
      <c r="D40" t="str">
        <f>LOOKUP(B40,Broker_List!D2:'Broker_List'!D160)</f>
        <v>Infinite Lending</v>
      </c>
    </row>
    <row r="41" spans="1:4">
      <c r="A41" s="35">
        <v>33</v>
      </c>
      <c r="B41" s="34" t="s">
        <v>127</v>
      </c>
      <c r="C41" s="34" t="s">
        <v>126</v>
      </c>
      <c r="D41" t="str">
        <f>LOOKUP(B41,Broker_List!D2:'Broker_List'!D161)</f>
        <v>Kris Joh</v>
      </c>
    </row>
    <row r="42" spans="1:4">
      <c r="A42" s="35">
        <v>48</v>
      </c>
      <c r="B42" s="34" t="s">
        <v>145</v>
      </c>
      <c r="C42" s="34" t="s">
        <v>145</v>
      </c>
      <c r="D42" t="str">
        <f>LOOKUP(B42,Broker_List!D15:'Broker_List'!D162)</f>
        <v>Big and Little Home Loans</v>
      </c>
    </row>
    <row r="43" spans="1:4">
      <c r="A43" s="35">
        <v>54</v>
      </c>
      <c r="B43" s="34" t="s">
        <v>379</v>
      </c>
      <c r="C43" s="34" t="s">
        <v>378</v>
      </c>
      <c r="D43" t="str">
        <f>LOOKUP(B43,Broker_List!D16:'Broker_List'!D163)</f>
        <v>Garry Riggs</v>
      </c>
    </row>
    <row r="44" spans="1:4">
      <c r="A44" s="35">
        <v>32</v>
      </c>
      <c r="B44" s="34" t="s">
        <v>427</v>
      </c>
      <c r="C44" s="34" t="s">
        <v>426</v>
      </c>
      <c r="D44" t="str">
        <f>LOOKUP(B44,Broker_List!D17:'Broker_List'!D164)</f>
        <v>Garry Riggs</v>
      </c>
    </row>
    <row r="45" spans="1:4">
      <c r="A45" s="35">
        <v>31</v>
      </c>
      <c r="B45" s="34" t="s">
        <v>246</v>
      </c>
      <c r="C45" s="34" t="s">
        <v>246</v>
      </c>
      <c r="D45" t="str">
        <f>LOOKUP(B45,Broker_List!D18:'Broker_List'!D165)</f>
        <v>Lantern Capital</v>
      </c>
    </row>
    <row r="46" spans="1:4">
      <c r="A46" s="35">
        <v>34</v>
      </c>
      <c r="B46" s="34" t="s">
        <v>469</v>
      </c>
      <c r="C46" s="34" t="s">
        <v>467</v>
      </c>
      <c r="D46" t="str">
        <f>LOOKUP(B46,Broker_List!D19:'Broker_List'!D166)</f>
        <v>Kris Joh</v>
      </c>
    </row>
    <row r="47" spans="1:4">
      <c r="A47" s="35">
        <v>55</v>
      </c>
      <c r="B47" s="34" t="s">
        <v>153</v>
      </c>
      <c r="C47" s="34" t="s">
        <v>153</v>
      </c>
      <c r="D47" t="str">
        <f>LOOKUP(B47,Broker_List!D20:'Broker_List'!D167)</f>
        <v>Louisa Sanghera</v>
      </c>
    </row>
    <row r="48" spans="1:4">
      <c r="A48" s="35">
        <v>50</v>
      </c>
      <c r="B48" s="34" t="s">
        <v>452</v>
      </c>
      <c r="C48" s="34" t="s">
        <v>452</v>
      </c>
      <c r="D48" t="str">
        <f>LOOKUP(B48,Broker_List!D21:'Broker_List'!D168)</f>
        <v>Garry Riggs</v>
      </c>
    </row>
    <row r="49" spans="1:4">
      <c r="A49" s="35">
        <v>39</v>
      </c>
      <c r="B49" s="34" t="s">
        <v>456</v>
      </c>
      <c r="C49" s="34" t="s">
        <v>457</v>
      </c>
      <c r="D49" t="str">
        <f>LOOKUP(B49,Broker_List!D2:'Broker_List'!D169)</f>
        <v>Kris Joh</v>
      </c>
    </row>
    <row r="50" spans="1:4">
      <c r="A50" s="35">
        <v>76</v>
      </c>
      <c r="B50" s="34" t="s">
        <v>133</v>
      </c>
      <c r="C50" s="34" t="s">
        <v>132</v>
      </c>
      <c r="D50" t="str">
        <f>LOOKUP(B50,Broker_List!D2:'Broker_List'!D170)</f>
        <v>Money Merchants</v>
      </c>
    </row>
    <row r="51" spans="1:4">
      <c r="A51" s="35">
        <v>28</v>
      </c>
      <c r="B51" s="34" t="s">
        <v>459</v>
      </c>
      <c r="C51" s="34" t="s">
        <v>459</v>
      </c>
      <c r="D51" t="str">
        <f>LOOKUP(B51,Broker_List!D2:'Broker_List'!D171)</f>
        <v>Lighthouse</v>
      </c>
    </row>
    <row r="52" spans="1:4">
      <c r="A52" s="35">
        <v>68</v>
      </c>
      <c r="B52" s="34" t="s">
        <v>158</v>
      </c>
      <c r="C52" s="34" t="s">
        <v>158</v>
      </c>
      <c r="D52" t="str">
        <f>LOOKUP(B52,Broker_List!D2:'Broker_List'!D172)</f>
        <v>Big and Little Home Loans</v>
      </c>
    </row>
    <row r="53" spans="1:4">
      <c r="A53" s="35">
        <v>25</v>
      </c>
      <c r="B53" s="34" t="s">
        <v>164</v>
      </c>
      <c r="C53" s="34" t="s">
        <v>164</v>
      </c>
      <c r="D53" t="str">
        <f>LOOKUP(B53,Broker_List!D2:'Broker_List'!D173)</f>
        <v>Big and Little Home Loans</v>
      </c>
    </row>
    <row r="54" spans="1:4">
      <c r="A54" s="35">
        <v>61</v>
      </c>
      <c r="B54" s="34" t="s">
        <v>170</v>
      </c>
      <c r="C54" s="34" t="s">
        <v>170</v>
      </c>
      <c r="D54" t="str">
        <f>LOOKUP(B54,Broker_List!D2:'Broker_List'!D174)</f>
        <v>Big and Little Home Loans</v>
      </c>
    </row>
    <row r="55" spans="1:4">
      <c r="A55" s="35">
        <v>66</v>
      </c>
      <c r="B55" s="34" t="s">
        <v>461</v>
      </c>
      <c r="C55" s="34" t="s">
        <v>461</v>
      </c>
      <c r="D55" t="str">
        <f>LOOKUP(B55,Broker_List!D2:'Broker_List'!D175)</f>
        <v>Big and Little Home Loans</v>
      </c>
    </row>
    <row r="56" spans="1:4">
      <c r="A56" s="35">
        <v>16</v>
      </c>
      <c r="B56" s="34" t="s">
        <v>309</v>
      </c>
      <c r="C56" s="34" t="s">
        <v>308</v>
      </c>
      <c r="D56" t="str">
        <f>LOOKUP(B56,Broker_List!D2:'Broker_List'!D176)</f>
        <v>Coffey Lending</v>
      </c>
    </row>
    <row r="57" spans="1:4">
      <c r="A57" s="35">
        <v>40</v>
      </c>
      <c r="B57" s="34" t="s">
        <v>464</v>
      </c>
      <c r="C57" s="34" t="s">
        <v>465</v>
      </c>
      <c r="D57" t="str">
        <f>LOOKUP(B57,Broker_List!D2:'Broker_List'!D177)</f>
        <v>Coffey Lending</v>
      </c>
    </row>
    <row r="58" spans="1:4">
      <c r="A58" s="35">
        <v>24</v>
      </c>
      <c r="B58" s="34" t="s">
        <v>176</v>
      </c>
      <c r="C58" s="34" t="s">
        <v>176</v>
      </c>
      <c r="D58" t="str">
        <f>LOOKUP(B58,Broker_List!D2:'Broker_List'!D178)</f>
        <v>Coffey Lending</v>
      </c>
    </row>
    <row r="59" spans="1:4">
      <c r="A59" s="35">
        <v>79</v>
      </c>
      <c r="B59" s="34" t="s">
        <v>193</v>
      </c>
      <c r="C59" s="34" t="s">
        <v>193</v>
      </c>
      <c r="D59" t="str">
        <f>LOOKUP(B59,Broker_List!D2:'Broker_List'!D179)</f>
        <v>Coffey Lending</v>
      </c>
    </row>
    <row r="60" spans="1:4">
      <c r="A60" s="35">
        <v>15</v>
      </c>
      <c r="B60" s="34" t="s">
        <v>364</v>
      </c>
      <c r="C60" s="34" t="s">
        <v>363</v>
      </c>
      <c r="D60" t="str">
        <f>LOOKUP(B60,Broker_List!D2:'Broker_List'!D180)</f>
        <v>Cube Central</v>
      </c>
    </row>
    <row r="61" spans="1:4">
      <c r="A61" s="35">
        <v>22</v>
      </c>
      <c r="B61" s="34" t="s">
        <v>470</v>
      </c>
      <c r="C61" s="34" t="s">
        <v>470</v>
      </c>
      <c r="D61" t="str">
        <f>LOOKUP(B61,Broker_List!D2:'Broker_List'!D181)</f>
        <v>Cube Central</v>
      </c>
    </row>
    <row r="62" spans="1:4">
      <c r="A62" s="35">
        <v>63</v>
      </c>
      <c r="B62" s="34" t="s">
        <v>199</v>
      </c>
      <c r="C62" s="34" t="s">
        <v>199</v>
      </c>
      <c r="D62" t="str">
        <f>LOOKUP(B62,Broker_List!D2:'Broker_List'!D182)</f>
        <v>Louisa Sanghera</v>
      </c>
    </row>
    <row r="63" spans="1:4">
      <c r="A63" s="35">
        <v>18</v>
      </c>
      <c r="B63" s="34" t="s">
        <v>417</v>
      </c>
      <c r="C63" s="34" t="s">
        <v>416</v>
      </c>
      <c r="D63" t="str">
        <f>LOOKUP(B63,Broker_List!D2:'Broker_List'!D183)</f>
        <v>Louisa Sanghera</v>
      </c>
    </row>
    <row r="64" spans="1:4">
      <c r="A64" s="35">
        <v>69</v>
      </c>
      <c r="B64" s="34" t="s">
        <v>339</v>
      </c>
      <c r="C64" s="34" t="s">
        <v>338</v>
      </c>
      <c r="D64" t="str">
        <f>LOOKUP(B64,Broker_List!D2:'Broker_List'!D184)</f>
        <v>Louisa Sanghera</v>
      </c>
    </row>
    <row r="65" spans="1:4">
      <c r="A65" s="35">
        <v>30</v>
      </c>
      <c r="B65" s="34" t="s">
        <v>326</v>
      </c>
      <c r="C65" s="34" t="s">
        <v>325</v>
      </c>
      <c r="D65" t="str">
        <f>LOOKUP(B65,Broker_List!D2:'Broker_List'!D185)</f>
        <v>Louisa Sanghera</v>
      </c>
    </row>
    <row r="66" spans="1:4">
      <c r="A66" s="35">
        <v>13</v>
      </c>
      <c r="B66" s="40" t="s">
        <v>255</v>
      </c>
      <c r="C66" s="34" t="s">
        <v>254</v>
      </c>
      <c r="D66" t="str">
        <f>LOOKUP(B66,Broker_List!D2:'Broker_List'!D186)</f>
        <v>Louisa Sanghera</v>
      </c>
    </row>
    <row r="67" spans="1:4">
      <c r="A67" s="35">
        <v>56</v>
      </c>
      <c r="B67" s="34" t="s">
        <v>238</v>
      </c>
      <c r="C67" s="34" t="s">
        <v>237</v>
      </c>
      <c r="D67" t="str">
        <f>LOOKUP(B67,Broker_List!D2:'Broker_List'!D187)</f>
        <v>Louisa Sanghera</v>
      </c>
    </row>
    <row r="68" spans="1:4">
      <c r="A68" s="35">
        <v>62</v>
      </c>
      <c r="B68" s="34" t="s">
        <v>206</v>
      </c>
      <c r="C68" s="34" t="s">
        <v>206</v>
      </c>
      <c r="D68" t="str">
        <f>LOOKUP(B68,Broker_List!D2:'Broker_List'!D188)</f>
        <v>Louisa Sanghera</v>
      </c>
    </row>
    <row r="69" spans="1:4">
      <c r="A69" s="35">
        <v>27</v>
      </c>
      <c r="B69" s="34" t="s">
        <v>215</v>
      </c>
      <c r="C69" s="34" t="s">
        <v>215</v>
      </c>
      <c r="D69" t="str">
        <f>LOOKUP(B69,Broker_List!D2:'Broker_List'!D189)</f>
        <v>Louisa Sanghera</v>
      </c>
    </row>
    <row r="70" spans="1:4">
      <c r="A70" s="35">
        <v>65</v>
      </c>
      <c r="B70" s="34" t="s">
        <v>225</v>
      </c>
      <c r="C70" s="34" t="s">
        <v>225</v>
      </c>
      <c r="D70" t="str">
        <f>LOOKUP(B70,Broker_List!D2:'Broker_List'!D190)</f>
        <v>Louisa Sanghera</v>
      </c>
    </row>
    <row r="71" spans="1:4">
      <c r="A71" s="35">
        <v>10</v>
      </c>
      <c r="B71" s="34" t="s">
        <v>350</v>
      </c>
      <c r="C71" s="34" t="s">
        <v>349</v>
      </c>
      <c r="D71" t="str">
        <f>LOOKUP(B71,Broker_List!D2:'Broker_List'!D191)</f>
        <v>Louisa Sanghera</v>
      </c>
    </row>
    <row r="72" spans="1:4">
      <c r="A72" s="35">
        <v>35</v>
      </c>
      <c r="B72" s="34" t="s">
        <v>468</v>
      </c>
      <c r="C72" s="34" t="s">
        <v>467</v>
      </c>
      <c r="D72" t="str">
        <f>LOOKUP(B72,Broker_List!D2:'Broker_List'!D192)</f>
        <v>Louisa Sanghera</v>
      </c>
    </row>
    <row r="73" spans="1:4">
      <c r="A73" s="35">
        <v>36</v>
      </c>
      <c r="B73" s="34" t="s">
        <v>466</v>
      </c>
      <c r="C73" s="34" t="s">
        <v>467</v>
      </c>
      <c r="D73" t="str">
        <f>LOOKUP(B73,Broker_List!D2:'Broker_List'!D193)</f>
        <v>Louisa Sanghera</v>
      </c>
    </row>
    <row r="74" spans="1:4">
      <c r="A74" s="35">
        <v>64</v>
      </c>
      <c r="B74" s="40" t="s">
        <v>462</v>
      </c>
      <c r="C74" s="34" t="s">
        <v>462</v>
      </c>
      <c r="D74" t="str">
        <f>LOOKUP(B74,Broker_List!D2:'Broker_List'!D194)</f>
        <v>Louisa Sanghera</v>
      </c>
    </row>
    <row r="75" spans="1:4">
      <c r="A75" s="35">
        <v>77</v>
      </c>
      <c r="B75" s="34" t="s">
        <v>230</v>
      </c>
      <c r="C75" s="34" t="s">
        <v>230</v>
      </c>
      <c r="D75" t="str">
        <f>LOOKUP(B75,Broker_List!D2:'Broker_List'!D195)</f>
        <v>Louisa Sanghera</v>
      </c>
    </row>
  </sheetData>
  <sortState ref="A2:D75">
    <sortCondition ref="B2:B7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F512-BE1C-6744-810D-F56ECE5C859D}">
  <dimension ref="A1:E83"/>
  <sheetViews>
    <sheetView topLeftCell="A5" workbookViewId="0">
      <selection activeCell="B39" sqref="B39"/>
    </sheetView>
  </sheetViews>
  <sheetFormatPr baseColWidth="10" defaultRowHeight="16"/>
  <cols>
    <col min="2" max="2" width="28.140625" customWidth="1"/>
    <col min="3" max="3" width="33" customWidth="1"/>
    <col min="5" max="5" width="36" customWidth="1"/>
  </cols>
  <sheetData>
    <row r="1" spans="1:5">
      <c r="A1" s="37" t="s">
        <v>449</v>
      </c>
      <c r="B1" s="38" t="s">
        <v>3</v>
      </c>
      <c r="C1" s="38" t="s">
        <v>2</v>
      </c>
    </row>
    <row r="2" spans="1:5">
      <c r="A2" s="35">
        <v>2</v>
      </c>
      <c r="B2" s="34" t="s">
        <v>381</v>
      </c>
      <c r="C2" s="34" t="s">
        <v>378</v>
      </c>
      <c r="E2" s="9" t="s">
        <v>15</v>
      </c>
    </row>
    <row r="3" spans="1:5">
      <c r="A3" s="35">
        <v>6</v>
      </c>
      <c r="B3" s="34" t="s">
        <v>271</v>
      </c>
      <c r="C3" s="34" t="s">
        <v>270</v>
      </c>
      <c r="E3" s="9" t="s">
        <v>23</v>
      </c>
    </row>
    <row r="4" spans="1:5">
      <c r="A4" s="35">
        <v>7</v>
      </c>
      <c r="B4" s="34" t="s">
        <v>393</v>
      </c>
      <c r="C4" s="34" t="s">
        <v>392</v>
      </c>
      <c r="E4" s="9" t="s">
        <v>23</v>
      </c>
    </row>
    <row r="5" spans="1:5">
      <c r="A5" s="35">
        <v>9</v>
      </c>
      <c r="B5" s="34" t="s">
        <v>408</v>
      </c>
      <c r="C5" s="34" t="s">
        <v>407</v>
      </c>
      <c r="E5" s="16" t="s">
        <v>34</v>
      </c>
    </row>
    <row r="6" spans="1:5">
      <c r="A6" s="35">
        <v>10</v>
      </c>
      <c r="B6" s="34" t="s">
        <v>350</v>
      </c>
      <c r="C6" s="34" t="s">
        <v>349</v>
      </c>
      <c r="E6" s="16" t="s">
        <v>41</v>
      </c>
    </row>
    <row r="7" spans="1:5">
      <c r="A7" s="35">
        <v>11</v>
      </c>
      <c r="B7" s="34" t="s">
        <v>402</v>
      </c>
      <c r="C7" s="34" t="s">
        <v>401</v>
      </c>
      <c r="E7" s="16" t="s">
        <v>48</v>
      </c>
    </row>
    <row r="8" spans="1:5">
      <c r="A8" s="35">
        <v>12</v>
      </c>
      <c r="B8" s="34" t="s">
        <v>476</v>
      </c>
      <c r="C8" s="34" t="s">
        <v>477</v>
      </c>
      <c r="E8" s="16" t="s">
        <v>48</v>
      </c>
    </row>
    <row r="9" spans="1:5">
      <c r="A9" s="35">
        <v>13</v>
      </c>
      <c r="B9" s="40" t="s">
        <v>255</v>
      </c>
      <c r="C9" s="34" t="s">
        <v>254</v>
      </c>
      <c r="E9" s="16" t="s">
        <v>59</v>
      </c>
    </row>
    <row r="10" spans="1:5">
      <c r="A10" s="35">
        <v>14</v>
      </c>
      <c r="B10" s="34" t="s">
        <v>282</v>
      </c>
      <c r="C10" s="34" t="s">
        <v>281</v>
      </c>
      <c r="E10" s="16" t="s">
        <v>67</v>
      </c>
    </row>
    <row r="11" spans="1:5">
      <c r="A11" s="35">
        <v>15</v>
      </c>
      <c r="B11" s="34" t="s">
        <v>364</v>
      </c>
      <c r="C11" s="34" t="s">
        <v>363</v>
      </c>
      <c r="E11" s="16" t="s">
        <v>74</v>
      </c>
    </row>
    <row r="12" spans="1:5">
      <c r="A12" s="35">
        <v>16</v>
      </c>
      <c r="B12" s="34" t="s">
        <v>309</v>
      </c>
      <c r="C12" s="34" t="s">
        <v>308</v>
      </c>
      <c r="E12" s="16" t="s">
        <v>82</v>
      </c>
    </row>
    <row r="13" spans="1:5">
      <c r="A13" s="35">
        <v>18</v>
      </c>
      <c r="B13" s="34" t="s">
        <v>417</v>
      </c>
      <c r="C13" s="34" t="s">
        <v>416</v>
      </c>
      <c r="E13" s="16" t="s">
        <v>89</v>
      </c>
    </row>
    <row r="14" spans="1:5">
      <c r="A14" s="35">
        <v>19</v>
      </c>
      <c r="B14" s="34" t="s">
        <v>263</v>
      </c>
      <c r="C14" s="34" t="s">
        <v>262</v>
      </c>
      <c r="E14" s="16" t="s">
        <v>93</v>
      </c>
    </row>
    <row r="15" spans="1:5">
      <c r="A15" s="35">
        <v>20</v>
      </c>
      <c r="B15" s="34" t="s">
        <v>471</v>
      </c>
      <c r="C15" s="34" t="s">
        <v>471</v>
      </c>
      <c r="E15" s="16" t="s">
        <v>93</v>
      </c>
    </row>
    <row r="16" spans="1:5">
      <c r="A16" s="35">
        <v>21</v>
      </c>
      <c r="B16" s="34" t="s">
        <v>474</v>
      </c>
      <c r="C16" s="34" t="s">
        <v>475</v>
      </c>
      <c r="E16" s="16" t="s">
        <v>93</v>
      </c>
    </row>
    <row r="17" spans="1:5">
      <c r="A17" s="35">
        <v>22</v>
      </c>
      <c r="B17" s="34" t="s">
        <v>470</v>
      </c>
      <c r="C17" s="34" t="s">
        <v>470</v>
      </c>
      <c r="E17" s="16" t="s">
        <v>103</v>
      </c>
    </row>
    <row r="18" spans="1:5">
      <c r="A18" s="35">
        <v>23</v>
      </c>
      <c r="B18" s="34" t="s">
        <v>41</v>
      </c>
      <c r="C18" s="34" t="s">
        <v>41</v>
      </c>
      <c r="E18" s="16" t="s">
        <v>111</v>
      </c>
    </row>
    <row r="19" spans="1:5">
      <c r="A19" s="35">
        <v>24</v>
      </c>
      <c r="B19" s="34" t="s">
        <v>176</v>
      </c>
      <c r="C19" s="34" t="s">
        <v>176</v>
      </c>
      <c r="E19" s="16" t="s">
        <v>116</v>
      </c>
    </row>
    <row r="20" spans="1:5">
      <c r="A20" s="35">
        <v>25</v>
      </c>
      <c r="B20" s="34" t="s">
        <v>164</v>
      </c>
      <c r="C20" s="34" t="s">
        <v>164</v>
      </c>
      <c r="E20" s="16" t="s">
        <v>116</v>
      </c>
    </row>
    <row r="21" spans="1:5">
      <c r="A21" s="35">
        <v>26</v>
      </c>
      <c r="B21" s="34" t="s">
        <v>48</v>
      </c>
      <c r="C21" s="34" t="s">
        <v>48</v>
      </c>
      <c r="E21" s="16" t="s">
        <v>127</v>
      </c>
    </row>
    <row r="22" spans="1:5">
      <c r="A22" s="35">
        <v>27</v>
      </c>
      <c r="B22" s="34" t="s">
        <v>215</v>
      </c>
      <c r="C22" s="34" t="s">
        <v>215</v>
      </c>
      <c r="E22" s="16" t="s">
        <v>133</v>
      </c>
    </row>
    <row r="23" spans="1:5">
      <c r="A23" s="35">
        <v>28</v>
      </c>
      <c r="B23" s="34" t="s">
        <v>459</v>
      </c>
      <c r="C23" s="34" t="s">
        <v>459</v>
      </c>
      <c r="E23" s="16" t="s">
        <v>140</v>
      </c>
    </row>
    <row r="24" spans="1:5">
      <c r="A24" s="35">
        <v>29</v>
      </c>
      <c r="B24" s="34" t="s">
        <v>111</v>
      </c>
      <c r="C24" s="34" t="s">
        <v>111</v>
      </c>
      <c r="E24" s="16" t="s">
        <v>145</v>
      </c>
    </row>
    <row r="25" spans="1:5">
      <c r="A25" s="35">
        <v>30</v>
      </c>
      <c r="B25" s="34" t="s">
        <v>326</v>
      </c>
      <c r="C25" s="34" t="s">
        <v>325</v>
      </c>
      <c r="E25" s="16" t="s">
        <v>153</v>
      </c>
    </row>
    <row r="26" spans="1:5">
      <c r="A26" s="35">
        <v>31</v>
      </c>
      <c r="B26" s="34" t="s">
        <v>246</v>
      </c>
      <c r="C26" s="34" t="s">
        <v>246</v>
      </c>
      <c r="E26" s="16" t="s">
        <v>158</v>
      </c>
    </row>
    <row r="27" spans="1:5">
      <c r="A27" s="35">
        <v>32</v>
      </c>
      <c r="B27" s="34" t="s">
        <v>427</v>
      </c>
      <c r="C27" s="34" t="s">
        <v>426</v>
      </c>
      <c r="E27" s="16" t="s">
        <v>164</v>
      </c>
    </row>
    <row r="28" spans="1:5">
      <c r="A28" s="35">
        <v>33</v>
      </c>
      <c r="B28" s="34" t="s">
        <v>127</v>
      </c>
      <c r="C28" s="34" t="s">
        <v>126</v>
      </c>
      <c r="E28" s="16" t="s">
        <v>170</v>
      </c>
    </row>
    <row r="29" spans="1:5">
      <c r="A29" s="35">
        <v>34</v>
      </c>
      <c r="B29" s="34" t="s">
        <v>469</v>
      </c>
      <c r="C29" s="34" t="s">
        <v>467</v>
      </c>
      <c r="E29" s="16" t="s">
        <v>170</v>
      </c>
    </row>
    <row r="30" spans="1:5">
      <c r="A30" s="35">
        <v>35</v>
      </c>
      <c r="B30" s="34" t="s">
        <v>468</v>
      </c>
      <c r="C30" s="34" t="s">
        <v>467</v>
      </c>
      <c r="E30" s="16" t="s">
        <v>176</v>
      </c>
    </row>
    <row r="31" spans="1:5">
      <c r="A31" s="35">
        <v>36</v>
      </c>
      <c r="B31" s="34" t="s">
        <v>466</v>
      </c>
      <c r="C31" s="34" t="s">
        <v>467</v>
      </c>
      <c r="E31" s="17" t="s">
        <v>184</v>
      </c>
    </row>
    <row r="32" spans="1:5">
      <c r="A32" s="35">
        <v>37</v>
      </c>
      <c r="B32" s="34" t="s">
        <v>34</v>
      </c>
      <c r="C32" s="34" t="s">
        <v>34</v>
      </c>
      <c r="E32" s="17" t="s">
        <v>184</v>
      </c>
    </row>
    <row r="33" spans="1:5">
      <c r="A33" s="35">
        <v>38</v>
      </c>
      <c r="B33" s="34" t="s">
        <v>458</v>
      </c>
      <c r="C33" s="34" t="s">
        <v>458</v>
      </c>
      <c r="E33" s="16" t="s">
        <v>193</v>
      </c>
    </row>
    <row r="34" spans="1:5">
      <c r="A34" s="35">
        <v>39</v>
      </c>
      <c r="B34" s="34" t="s">
        <v>456</v>
      </c>
      <c r="C34" s="34" t="s">
        <v>457</v>
      </c>
      <c r="E34" s="16" t="s">
        <v>199</v>
      </c>
    </row>
    <row r="35" spans="1:5">
      <c r="A35" s="35">
        <v>40</v>
      </c>
      <c r="B35" s="34" t="s">
        <v>464</v>
      </c>
      <c r="C35" s="34" t="s">
        <v>465</v>
      </c>
      <c r="E35" s="16" t="s">
        <v>206</v>
      </c>
    </row>
    <row r="36" spans="1:5">
      <c r="A36" s="35">
        <v>41</v>
      </c>
      <c r="B36" s="34" t="s">
        <v>67</v>
      </c>
      <c r="C36" s="34" t="s">
        <v>67</v>
      </c>
      <c r="E36" s="16" t="s">
        <v>206</v>
      </c>
    </row>
    <row r="37" spans="1:5">
      <c r="A37" s="35">
        <v>42</v>
      </c>
      <c r="B37" s="51" t="s">
        <v>472</v>
      </c>
      <c r="C37" s="34" t="s">
        <v>473</v>
      </c>
      <c r="E37" s="16" t="s">
        <v>215</v>
      </c>
    </row>
    <row r="38" spans="1:5">
      <c r="A38" s="35">
        <v>43</v>
      </c>
      <c r="B38" s="34" t="s">
        <v>455</v>
      </c>
      <c r="C38" s="34" t="s">
        <v>455</v>
      </c>
      <c r="E38" s="16" t="s">
        <v>215</v>
      </c>
    </row>
    <row r="39" spans="1:5">
      <c r="A39" s="35">
        <v>44</v>
      </c>
      <c r="B39" s="51" t="s">
        <v>454</v>
      </c>
      <c r="C39" s="51" t="s">
        <v>454</v>
      </c>
      <c r="E39" s="16" t="s">
        <v>225</v>
      </c>
    </row>
    <row r="40" spans="1:5">
      <c r="A40" s="35">
        <v>45</v>
      </c>
      <c r="B40" s="34" t="s">
        <v>23</v>
      </c>
      <c r="C40" s="34" t="s">
        <v>23</v>
      </c>
      <c r="E40" s="16" t="s">
        <v>230</v>
      </c>
    </row>
    <row r="41" spans="1:5">
      <c r="A41" s="35">
        <v>46</v>
      </c>
      <c r="B41" s="34" t="s">
        <v>15</v>
      </c>
      <c r="C41" s="34" t="s">
        <v>15</v>
      </c>
      <c r="E41" s="16" t="s">
        <v>238</v>
      </c>
    </row>
    <row r="42" spans="1:5">
      <c r="A42" s="35">
        <v>47</v>
      </c>
      <c r="B42" s="34" t="s">
        <v>116</v>
      </c>
      <c r="C42" s="34" t="s">
        <v>116</v>
      </c>
      <c r="E42" s="16" t="s">
        <v>246</v>
      </c>
    </row>
    <row r="43" spans="1:5">
      <c r="A43" s="35">
        <v>48</v>
      </c>
      <c r="B43" s="34" t="s">
        <v>145</v>
      </c>
      <c r="C43" s="34" t="s">
        <v>145</v>
      </c>
      <c r="E43" s="16" t="s">
        <v>255</v>
      </c>
    </row>
    <row r="44" spans="1:5">
      <c r="A44" s="35">
        <v>49</v>
      </c>
      <c r="B44" s="34" t="s">
        <v>453</v>
      </c>
      <c r="C44" s="34" t="s">
        <v>453</v>
      </c>
      <c r="E44" s="16" t="s">
        <v>263</v>
      </c>
    </row>
    <row r="45" spans="1:5">
      <c r="A45" s="35">
        <v>50</v>
      </c>
      <c r="B45" s="34" t="s">
        <v>452</v>
      </c>
      <c r="C45" s="34" t="s">
        <v>452</v>
      </c>
      <c r="E45" s="16" t="s">
        <v>271</v>
      </c>
    </row>
    <row r="46" spans="1:5">
      <c r="A46" s="35">
        <v>51</v>
      </c>
      <c r="B46" s="34" t="s">
        <v>59</v>
      </c>
      <c r="C46" s="34" t="s">
        <v>59</v>
      </c>
      <c r="E46" s="16" t="s">
        <v>271</v>
      </c>
    </row>
    <row r="47" spans="1:5">
      <c r="A47" s="35">
        <v>52</v>
      </c>
      <c r="B47" s="34" t="s">
        <v>301</v>
      </c>
      <c r="C47" s="34" t="s">
        <v>300</v>
      </c>
      <c r="E47" s="16" t="s">
        <v>282</v>
      </c>
    </row>
    <row r="48" spans="1:5">
      <c r="A48" s="35">
        <v>53</v>
      </c>
      <c r="B48" s="34" t="s">
        <v>140</v>
      </c>
      <c r="C48" s="34" t="s">
        <v>140</v>
      </c>
      <c r="E48" s="16" t="s">
        <v>282</v>
      </c>
    </row>
    <row r="49" spans="1:5">
      <c r="A49" s="35">
        <v>54</v>
      </c>
      <c r="B49" s="34" t="s">
        <v>379</v>
      </c>
      <c r="C49" s="34" t="s">
        <v>378</v>
      </c>
      <c r="E49" s="16" t="s">
        <v>282</v>
      </c>
    </row>
    <row r="50" spans="1:5">
      <c r="A50" s="35">
        <v>55</v>
      </c>
      <c r="B50" s="34" t="s">
        <v>153</v>
      </c>
      <c r="C50" s="34" t="s">
        <v>153</v>
      </c>
      <c r="E50" s="16" t="s">
        <v>282</v>
      </c>
    </row>
    <row r="51" spans="1:5">
      <c r="A51" s="35">
        <v>56</v>
      </c>
      <c r="B51" s="34" t="s">
        <v>238</v>
      </c>
      <c r="C51" s="34" t="s">
        <v>237</v>
      </c>
      <c r="E51" s="16" t="s">
        <v>282</v>
      </c>
    </row>
    <row r="52" spans="1:5">
      <c r="A52" s="35">
        <v>57</v>
      </c>
      <c r="B52" s="34" t="s">
        <v>463</v>
      </c>
      <c r="C52" s="34" t="s">
        <v>463</v>
      </c>
      <c r="E52" s="16" t="s">
        <v>282</v>
      </c>
    </row>
    <row r="53" spans="1:5">
      <c r="A53" s="35">
        <v>58</v>
      </c>
      <c r="B53" s="34" t="s">
        <v>390</v>
      </c>
      <c r="C53" s="34" t="s">
        <v>378</v>
      </c>
      <c r="E53" s="16" t="s">
        <v>301</v>
      </c>
    </row>
    <row r="54" spans="1:5">
      <c r="A54" s="35">
        <v>59</v>
      </c>
      <c r="B54" s="34" t="s">
        <v>451</v>
      </c>
      <c r="C54" s="34" t="s">
        <v>451</v>
      </c>
      <c r="E54" s="16" t="s">
        <v>309</v>
      </c>
    </row>
    <row r="55" spans="1:5">
      <c r="A55" s="35">
        <v>60</v>
      </c>
      <c r="B55" s="34" t="s">
        <v>450</v>
      </c>
      <c r="C55" s="34" t="s">
        <v>450</v>
      </c>
      <c r="E55" s="16" t="s">
        <v>309</v>
      </c>
    </row>
    <row r="56" spans="1:5">
      <c r="A56" s="35">
        <v>61</v>
      </c>
      <c r="B56" s="34" t="s">
        <v>170</v>
      </c>
      <c r="C56" s="34" t="s">
        <v>170</v>
      </c>
      <c r="E56" s="16" t="s">
        <v>318</v>
      </c>
    </row>
    <row r="57" spans="1:5">
      <c r="A57" s="35">
        <v>62</v>
      </c>
      <c r="B57" s="34" t="s">
        <v>206</v>
      </c>
      <c r="C57" s="34" t="s">
        <v>206</v>
      </c>
      <c r="E57" s="16" t="s">
        <v>318</v>
      </c>
    </row>
    <row r="58" spans="1:5">
      <c r="A58" s="35">
        <v>63</v>
      </c>
      <c r="B58" s="34" t="s">
        <v>199</v>
      </c>
      <c r="C58" s="34" t="s">
        <v>199</v>
      </c>
      <c r="E58" s="16" t="s">
        <v>326</v>
      </c>
    </row>
    <row r="59" spans="1:5">
      <c r="A59" s="35">
        <v>64</v>
      </c>
      <c r="B59" s="34" t="s">
        <v>462</v>
      </c>
      <c r="C59" s="34" t="s">
        <v>462</v>
      </c>
      <c r="E59" s="16" t="s">
        <v>326</v>
      </c>
    </row>
    <row r="60" spans="1:5">
      <c r="A60" s="35">
        <v>65</v>
      </c>
      <c r="B60" s="34" t="s">
        <v>225</v>
      </c>
      <c r="C60" s="34" t="s">
        <v>225</v>
      </c>
      <c r="E60" s="16" t="s">
        <v>326</v>
      </c>
    </row>
    <row r="61" spans="1:5">
      <c r="A61" s="35">
        <v>66</v>
      </c>
      <c r="B61" s="34" t="s">
        <v>461</v>
      </c>
      <c r="C61" s="34" t="s">
        <v>461</v>
      </c>
      <c r="E61" s="16" t="s">
        <v>339</v>
      </c>
    </row>
    <row r="62" spans="1:5">
      <c r="A62" s="35">
        <v>67</v>
      </c>
      <c r="B62" s="34" t="s">
        <v>338</v>
      </c>
      <c r="C62" s="34" t="s">
        <v>338</v>
      </c>
      <c r="E62" s="16" t="s">
        <v>338</v>
      </c>
    </row>
    <row r="63" spans="1:5">
      <c r="A63" s="35">
        <v>68</v>
      </c>
      <c r="B63" s="34" t="s">
        <v>158</v>
      </c>
      <c r="C63" s="34" t="s">
        <v>158</v>
      </c>
      <c r="E63" s="16" t="s">
        <v>338</v>
      </c>
    </row>
    <row r="64" spans="1:5">
      <c r="A64" s="35">
        <v>69</v>
      </c>
      <c r="B64" s="34" t="s">
        <v>339</v>
      </c>
      <c r="C64" s="34" t="s">
        <v>338</v>
      </c>
      <c r="E64" s="16" t="s">
        <v>350</v>
      </c>
    </row>
    <row r="65" spans="1:5">
      <c r="A65" s="35">
        <v>70</v>
      </c>
      <c r="B65" s="34" t="s">
        <v>318</v>
      </c>
      <c r="C65" s="34" t="s">
        <v>318</v>
      </c>
      <c r="E65" s="16" t="s">
        <v>350</v>
      </c>
    </row>
    <row r="66" spans="1:5">
      <c r="A66" s="35">
        <v>71</v>
      </c>
      <c r="B66" s="34" t="s">
        <v>93</v>
      </c>
      <c r="C66" s="34" t="s">
        <v>93</v>
      </c>
      <c r="E66" s="16" t="s">
        <v>350</v>
      </c>
    </row>
    <row r="67" spans="1:5">
      <c r="A67" s="35">
        <v>72</v>
      </c>
      <c r="B67" s="34" t="s">
        <v>82</v>
      </c>
      <c r="C67" s="34" t="s">
        <v>81</v>
      </c>
      <c r="E67" s="16" t="s">
        <v>350</v>
      </c>
    </row>
    <row r="68" spans="1:5">
      <c r="A68" s="35">
        <v>73</v>
      </c>
      <c r="B68" s="34" t="s">
        <v>460</v>
      </c>
      <c r="C68" s="34" t="s">
        <v>459</v>
      </c>
      <c r="E68" s="16" t="s">
        <v>350</v>
      </c>
    </row>
    <row r="69" spans="1:5">
      <c r="A69" s="35">
        <v>74</v>
      </c>
      <c r="B69" s="34" t="s">
        <v>89</v>
      </c>
      <c r="C69" s="34" t="s">
        <v>81</v>
      </c>
      <c r="E69" s="16" t="s">
        <v>364</v>
      </c>
    </row>
    <row r="70" spans="1:5">
      <c r="A70" s="35">
        <v>75</v>
      </c>
      <c r="B70" s="34" t="s">
        <v>103</v>
      </c>
      <c r="C70" s="34" t="s">
        <v>103</v>
      </c>
      <c r="E70" s="16" t="s">
        <v>371</v>
      </c>
    </row>
    <row r="71" spans="1:5">
      <c r="A71" s="35">
        <v>76</v>
      </c>
      <c r="B71" s="34" t="s">
        <v>133</v>
      </c>
      <c r="C71" s="34" t="s">
        <v>132</v>
      </c>
      <c r="E71" s="16" t="s">
        <v>379</v>
      </c>
    </row>
    <row r="72" spans="1:5">
      <c r="A72" s="35">
        <v>77</v>
      </c>
      <c r="B72" s="34" t="s">
        <v>230</v>
      </c>
      <c r="C72" s="34" t="s">
        <v>230</v>
      </c>
      <c r="E72" s="16" t="s">
        <v>381</v>
      </c>
    </row>
    <row r="73" spans="1:5">
      <c r="A73" s="35">
        <v>78</v>
      </c>
      <c r="B73" s="34" t="s">
        <v>371</v>
      </c>
      <c r="C73" s="34" t="s">
        <v>371</v>
      </c>
      <c r="E73" s="16" t="s">
        <v>381</v>
      </c>
    </row>
    <row r="74" spans="1:5">
      <c r="A74" s="35">
        <v>79</v>
      </c>
      <c r="B74" s="34" t="s">
        <v>193</v>
      </c>
      <c r="C74" s="34" t="s">
        <v>193</v>
      </c>
      <c r="E74" s="16" t="s">
        <v>381</v>
      </c>
    </row>
    <row r="75" spans="1:5">
      <c r="A75" s="35">
        <v>80</v>
      </c>
      <c r="B75" s="34" t="s">
        <v>74</v>
      </c>
      <c r="C75" s="34" t="s">
        <v>74</v>
      </c>
      <c r="E75" s="16" t="s">
        <v>381</v>
      </c>
    </row>
    <row r="76" spans="1:5">
      <c r="E76" s="16" t="s">
        <v>390</v>
      </c>
    </row>
    <row r="77" spans="1:5">
      <c r="E77" s="16" t="s">
        <v>393</v>
      </c>
    </row>
    <row r="78" spans="1:5">
      <c r="E78" s="16" t="s">
        <v>393</v>
      </c>
    </row>
    <row r="79" spans="1:5">
      <c r="E79" s="16" t="s">
        <v>402</v>
      </c>
    </row>
    <row r="80" spans="1:5">
      <c r="E80" s="16" t="s">
        <v>408</v>
      </c>
    </row>
    <row r="81" spans="5:5">
      <c r="E81" s="16" t="s">
        <v>417</v>
      </c>
    </row>
    <row r="82" spans="5:5">
      <c r="E82" s="16" t="s">
        <v>417</v>
      </c>
    </row>
    <row r="83" spans="5:5">
      <c r="E83" s="16" t="s">
        <v>427</v>
      </c>
    </row>
  </sheetData>
  <sortState ref="A2:C75">
    <sortCondition ref="A2:A7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4507-858C-B642-9E39-4B17EED5F596}">
  <dimension ref="A1:H76"/>
  <sheetViews>
    <sheetView workbookViewId="0">
      <selection activeCell="J56" sqref="J56"/>
    </sheetView>
  </sheetViews>
  <sheetFormatPr baseColWidth="10" defaultRowHeight="16"/>
  <cols>
    <col min="6" max="6" width="37" customWidth="1"/>
  </cols>
  <sheetData>
    <row r="1" spans="1:8">
      <c r="A1" s="50" t="s">
        <v>479</v>
      </c>
      <c r="B1" s="50" t="s">
        <v>478</v>
      </c>
      <c r="C1" s="50" t="s">
        <v>480</v>
      </c>
      <c r="D1" s="50" t="s">
        <v>481</v>
      </c>
      <c r="E1" s="50" t="s">
        <v>482</v>
      </c>
      <c r="F1" s="50" t="s">
        <v>483</v>
      </c>
      <c r="G1" s="50" t="s">
        <v>484</v>
      </c>
      <c r="H1" s="50" t="s">
        <v>485</v>
      </c>
    </row>
    <row r="2" spans="1:8">
      <c r="A2" s="50">
        <v>2</v>
      </c>
      <c r="B2" s="50">
        <v>1</v>
      </c>
      <c r="C2" s="50" t="s">
        <v>486</v>
      </c>
      <c r="D2" s="50" t="s">
        <v>486</v>
      </c>
      <c r="E2" s="50" t="s">
        <v>486</v>
      </c>
      <c r="F2" s="50"/>
      <c r="G2" s="50"/>
      <c r="H2" s="50" t="b">
        <v>0</v>
      </c>
    </row>
    <row r="3" spans="1:8">
      <c r="A3" s="50">
        <v>3</v>
      </c>
      <c r="B3" s="50">
        <v>2</v>
      </c>
      <c r="C3" s="50" t="s">
        <v>487</v>
      </c>
      <c r="D3" s="50" t="s">
        <v>488</v>
      </c>
      <c r="E3" s="50" t="s">
        <v>489</v>
      </c>
      <c r="F3" s="50"/>
      <c r="G3" s="50"/>
      <c r="H3" s="50" t="b">
        <v>0</v>
      </c>
    </row>
    <row r="4" spans="1:8">
      <c r="A4" s="50">
        <v>5</v>
      </c>
      <c r="B4" s="50">
        <v>4</v>
      </c>
      <c r="C4" s="50" t="s">
        <v>490</v>
      </c>
      <c r="D4" s="50" t="s">
        <v>491</v>
      </c>
      <c r="E4" s="50" t="s">
        <v>490</v>
      </c>
      <c r="F4" s="50"/>
      <c r="G4" s="50"/>
      <c r="H4" s="50" t="b">
        <v>0</v>
      </c>
    </row>
    <row r="5" spans="1:8">
      <c r="A5" s="50">
        <v>6</v>
      </c>
      <c r="B5" s="50">
        <v>5</v>
      </c>
      <c r="C5" s="50" t="s">
        <v>492</v>
      </c>
      <c r="D5" s="50" t="s">
        <v>493</v>
      </c>
      <c r="E5" s="50" t="s">
        <v>494</v>
      </c>
      <c r="F5" s="50"/>
      <c r="G5" s="50"/>
      <c r="H5" s="50" t="b">
        <v>0</v>
      </c>
    </row>
    <row r="6" spans="1:8">
      <c r="A6" s="50">
        <v>7</v>
      </c>
      <c r="B6" s="50">
        <v>6</v>
      </c>
      <c r="C6" s="50" t="s">
        <v>495</v>
      </c>
      <c r="D6" s="50" t="s">
        <v>496</v>
      </c>
      <c r="E6" s="50" t="s">
        <v>495</v>
      </c>
      <c r="F6" s="50"/>
      <c r="G6" s="50"/>
      <c r="H6" s="50" t="b">
        <v>0</v>
      </c>
    </row>
    <row r="7" spans="1:8">
      <c r="A7" s="50">
        <v>8</v>
      </c>
      <c r="B7" s="50">
        <v>7</v>
      </c>
      <c r="C7" s="50" t="s">
        <v>497</v>
      </c>
      <c r="D7" s="50" t="s">
        <v>498</v>
      </c>
      <c r="E7" s="50" t="s">
        <v>497</v>
      </c>
      <c r="F7" s="50"/>
      <c r="G7" s="50"/>
      <c r="H7" s="50" t="b">
        <v>0</v>
      </c>
    </row>
    <row r="8" spans="1:8">
      <c r="A8" s="50">
        <v>10</v>
      </c>
      <c r="B8" s="50">
        <v>9</v>
      </c>
      <c r="C8" s="50" t="s">
        <v>499</v>
      </c>
      <c r="D8" s="50" t="s">
        <v>500</v>
      </c>
      <c r="E8" s="50" t="s">
        <v>499</v>
      </c>
      <c r="F8" s="50"/>
      <c r="G8" s="50"/>
      <c r="H8" s="50" t="b">
        <v>0</v>
      </c>
    </row>
    <row r="9" spans="1:8">
      <c r="A9" s="50">
        <v>12</v>
      </c>
      <c r="B9" s="50">
        <v>11</v>
      </c>
      <c r="C9" s="50" t="s">
        <v>501</v>
      </c>
      <c r="D9" s="50" t="s">
        <v>502</v>
      </c>
      <c r="E9" s="50" t="s">
        <v>501</v>
      </c>
      <c r="F9" s="50"/>
      <c r="G9" s="50"/>
      <c r="H9" s="50" t="b">
        <v>0</v>
      </c>
    </row>
    <row r="10" spans="1:8">
      <c r="A10" s="50">
        <v>4</v>
      </c>
      <c r="B10" s="50">
        <v>3</v>
      </c>
      <c r="C10" s="50" t="s">
        <v>503</v>
      </c>
      <c r="D10" s="50" t="s">
        <v>498</v>
      </c>
      <c r="E10" s="50" t="s">
        <v>503</v>
      </c>
      <c r="F10" s="50" t="s">
        <v>504</v>
      </c>
      <c r="G10" s="50" t="s">
        <v>504</v>
      </c>
      <c r="H10" s="50" t="b">
        <v>0</v>
      </c>
    </row>
    <row r="11" spans="1:8">
      <c r="A11" s="50">
        <v>9</v>
      </c>
      <c r="B11" s="50">
        <v>8</v>
      </c>
      <c r="C11" s="50" t="s">
        <v>505</v>
      </c>
      <c r="D11" s="50" t="s">
        <v>506</v>
      </c>
      <c r="E11" s="50" t="s">
        <v>505</v>
      </c>
      <c r="F11" s="50"/>
      <c r="G11" s="50"/>
      <c r="H11" s="50" t="b">
        <v>0</v>
      </c>
    </row>
    <row r="12" spans="1:8">
      <c r="A12" s="50">
        <v>14</v>
      </c>
      <c r="B12" s="50">
        <v>13</v>
      </c>
      <c r="C12" s="50" t="s">
        <v>507</v>
      </c>
      <c r="D12" s="50" t="s">
        <v>508</v>
      </c>
      <c r="E12" s="50" t="s">
        <v>507</v>
      </c>
      <c r="F12" s="50"/>
      <c r="G12" s="50"/>
      <c r="H12" s="50" t="b">
        <v>0</v>
      </c>
    </row>
    <row r="13" spans="1:8">
      <c r="A13" s="50">
        <v>15</v>
      </c>
      <c r="B13" s="50">
        <v>14</v>
      </c>
      <c r="C13" s="50" t="s">
        <v>489</v>
      </c>
      <c r="D13" s="50" t="s">
        <v>489</v>
      </c>
      <c r="E13" s="50" t="s">
        <v>489</v>
      </c>
      <c r="F13" s="50"/>
      <c r="G13" s="50"/>
      <c r="H13" s="50" t="b">
        <v>0</v>
      </c>
    </row>
    <row r="14" spans="1:8">
      <c r="A14" s="50">
        <v>16</v>
      </c>
      <c r="B14" s="50">
        <v>15</v>
      </c>
      <c r="C14" s="50" t="s">
        <v>509</v>
      </c>
      <c r="D14" s="50" t="s">
        <v>510</v>
      </c>
      <c r="E14" s="50" t="s">
        <v>509</v>
      </c>
      <c r="F14" s="50"/>
      <c r="G14" s="50"/>
      <c r="H14" s="50" t="b">
        <v>0</v>
      </c>
    </row>
    <row r="15" spans="1:8">
      <c r="A15" s="50">
        <v>18</v>
      </c>
      <c r="B15" s="50">
        <v>16</v>
      </c>
      <c r="C15" s="50" t="s">
        <v>511</v>
      </c>
      <c r="D15" s="50" t="s">
        <v>512</v>
      </c>
      <c r="E15" s="50" t="s">
        <v>511</v>
      </c>
      <c r="F15" s="50"/>
      <c r="G15" s="50"/>
      <c r="H15" s="50" t="b">
        <v>0</v>
      </c>
    </row>
    <row r="16" spans="1:8">
      <c r="A16" s="50">
        <v>19</v>
      </c>
      <c r="B16" s="50">
        <v>17</v>
      </c>
      <c r="C16" s="50" t="s">
        <v>511</v>
      </c>
      <c r="D16" s="50" t="s">
        <v>512</v>
      </c>
      <c r="E16" s="50" t="s">
        <v>511</v>
      </c>
      <c r="F16" s="50"/>
      <c r="G16" s="50"/>
      <c r="H16" s="50" t="b">
        <v>0</v>
      </c>
    </row>
    <row r="17" spans="1:8">
      <c r="A17" s="50">
        <v>20</v>
      </c>
      <c r="B17" s="50">
        <v>18</v>
      </c>
      <c r="C17" s="50" t="s">
        <v>513</v>
      </c>
      <c r="D17" s="50" t="s">
        <v>513</v>
      </c>
      <c r="E17" s="50" t="s">
        <v>513</v>
      </c>
      <c r="F17" s="50"/>
      <c r="G17" s="50"/>
      <c r="H17" s="50" t="b">
        <v>0</v>
      </c>
    </row>
    <row r="18" spans="1:8">
      <c r="A18" s="50">
        <v>21</v>
      </c>
      <c r="B18" s="50">
        <v>19</v>
      </c>
      <c r="C18" s="50" t="s">
        <v>514</v>
      </c>
      <c r="D18" s="50" t="s">
        <v>515</v>
      </c>
      <c r="E18" s="50" t="s">
        <v>514</v>
      </c>
      <c r="F18" s="50"/>
      <c r="G18" s="50"/>
      <c r="H18" s="50" t="b">
        <v>0</v>
      </c>
    </row>
    <row r="19" spans="1:8">
      <c r="A19" s="50">
        <v>22</v>
      </c>
      <c r="B19" s="50">
        <v>20</v>
      </c>
      <c r="C19" s="50" t="s">
        <v>511</v>
      </c>
      <c r="D19" s="50" t="s">
        <v>512</v>
      </c>
      <c r="E19" s="50" t="s">
        <v>511</v>
      </c>
      <c r="F19" s="50"/>
      <c r="G19" s="50"/>
      <c r="H19" s="50" t="b">
        <v>0</v>
      </c>
    </row>
    <row r="20" spans="1:8">
      <c r="A20" s="50">
        <v>23</v>
      </c>
      <c r="B20" s="50">
        <v>21</v>
      </c>
      <c r="C20" s="50" t="s">
        <v>498</v>
      </c>
      <c r="D20" s="50" t="s">
        <v>516</v>
      </c>
      <c r="E20" s="50" t="s">
        <v>498</v>
      </c>
      <c r="F20" s="50"/>
      <c r="G20" s="50"/>
      <c r="H20" s="50" t="b">
        <v>0</v>
      </c>
    </row>
    <row r="21" spans="1:8">
      <c r="A21" s="50">
        <v>24</v>
      </c>
      <c r="B21" s="50">
        <v>22</v>
      </c>
      <c r="C21" s="50" t="s">
        <v>511</v>
      </c>
      <c r="D21" s="50" t="s">
        <v>512</v>
      </c>
      <c r="E21" s="50" t="s">
        <v>511</v>
      </c>
      <c r="F21" s="50"/>
      <c r="G21" s="50"/>
      <c r="H21" s="50" t="b">
        <v>0</v>
      </c>
    </row>
    <row r="22" spans="1:8">
      <c r="A22" s="50">
        <v>25</v>
      </c>
      <c r="B22" s="50">
        <v>23</v>
      </c>
      <c r="C22" s="50" t="s">
        <v>517</v>
      </c>
      <c r="D22" s="50" t="s">
        <v>518</v>
      </c>
      <c r="E22" s="50" t="s">
        <v>519</v>
      </c>
      <c r="F22" s="50"/>
      <c r="G22" s="50"/>
      <c r="H22" s="50" t="b">
        <v>0</v>
      </c>
    </row>
    <row r="23" spans="1:8">
      <c r="A23" s="50">
        <v>26</v>
      </c>
      <c r="B23" s="50">
        <v>24</v>
      </c>
      <c r="C23" s="50" t="s">
        <v>520</v>
      </c>
      <c r="D23" s="50" t="s">
        <v>521</v>
      </c>
      <c r="E23" s="50" t="s">
        <v>520</v>
      </c>
      <c r="F23" s="50"/>
      <c r="G23" s="50"/>
      <c r="H23" s="50" t="b">
        <v>0</v>
      </c>
    </row>
    <row r="24" spans="1:8">
      <c r="A24" s="50">
        <v>43</v>
      </c>
      <c r="B24" s="50">
        <v>41</v>
      </c>
      <c r="C24" s="50" t="s">
        <v>522</v>
      </c>
      <c r="D24" s="50" t="s">
        <v>523</v>
      </c>
      <c r="E24" s="50" t="s">
        <v>524</v>
      </c>
      <c r="F24" s="50"/>
      <c r="G24" s="50"/>
      <c r="H24" s="50" t="b">
        <v>0</v>
      </c>
    </row>
    <row r="25" spans="1:8">
      <c r="A25" s="50">
        <v>11</v>
      </c>
      <c r="B25" s="50">
        <v>10</v>
      </c>
      <c r="C25" s="50" t="s">
        <v>525</v>
      </c>
      <c r="D25" s="50" t="s">
        <v>526</v>
      </c>
      <c r="E25" s="50" t="s">
        <v>525</v>
      </c>
      <c r="F25" s="50"/>
      <c r="G25" s="50"/>
      <c r="H25" s="50" t="b">
        <v>0</v>
      </c>
    </row>
    <row r="26" spans="1:8">
      <c r="A26" s="50">
        <v>35</v>
      </c>
      <c r="B26" s="50">
        <v>33</v>
      </c>
      <c r="C26" s="50" t="s">
        <v>527</v>
      </c>
      <c r="D26" s="50" t="s">
        <v>528</v>
      </c>
      <c r="E26" s="50" t="s">
        <v>527</v>
      </c>
      <c r="F26" s="50"/>
      <c r="G26" s="50"/>
      <c r="H26" s="50" t="b">
        <v>0</v>
      </c>
    </row>
    <row r="27" spans="1:8">
      <c r="A27" s="50">
        <v>36</v>
      </c>
      <c r="B27" s="50">
        <v>34</v>
      </c>
      <c r="C27" s="50" t="s">
        <v>529</v>
      </c>
      <c r="D27" s="50" t="s">
        <v>530</v>
      </c>
      <c r="E27" s="50" t="s">
        <v>529</v>
      </c>
      <c r="F27" s="50"/>
      <c r="G27" s="50"/>
      <c r="H27" s="50" t="b">
        <v>0</v>
      </c>
    </row>
    <row r="28" spans="1:8">
      <c r="A28" s="50">
        <v>13</v>
      </c>
      <c r="B28" s="50">
        <v>12</v>
      </c>
      <c r="C28" s="50" t="s">
        <v>531</v>
      </c>
      <c r="D28" s="50" t="s">
        <v>532</v>
      </c>
      <c r="E28" s="50" t="s">
        <v>533</v>
      </c>
      <c r="F28" s="50"/>
      <c r="G28" s="50"/>
      <c r="H28" s="50" t="b">
        <v>0</v>
      </c>
    </row>
    <row r="29" spans="1:8">
      <c r="A29" s="50">
        <v>28</v>
      </c>
      <c r="B29" s="50">
        <v>26</v>
      </c>
      <c r="C29" s="50" t="s">
        <v>534</v>
      </c>
      <c r="D29" s="50" t="s">
        <v>535</v>
      </c>
      <c r="E29" s="50" t="s">
        <v>536</v>
      </c>
      <c r="F29" s="50"/>
      <c r="G29" s="50"/>
      <c r="H29" s="50" t="b">
        <v>0</v>
      </c>
    </row>
    <row r="30" spans="1:8">
      <c r="A30" s="50">
        <v>27</v>
      </c>
      <c r="B30" s="50">
        <v>25</v>
      </c>
      <c r="C30" s="50" t="s">
        <v>533</v>
      </c>
      <c r="D30" s="50" t="s">
        <v>537</v>
      </c>
      <c r="E30" s="50" t="s">
        <v>533</v>
      </c>
      <c r="F30" s="50"/>
      <c r="G30" s="50"/>
      <c r="H30" s="50" t="b">
        <v>0</v>
      </c>
    </row>
    <row r="31" spans="1:8">
      <c r="A31" s="50">
        <v>29</v>
      </c>
      <c r="B31" s="50">
        <v>27</v>
      </c>
      <c r="C31" s="50" t="s">
        <v>538</v>
      </c>
      <c r="D31" s="50" t="s">
        <v>539</v>
      </c>
      <c r="E31" s="50" t="s">
        <v>538</v>
      </c>
      <c r="F31" s="50"/>
      <c r="G31" s="50"/>
      <c r="H31" s="50" t="b">
        <v>0</v>
      </c>
    </row>
    <row r="32" spans="1:8">
      <c r="A32" s="50">
        <v>30</v>
      </c>
      <c r="B32" s="50">
        <v>28</v>
      </c>
      <c r="C32" s="50" t="s">
        <v>538</v>
      </c>
      <c r="D32" s="50" t="s">
        <v>540</v>
      </c>
      <c r="E32" s="50" t="s">
        <v>538</v>
      </c>
      <c r="F32" s="50"/>
      <c r="G32" s="50"/>
      <c r="H32" s="50" t="b">
        <v>0</v>
      </c>
    </row>
    <row r="33" spans="1:8">
      <c r="A33" s="50">
        <v>31</v>
      </c>
      <c r="B33" s="50">
        <v>29</v>
      </c>
      <c r="C33" s="50" t="s">
        <v>513</v>
      </c>
      <c r="D33" s="50" t="s">
        <v>541</v>
      </c>
      <c r="E33" s="50" t="s">
        <v>541</v>
      </c>
      <c r="F33" s="50"/>
      <c r="G33" s="50"/>
      <c r="H33" s="50" t="b">
        <v>0</v>
      </c>
    </row>
    <row r="34" spans="1:8">
      <c r="A34" s="50">
        <v>32</v>
      </c>
      <c r="B34" s="50">
        <v>30</v>
      </c>
      <c r="C34" s="50" t="s">
        <v>542</v>
      </c>
      <c r="D34" s="50" t="s">
        <v>543</v>
      </c>
      <c r="E34" s="50" t="s">
        <v>542</v>
      </c>
      <c r="F34" s="50"/>
      <c r="G34" s="50"/>
      <c r="H34" s="50" t="b">
        <v>0</v>
      </c>
    </row>
    <row r="35" spans="1:8">
      <c r="A35" s="50">
        <v>33</v>
      </c>
      <c r="B35" s="50">
        <v>31</v>
      </c>
      <c r="C35" s="50" t="s">
        <v>527</v>
      </c>
      <c r="D35" s="50" t="s">
        <v>544</v>
      </c>
      <c r="E35" s="50" t="s">
        <v>527</v>
      </c>
      <c r="F35" s="50"/>
      <c r="G35" s="50"/>
      <c r="H35" s="50" t="b">
        <v>0</v>
      </c>
    </row>
    <row r="36" spans="1:8">
      <c r="A36" s="50">
        <v>34</v>
      </c>
      <c r="B36" s="50">
        <v>32</v>
      </c>
      <c r="C36" s="50" t="s">
        <v>529</v>
      </c>
      <c r="D36" s="50" t="s">
        <v>545</v>
      </c>
      <c r="E36" s="50" t="s">
        <v>529</v>
      </c>
      <c r="F36" s="50"/>
      <c r="G36" s="50"/>
      <c r="H36" s="50" t="b">
        <v>0</v>
      </c>
    </row>
    <row r="37" spans="1:8">
      <c r="A37" s="50">
        <v>38</v>
      </c>
      <c r="B37" s="50">
        <v>36</v>
      </c>
      <c r="C37" s="50" t="s">
        <v>546</v>
      </c>
      <c r="D37" s="50" t="s">
        <v>547</v>
      </c>
      <c r="E37" s="50" t="s">
        <v>546</v>
      </c>
      <c r="F37" s="50"/>
      <c r="G37" s="50"/>
      <c r="H37" s="50" t="b">
        <v>0</v>
      </c>
    </row>
    <row r="38" spans="1:8">
      <c r="A38" s="50">
        <v>39</v>
      </c>
      <c r="B38" s="50">
        <v>37</v>
      </c>
      <c r="C38" s="50" t="s">
        <v>546</v>
      </c>
      <c r="D38" s="50" t="s">
        <v>546</v>
      </c>
      <c r="E38" s="50" t="s">
        <v>546</v>
      </c>
      <c r="F38" s="50"/>
      <c r="G38" s="50"/>
      <c r="H38" s="50" t="b">
        <v>0</v>
      </c>
    </row>
    <row r="39" spans="1:8">
      <c r="A39" s="50">
        <v>40</v>
      </c>
      <c r="B39" s="50">
        <v>38</v>
      </c>
      <c r="C39" s="50" t="s">
        <v>527</v>
      </c>
      <c r="D39" s="50" t="s">
        <v>528</v>
      </c>
      <c r="E39" s="50" t="s">
        <v>527</v>
      </c>
      <c r="F39" s="50"/>
      <c r="G39" s="50"/>
      <c r="H39" s="50" t="b">
        <v>0</v>
      </c>
    </row>
    <row r="40" spans="1:8">
      <c r="A40" s="50">
        <v>52</v>
      </c>
      <c r="B40" s="50">
        <v>50</v>
      </c>
      <c r="C40" s="50" t="s">
        <v>529</v>
      </c>
      <c r="D40" s="50" t="s">
        <v>548</v>
      </c>
      <c r="E40" s="50" t="s">
        <v>536</v>
      </c>
      <c r="F40" s="50"/>
      <c r="G40" s="50"/>
      <c r="H40" s="50" t="b">
        <v>0</v>
      </c>
    </row>
    <row r="41" spans="1:8">
      <c r="A41" s="50">
        <v>41</v>
      </c>
      <c r="B41" s="50">
        <v>39</v>
      </c>
      <c r="C41" s="50" t="s">
        <v>549</v>
      </c>
      <c r="D41" s="50" t="s">
        <v>550</v>
      </c>
      <c r="E41" s="50" t="s">
        <v>546</v>
      </c>
      <c r="F41" s="50"/>
      <c r="G41" s="50"/>
      <c r="H41" s="50" t="b">
        <v>0</v>
      </c>
    </row>
    <row r="42" spans="1:8">
      <c r="A42" s="50">
        <v>44</v>
      </c>
      <c r="B42" s="50">
        <v>42</v>
      </c>
      <c r="C42" s="50" t="s">
        <v>551</v>
      </c>
      <c r="D42" s="50" t="s">
        <v>552</v>
      </c>
      <c r="E42" s="50" t="s">
        <v>524</v>
      </c>
      <c r="F42" s="50"/>
      <c r="G42" s="50"/>
      <c r="H42" s="50" t="b">
        <v>0</v>
      </c>
    </row>
    <row r="43" spans="1:8">
      <c r="A43" s="50">
        <v>45</v>
      </c>
      <c r="B43" s="50">
        <v>43</v>
      </c>
      <c r="C43" s="50" t="s">
        <v>553</v>
      </c>
      <c r="D43" s="50" t="s">
        <v>554</v>
      </c>
      <c r="E43" s="50" t="s">
        <v>524</v>
      </c>
      <c r="F43" s="50"/>
      <c r="G43" s="50"/>
      <c r="H43" s="50" t="b">
        <v>0</v>
      </c>
    </row>
    <row r="44" spans="1:8">
      <c r="A44" s="50">
        <v>37</v>
      </c>
      <c r="B44" s="50">
        <v>35</v>
      </c>
      <c r="C44" s="50" t="s">
        <v>527</v>
      </c>
      <c r="D44" s="50" t="s">
        <v>555</v>
      </c>
      <c r="E44" s="50" t="s">
        <v>529</v>
      </c>
      <c r="F44" s="50"/>
      <c r="G44" s="50"/>
      <c r="H44" s="50" t="b">
        <v>0</v>
      </c>
    </row>
    <row r="45" spans="1:8">
      <c r="A45" s="50">
        <v>48</v>
      </c>
      <c r="B45" s="50">
        <v>46</v>
      </c>
      <c r="C45" s="50" t="s">
        <v>556</v>
      </c>
      <c r="D45" s="50" t="s">
        <v>557</v>
      </c>
      <c r="E45" s="50" t="s">
        <v>558</v>
      </c>
      <c r="F45" s="50"/>
      <c r="G45" s="50"/>
      <c r="H45" s="50" t="b">
        <v>0</v>
      </c>
    </row>
    <row r="46" spans="1:8">
      <c r="A46" s="50">
        <v>59</v>
      </c>
      <c r="B46" s="50">
        <v>57</v>
      </c>
      <c r="C46" s="50" t="s">
        <v>538</v>
      </c>
      <c r="D46" s="50" t="s">
        <v>544</v>
      </c>
      <c r="E46" s="50" t="s">
        <v>559</v>
      </c>
      <c r="F46" s="50"/>
      <c r="G46" s="50"/>
      <c r="H46" s="50" t="b">
        <v>0</v>
      </c>
    </row>
    <row r="47" spans="1:8">
      <c r="A47" s="50">
        <v>49</v>
      </c>
      <c r="B47" s="50">
        <v>47</v>
      </c>
      <c r="C47" s="50" t="s">
        <v>529</v>
      </c>
      <c r="D47" s="50" t="s">
        <v>560</v>
      </c>
      <c r="E47" s="50" t="s">
        <v>561</v>
      </c>
      <c r="F47" s="50"/>
      <c r="G47" s="50"/>
      <c r="H47" s="50" t="b">
        <v>0</v>
      </c>
    </row>
    <row r="48" spans="1:8">
      <c r="A48" s="50">
        <v>50</v>
      </c>
      <c r="B48" s="50">
        <v>48</v>
      </c>
      <c r="C48" s="50" t="s">
        <v>529</v>
      </c>
      <c r="D48" s="50" t="s">
        <v>562</v>
      </c>
      <c r="E48" s="50" t="s">
        <v>536</v>
      </c>
      <c r="F48" s="50"/>
      <c r="G48" s="50"/>
      <c r="H48" s="50" t="b">
        <v>0</v>
      </c>
    </row>
    <row r="49" spans="1:8">
      <c r="A49" s="50">
        <v>51</v>
      </c>
      <c r="B49" s="50">
        <v>49</v>
      </c>
      <c r="C49" s="50" t="s">
        <v>529</v>
      </c>
      <c r="D49" s="50" t="s">
        <v>562</v>
      </c>
      <c r="E49" s="50" t="s">
        <v>536</v>
      </c>
      <c r="F49" s="50"/>
      <c r="G49" s="50"/>
      <c r="H49" s="50" t="b">
        <v>0</v>
      </c>
    </row>
    <row r="50" spans="1:8">
      <c r="A50" s="50">
        <v>61</v>
      </c>
      <c r="B50" s="50">
        <v>59</v>
      </c>
      <c r="C50" s="50" t="s">
        <v>563</v>
      </c>
      <c r="D50" s="50" t="s">
        <v>17</v>
      </c>
      <c r="E50" s="50" t="s">
        <v>18</v>
      </c>
      <c r="F50" s="50">
        <v>2020</v>
      </c>
      <c r="G50" s="50" t="s">
        <v>15</v>
      </c>
      <c r="H50" s="50" t="b">
        <v>0</v>
      </c>
    </row>
    <row r="51" spans="1:8">
      <c r="A51" s="50">
        <v>53</v>
      </c>
      <c r="B51" s="50">
        <v>51</v>
      </c>
      <c r="C51" s="50" t="s">
        <v>564</v>
      </c>
      <c r="D51" s="50" t="s">
        <v>546</v>
      </c>
      <c r="E51" s="50" t="s">
        <v>546</v>
      </c>
      <c r="F51" s="50"/>
      <c r="G51" s="50"/>
      <c r="H51" s="50" t="b">
        <v>0</v>
      </c>
    </row>
    <row r="52" spans="1:8">
      <c r="A52" s="50">
        <v>54</v>
      </c>
      <c r="B52" s="50">
        <v>52</v>
      </c>
      <c r="C52" s="50" t="s">
        <v>529</v>
      </c>
      <c r="D52" s="50" t="s">
        <v>548</v>
      </c>
      <c r="E52" s="50" t="s">
        <v>536</v>
      </c>
      <c r="F52" s="50"/>
      <c r="G52" s="50"/>
      <c r="H52" s="50" t="b">
        <v>0</v>
      </c>
    </row>
    <row r="53" spans="1:8">
      <c r="A53" s="50">
        <v>55</v>
      </c>
      <c r="B53" s="50">
        <v>53</v>
      </c>
      <c r="C53" s="50" t="s">
        <v>565</v>
      </c>
      <c r="D53" s="50" t="s">
        <v>546</v>
      </c>
      <c r="E53" s="50" t="s">
        <v>546</v>
      </c>
      <c r="F53" s="50" t="s">
        <v>546</v>
      </c>
      <c r="G53" s="50" t="s">
        <v>546</v>
      </c>
      <c r="H53" s="50" t="b">
        <v>0</v>
      </c>
    </row>
    <row r="54" spans="1:8">
      <c r="A54" s="50">
        <v>56</v>
      </c>
      <c r="B54" s="50">
        <v>54</v>
      </c>
      <c r="C54" s="50" t="s">
        <v>564</v>
      </c>
      <c r="D54" s="50" t="s">
        <v>546</v>
      </c>
      <c r="E54" s="50" t="s">
        <v>546</v>
      </c>
      <c r="F54" s="50"/>
      <c r="G54" s="50"/>
      <c r="H54" s="50" t="b">
        <v>0</v>
      </c>
    </row>
    <row r="55" spans="1:8">
      <c r="A55" s="50">
        <v>57</v>
      </c>
      <c r="B55" s="50">
        <v>55</v>
      </c>
      <c r="C55" s="50" t="s">
        <v>566</v>
      </c>
      <c r="D55" s="50" t="s">
        <v>567</v>
      </c>
      <c r="E55" s="50" t="s">
        <v>568</v>
      </c>
      <c r="F55" s="50"/>
      <c r="G55" s="50"/>
      <c r="H55" s="50" t="b">
        <v>0</v>
      </c>
    </row>
    <row r="56" spans="1:8">
      <c r="A56" s="50">
        <v>58</v>
      </c>
      <c r="B56" s="50">
        <v>56</v>
      </c>
      <c r="C56" s="50" t="s">
        <v>529</v>
      </c>
      <c r="D56" s="50" t="s">
        <v>555</v>
      </c>
      <c r="E56" s="50" t="s">
        <v>536</v>
      </c>
      <c r="F56" s="50"/>
      <c r="G56" s="50"/>
      <c r="H56" s="50" t="b">
        <v>0</v>
      </c>
    </row>
    <row r="57" spans="1:8">
      <c r="A57" s="50">
        <v>60</v>
      </c>
      <c r="B57" s="50">
        <v>58</v>
      </c>
      <c r="C57" s="50" t="s">
        <v>529</v>
      </c>
      <c r="D57" s="50" t="s">
        <v>555</v>
      </c>
      <c r="E57" s="50" t="s">
        <v>536</v>
      </c>
      <c r="F57" s="50"/>
      <c r="G57" s="50"/>
      <c r="H57" s="50" t="b">
        <v>0</v>
      </c>
    </row>
    <row r="58" spans="1:8">
      <c r="A58" s="50">
        <v>46</v>
      </c>
      <c r="B58" s="50">
        <v>44</v>
      </c>
      <c r="C58" s="50" t="s">
        <v>569</v>
      </c>
      <c r="D58" s="50" t="s">
        <v>570</v>
      </c>
      <c r="E58" s="50" t="s">
        <v>524</v>
      </c>
      <c r="F58" s="50"/>
      <c r="G58" s="50"/>
      <c r="H58" s="50" t="b">
        <v>0</v>
      </c>
    </row>
    <row r="59" spans="1:8">
      <c r="A59" s="50">
        <v>42</v>
      </c>
      <c r="B59" s="50">
        <v>40</v>
      </c>
      <c r="C59" s="50" t="s">
        <v>546</v>
      </c>
      <c r="D59" s="50" t="s">
        <v>571</v>
      </c>
      <c r="E59" s="50" t="s">
        <v>546</v>
      </c>
      <c r="F59" s="50" t="s">
        <v>572</v>
      </c>
      <c r="G59" s="50" t="s">
        <v>573</v>
      </c>
      <c r="H59" s="50" t="b">
        <v>0</v>
      </c>
    </row>
    <row r="60" spans="1:8">
      <c r="A60" s="50">
        <v>62</v>
      </c>
      <c r="B60" s="50">
        <v>60</v>
      </c>
      <c r="C60" s="50" t="s">
        <v>574</v>
      </c>
      <c r="D60" s="50" t="s">
        <v>25</v>
      </c>
      <c r="E60" s="50" t="s">
        <v>26</v>
      </c>
      <c r="F60" s="50">
        <v>2020</v>
      </c>
      <c r="G60" s="50" t="s">
        <v>23</v>
      </c>
      <c r="H60" s="50" t="b">
        <v>0</v>
      </c>
    </row>
    <row r="61" spans="1:8">
      <c r="A61" s="50">
        <v>63</v>
      </c>
      <c r="B61" s="50">
        <v>61</v>
      </c>
      <c r="C61" s="50" t="s">
        <v>575</v>
      </c>
      <c r="D61" s="50" t="s">
        <v>523</v>
      </c>
      <c r="E61" s="50" t="s">
        <v>524</v>
      </c>
      <c r="F61" s="50" t="s">
        <v>576</v>
      </c>
      <c r="G61" s="50" t="s">
        <v>577</v>
      </c>
      <c r="H61" s="50" t="b">
        <v>0</v>
      </c>
    </row>
    <row r="62" spans="1:8">
      <c r="A62" s="50">
        <v>64</v>
      </c>
      <c r="B62" s="50">
        <v>62</v>
      </c>
      <c r="C62" s="50" t="s">
        <v>578</v>
      </c>
      <c r="D62" s="50" t="s">
        <v>567</v>
      </c>
      <c r="E62" s="50" t="s">
        <v>568</v>
      </c>
      <c r="F62" s="50" t="s">
        <v>579</v>
      </c>
      <c r="G62" s="50" t="s">
        <v>579</v>
      </c>
      <c r="H62" s="50" t="b">
        <v>0</v>
      </c>
    </row>
    <row r="63" spans="1:8">
      <c r="A63" s="50">
        <v>65</v>
      </c>
      <c r="B63" s="50">
        <v>63</v>
      </c>
      <c r="C63" s="50" t="s">
        <v>580</v>
      </c>
      <c r="D63" s="50" t="s">
        <v>303</v>
      </c>
      <c r="E63" s="50" t="s">
        <v>304</v>
      </c>
      <c r="F63" s="50"/>
      <c r="G63" s="50"/>
      <c r="H63" s="50" t="b">
        <v>0</v>
      </c>
    </row>
    <row r="64" spans="1:8">
      <c r="A64" s="50">
        <v>66</v>
      </c>
      <c r="B64" s="50">
        <v>64</v>
      </c>
      <c r="C64" s="50" t="s">
        <v>581</v>
      </c>
      <c r="D64" s="50" t="s">
        <v>582</v>
      </c>
      <c r="E64" s="50" t="s">
        <v>583</v>
      </c>
      <c r="F64" s="50"/>
      <c r="G64" s="50"/>
      <c r="H64" s="50" t="b">
        <v>0</v>
      </c>
    </row>
    <row r="65" spans="1:8">
      <c r="A65" s="50">
        <v>67</v>
      </c>
      <c r="B65" s="50">
        <v>65</v>
      </c>
      <c r="C65" s="50" t="s">
        <v>584</v>
      </c>
      <c r="D65" s="50" t="s">
        <v>585</v>
      </c>
      <c r="E65" s="50" t="s">
        <v>374</v>
      </c>
      <c r="F65" s="50" t="s">
        <v>375</v>
      </c>
      <c r="G65" s="50" t="s">
        <v>371</v>
      </c>
      <c r="H65" s="50" t="b">
        <v>0</v>
      </c>
    </row>
    <row r="66" spans="1:8">
      <c r="A66" s="50">
        <v>69</v>
      </c>
      <c r="B66" s="50">
        <v>67</v>
      </c>
      <c r="C66" s="50" t="s">
        <v>586</v>
      </c>
      <c r="D66" s="50" t="s">
        <v>303</v>
      </c>
      <c r="E66" s="50" t="s">
        <v>304</v>
      </c>
      <c r="F66" s="50" t="s">
        <v>382</v>
      </c>
      <c r="G66" s="50" t="s">
        <v>378</v>
      </c>
      <c r="H66" s="50" t="b">
        <v>0</v>
      </c>
    </row>
    <row r="67" spans="1:8">
      <c r="A67" s="50">
        <v>70</v>
      </c>
      <c r="B67" s="50">
        <v>68</v>
      </c>
      <c r="C67" s="50" t="s">
        <v>587</v>
      </c>
      <c r="D67" s="50" t="s">
        <v>36</v>
      </c>
      <c r="E67" s="50" t="s">
        <v>37</v>
      </c>
      <c r="F67" s="50" t="s">
        <v>34</v>
      </c>
      <c r="G67" s="50" t="s">
        <v>34</v>
      </c>
      <c r="H67" s="50" t="b">
        <v>0</v>
      </c>
    </row>
    <row r="68" spans="1:8">
      <c r="A68" s="50">
        <v>71</v>
      </c>
      <c r="B68" s="50">
        <v>69</v>
      </c>
      <c r="C68" s="50" t="s">
        <v>584</v>
      </c>
      <c r="D68" s="50" t="s">
        <v>373</v>
      </c>
      <c r="E68" s="50" t="s">
        <v>374</v>
      </c>
      <c r="F68" s="50" t="s">
        <v>375</v>
      </c>
      <c r="G68" s="50" t="s">
        <v>371</v>
      </c>
      <c r="H68" s="50" t="b">
        <v>0</v>
      </c>
    </row>
    <row r="69" spans="1:8">
      <c r="A69" s="50">
        <v>72</v>
      </c>
      <c r="B69" s="50">
        <v>70</v>
      </c>
      <c r="C69" s="50" t="s">
        <v>588</v>
      </c>
      <c r="D69" s="50" t="s">
        <v>589</v>
      </c>
      <c r="E69" s="50" t="s">
        <v>590</v>
      </c>
      <c r="F69" s="50"/>
      <c r="G69" s="50"/>
      <c r="H69" s="50" t="b">
        <v>0</v>
      </c>
    </row>
    <row r="70" spans="1:8">
      <c r="A70" s="50">
        <v>75</v>
      </c>
      <c r="B70" s="50">
        <v>73</v>
      </c>
      <c r="C70" s="50" t="s">
        <v>591</v>
      </c>
      <c r="D70" s="50" t="s">
        <v>592</v>
      </c>
      <c r="E70" s="50" t="s">
        <v>593</v>
      </c>
      <c r="F70" s="50"/>
      <c r="G70" s="50"/>
      <c r="H70" s="50" t="b">
        <v>0</v>
      </c>
    </row>
    <row r="71" spans="1:8">
      <c r="A71" s="50">
        <v>76</v>
      </c>
      <c r="B71" s="50">
        <v>74</v>
      </c>
      <c r="C71" s="50" t="s">
        <v>594</v>
      </c>
      <c r="D71" s="50" t="s">
        <v>592</v>
      </c>
      <c r="E71" s="50" t="s">
        <v>593</v>
      </c>
      <c r="F71" s="50"/>
      <c r="G71" s="50"/>
      <c r="H71" s="50" t="b">
        <v>0</v>
      </c>
    </row>
    <row r="72" spans="1:8">
      <c r="A72" s="50">
        <v>74</v>
      </c>
      <c r="B72" s="50">
        <v>72</v>
      </c>
      <c r="C72" s="50" t="s">
        <v>595</v>
      </c>
      <c r="D72" s="50" t="s">
        <v>352</v>
      </c>
      <c r="E72" s="50" t="s">
        <v>353</v>
      </c>
      <c r="F72" s="50" t="s">
        <v>354</v>
      </c>
      <c r="G72" s="50" t="s">
        <v>349</v>
      </c>
      <c r="H72" s="50" t="b">
        <v>0</v>
      </c>
    </row>
    <row r="73" spans="1:8">
      <c r="A73" s="50">
        <v>73</v>
      </c>
      <c r="B73" s="50">
        <v>71</v>
      </c>
      <c r="C73" s="50" t="s">
        <v>596</v>
      </c>
      <c r="D73" s="50" t="s">
        <v>303</v>
      </c>
      <c r="E73" s="50" t="s">
        <v>304</v>
      </c>
      <c r="F73" s="50" t="s">
        <v>383</v>
      </c>
      <c r="G73" s="50" t="s">
        <v>379</v>
      </c>
      <c r="H73" s="50" t="b">
        <v>0</v>
      </c>
    </row>
    <row r="74" spans="1:8">
      <c r="A74" s="50">
        <v>68</v>
      </c>
      <c r="B74" s="50">
        <v>66</v>
      </c>
      <c r="C74" s="50" t="s">
        <v>597</v>
      </c>
      <c r="D74" s="50" t="s">
        <v>284</v>
      </c>
      <c r="E74" s="50" t="s">
        <v>285</v>
      </c>
      <c r="F74" s="50" t="s">
        <v>275</v>
      </c>
      <c r="G74" s="50" t="s">
        <v>281</v>
      </c>
      <c r="H74" s="50" t="b">
        <v>0</v>
      </c>
    </row>
    <row r="75" spans="1:8">
      <c r="A75" s="50">
        <v>47</v>
      </c>
      <c r="B75" s="50">
        <v>45</v>
      </c>
      <c r="C75" s="50" t="s">
        <v>527</v>
      </c>
      <c r="D75" s="50" t="s">
        <v>598</v>
      </c>
      <c r="E75" s="50" t="s">
        <v>536</v>
      </c>
      <c r="F75" s="50" t="s">
        <v>599</v>
      </c>
      <c r="G75" s="50" t="s">
        <v>349</v>
      </c>
      <c r="H75" s="50" t="b">
        <v>0</v>
      </c>
    </row>
    <row r="76" spans="1:8">
      <c r="A76" s="50">
        <v>77</v>
      </c>
      <c r="B76" s="50">
        <v>75</v>
      </c>
      <c r="C76" s="50" t="s">
        <v>600</v>
      </c>
      <c r="D76" s="50" t="s">
        <v>562</v>
      </c>
      <c r="E76" s="50" t="s">
        <v>536</v>
      </c>
      <c r="F76" s="50" t="s">
        <v>601</v>
      </c>
      <c r="G76" s="50" t="s">
        <v>602</v>
      </c>
      <c r="H76" s="50" t="b">
        <v>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4D69-3CF9-4F45-83C9-8F9FFD7350CA}">
  <dimension ref="A1:AE83"/>
  <sheetViews>
    <sheetView workbookViewId="0">
      <selection sqref="A1:P83"/>
    </sheetView>
  </sheetViews>
  <sheetFormatPr baseColWidth="10" defaultRowHeight="16"/>
  <cols>
    <col min="2" max="2" width="11.85546875" customWidth="1"/>
    <col min="3" max="3" width="24.5703125" customWidth="1"/>
    <col min="4" max="5" width="30.7109375" customWidth="1"/>
    <col min="6" max="6" width="29.28515625" customWidth="1"/>
    <col min="7" max="7" width="35.42578125" customWidth="1"/>
    <col min="8" max="8" width="23.28515625" customWidth="1"/>
    <col min="9" max="10" width="10.7109375" customWidth="1"/>
    <col min="11" max="13" width="22.42578125" customWidth="1"/>
    <col min="14" max="14" width="0" hidden="1" customWidth="1"/>
    <col min="15" max="15" width="23.140625" customWidth="1"/>
    <col min="16" max="16" width="115.7109375" customWidth="1"/>
  </cols>
  <sheetData>
    <row r="1" spans="1:31" ht="21">
      <c r="A1" t="s">
        <v>603</v>
      </c>
      <c r="B1" s="1" t="s">
        <v>449</v>
      </c>
      <c r="C1" s="1" t="s">
        <v>0</v>
      </c>
      <c r="D1" s="2" t="s">
        <v>1</v>
      </c>
      <c r="E1" s="1" t="s">
        <v>2</v>
      </c>
      <c r="F1" s="1" t="s">
        <v>3</v>
      </c>
      <c r="G1" s="2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3" t="s">
        <v>9</v>
      </c>
      <c r="M1" s="5" t="s">
        <v>10</v>
      </c>
      <c r="N1" s="5" t="s">
        <v>11</v>
      </c>
      <c r="O1" s="5" t="s">
        <v>12</v>
      </c>
      <c r="P1" s="43" t="s">
        <v>11</v>
      </c>
    </row>
    <row r="2" spans="1:31">
      <c r="A2" t="e">
        <f>VLOOKUP(K2,C2:P83,9,FALSE)</f>
        <v>#N/A</v>
      </c>
      <c r="B2">
        <f>LOOKUP(E2,mysql_data!B2:B75,mysql_data!A2:A75)</f>
        <v>46</v>
      </c>
      <c r="C2" s="9" t="s">
        <v>13</v>
      </c>
      <c r="D2" s="9" t="s">
        <v>14</v>
      </c>
      <c r="E2" s="9" t="s">
        <v>15</v>
      </c>
      <c r="F2" s="9" t="s">
        <v>15</v>
      </c>
      <c r="G2" s="9" t="s">
        <v>16</v>
      </c>
      <c r="H2" s="9" t="s">
        <v>15</v>
      </c>
      <c r="I2" s="12" t="s">
        <v>17</v>
      </c>
      <c r="J2" s="12" t="s">
        <v>18</v>
      </c>
      <c r="K2" s="11">
        <v>2020</v>
      </c>
      <c r="L2" s="9" t="s">
        <v>19</v>
      </c>
      <c r="M2" s="9" t="s">
        <v>19</v>
      </c>
      <c r="N2" s="12" t="s">
        <v>20</v>
      </c>
      <c r="O2" s="13" t="s">
        <v>15</v>
      </c>
      <c r="P2" s="12" t="s">
        <v>21</v>
      </c>
    </row>
    <row r="3" spans="1:31">
      <c r="A3" t="e">
        <f>VLOOKUP(K3,'abp-org-uesers'!A2:H76,7,FALSE)</f>
        <v>#N/A</v>
      </c>
      <c r="B3">
        <f>LOOKUP(E3,mysql_data!B2:B75,mysql_data!A2:A75)</f>
        <v>45</v>
      </c>
      <c r="C3" s="9" t="s">
        <v>13</v>
      </c>
      <c r="D3" s="9" t="s">
        <v>22</v>
      </c>
      <c r="E3" s="9" t="s">
        <v>23</v>
      </c>
      <c r="F3" s="9" t="s">
        <v>23</v>
      </c>
      <c r="G3" s="9" t="s">
        <v>24</v>
      </c>
      <c r="H3" s="9" t="s">
        <v>23</v>
      </c>
      <c r="I3" s="15" t="s">
        <v>25</v>
      </c>
      <c r="J3" s="15" t="s">
        <v>26</v>
      </c>
      <c r="K3" s="9" t="s">
        <v>23</v>
      </c>
      <c r="L3" s="9" t="s">
        <v>27</v>
      </c>
      <c r="M3" s="9" t="s">
        <v>19</v>
      </c>
      <c r="N3" s="9" t="s">
        <v>28</v>
      </c>
      <c r="O3" s="9" t="s">
        <v>29</v>
      </c>
      <c r="P3" s="9" t="s">
        <v>88</v>
      </c>
    </row>
    <row r="4" spans="1:31">
      <c r="A4" t="e">
        <f>VLOOKUP(K4,'abp-org-uesers'!A4:H78,2)</f>
        <v>#N/A</v>
      </c>
      <c r="B4">
        <f>LOOKUP(E4,mysql_data!B2:B75,mysql_data!A2:A75)</f>
        <v>45</v>
      </c>
      <c r="C4" s="9" t="s">
        <v>13</v>
      </c>
      <c r="D4" s="9" t="s">
        <v>22</v>
      </c>
      <c r="E4" s="9" t="s">
        <v>23</v>
      </c>
      <c r="F4" s="9" t="s">
        <v>23</v>
      </c>
      <c r="G4" s="9" t="s">
        <v>24</v>
      </c>
      <c r="H4" s="9" t="s">
        <v>23</v>
      </c>
      <c r="I4" s="15" t="s">
        <v>25</v>
      </c>
      <c r="J4" s="15" t="s">
        <v>26</v>
      </c>
      <c r="K4" s="9" t="s">
        <v>23</v>
      </c>
      <c r="L4" s="9" t="s">
        <v>27</v>
      </c>
      <c r="M4" s="9" t="s">
        <v>30</v>
      </c>
      <c r="N4" s="9" t="s">
        <v>31</v>
      </c>
      <c r="O4" s="9" t="s">
        <v>32</v>
      </c>
      <c r="P4" s="9" t="s">
        <v>39</v>
      </c>
    </row>
    <row r="5" spans="1:31">
      <c r="A5" t="e">
        <f>VLOOKUP(K5,'abp-org-uesers'!A5:H79,2)</f>
        <v>#N/A</v>
      </c>
      <c r="B5">
        <f>LOOKUP(E5,mysql_data!B2:B75,mysql_data!A2:A75)</f>
        <v>37</v>
      </c>
      <c r="C5" s="16" t="s">
        <v>13</v>
      </c>
      <c r="D5" s="17" t="s">
        <v>33</v>
      </c>
      <c r="E5" s="16" t="s">
        <v>34</v>
      </c>
      <c r="F5" s="16" t="s">
        <v>34</v>
      </c>
      <c r="G5" s="17" t="s">
        <v>35</v>
      </c>
      <c r="H5" s="16" t="s">
        <v>34</v>
      </c>
      <c r="I5" s="32" t="s">
        <v>36</v>
      </c>
      <c r="J5" s="32" t="s">
        <v>37</v>
      </c>
      <c r="K5" s="16" t="s">
        <v>34</v>
      </c>
      <c r="L5" s="16" t="s">
        <v>30</v>
      </c>
      <c r="M5" s="17" t="s">
        <v>30</v>
      </c>
      <c r="N5" s="19" t="s">
        <v>31</v>
      </c>
      <c r="O5" s="19" t="s">
        <v>38</v>
      </c>
      <c r="P5" s="19" t="s">
        <v>39</v>
      </c>
    </row>
    <row r="6" spans="1:31">
      <c r="A6" t="e">
        <f>VLOOKUP(K6,'abp-org-uesers'!A6:H80,2)</f>
        <v>#N/A</v>
      </c>
      <c r="B6">
        <f>LOOKUP(E6,mysql_data!B2:B75,mysql_data!A2:A75)</f>
        <v>23</v>
      </c>
      <c r="C6" s="16" t="s">
        <v>13</v>
      </c>
      <c r="D6" s="17" t="s">
        <v>40</v>
      </c>
      <c r="E6" s="16" t="s">
        <v>41</v>
      </c>
      <c r="F6" s="16" t="s">
        <v>41</v>
      </c>
      <c r="G6" s="20" t="s">
        <v>42</v>
      </c>
      <c r="H6" s="16" t="s">
        <v>41</v>
      </c>
      <c r="I6" s="32" t="s">
        <v>43</v>
      </c>
      <c r="J6" s="32" t="s">
        <v>44</v>
      </c>
      <c r="K6" s="16" t="s">
        <v>45</v>
      </c>
      <c r="L6" s="16" t="s">
        <v>30</v>
      </c>
      <c r="M6" s="17" t="s">
        <v>30</v>
      </c>
      <c r="N6" s="32" t="s">
        <v>20</v>
      </c>
      <c r="O6" s="32" t="s">
        <v>46</v>
      </c>
      <c r="P6" s="32" t="s">
        <v>47</v>
      </c>
    </row>
    <row r="7" spans="1:31">
      <c r="A7" t="e">
        <f>VLOOKUP(K7,'abp-org-uesers'!A7:H81,2)</f>
        <v>#N/A</v>
      </c>
      <c r="B7">
        <f>LOOKUP(E7,mysql_data!B2:B75,mysql_data!A2:A75)</f>
        <v>26</v>
      </c>
      <c r="C7" s="16" t="s">
        <v>13</v>
      </c>
      <c r="D7" s="17" t="s">
        <v>33</v>
      </c>
      <c r="E7" s="16" t="s">
        <v>48</v>
      </c>
      <c r="F7" s="16" t="s">
        <v>48</v>
      </c>
      <c r="G7" s="20" t="s">
        <v>49</v>
      </c>
      <c r="H7" s="16" t="s">
        <v>48</v>
      </c>
      <c r="I7" s="32" t="s">
        <v>50</v>
      </c>
      <c r="J7" s="32" t="s">
        <v>51</v>
      </c>
      <c r="K7" s="16" t="s">
        <v>52</v>
      </c>
      <c r="L7" s="16" t="s">
        <v>30</v>
      </c>
      <c r="M7" s="17" t="s">
        <v>30</v>
      </c>
      <c r="N7" s="32" t="s">
        <v>53</v>
      </c>
      <c r="O7" s="32" t="s">
        <v>54</v>
      </c>
      <c r="P7" s="32" t="s">
        <v>55</v>
      </c>
    </row>
    <row r="8" spans="1:31">
      <c r="A8" t="e">
        <f>VLOOKUP(K8,'abp-org-uesers'!A8:H82,2)</f>
        <v>#N/A</v>
      </c>
      <c r="B8">
        <f>LOOKUP(E8,mysql_data!B2:B75,mysql_data!A2:A75)</f>
        <v>26</v>
      </c>
      <c r="C8" s="16" t="s">
        <v>13</v>
      </c>
      <c r="D8" s="17" t="s">
        <v>33</v>
      </c>
      <c r="E8" s="16" t="s">
        <v>48</v>
      </c>
      <c r="F8" s="16" t="s">
        <v>48</v>
      </c>
      <c r="G8" s="20" t="s">
        <v>49</v>
      </c>
      <c r="H8" s="16" t="s">
        <v>48</v>
      </c>
      <c r="I8" s="32" t="s">
        <v>50</v>
      </c>
      <c r="J8" s="32" t="s">
        <v>51</v>
      </c>
      <c r="K8" s="16" t="s">
        <v>52</v>
      </c>
      <c r="L8" s="16" t="s">
        <v>30</v>
      </c>
      <c r="M8" s="17" t="s">
        <v>30</v>
      </c>
      <c r="N8" s="32" t="s">
        <v>56</v>
      </c>
      <c r="O8" s="32" t="s">
        <v>57</v>
      </c>
      <c r="P8" s="32"/>
    </row>
    <row r="9" spans="1:31">
      <c r="A9" t="e">
        <f>VLOOKUP(K9,'abp-org-uesers'!A9:H83,2)</f>
        <v>#N/A</v>
      </c>
      <c r="B9">
        <f>LOOKUP(E9,mysql_data!B2:B75,mysql_data!A2:A75)</f>
        <v>51</v>
      </c>
      <c r="C9" s="16" t="s">
        <v>13</v>
      </c>
      <c r="D9" s="17" t="s">
        <v>58</v>
      </c>
      <c r="E9" s="16" t="s">
        <v>59</v>
      </c>
      <c r="F9" s="16" t="s">
        <v>59</v>
      </c>
      <c r="G9" s="20" t="s">
        <v>60</v>
      </c>
      <c r="H9" s="16" t="s">
        <v>59</v>
      </c>
      <c r="I9" s="32" t="s">
        <v>61</v>
      </c>
      <c r="J9" s="32" t="s">
        <v>62</v>
      </c>
      <c r="K9" s="16" t="s">
        <v>63</v>
      </c>
      <c r="L9" s="16" t="s">
        <v>64</v>
      </c>
      <c r="M9" s="17" t="s">
        <v>64</v>
      </c>
      <c r="N9" s="32" t="s">
        <v>56</v>
      </c>
      <c r="O9" s="32" t="s">
        <v>65</v>
      </c>
      <c r="P9" s="32" t="s">
        <v>66</v>
      </c>
    </row>
    <row r="10" spans="1:31">
      <c r="A10" t="e">
        <f>VLOOKUP(K10,'abp-org-uesers'!A10:H84,2)</f>
        <v>#N/A</v>
      </c>
      <c r="B10">
        <f>LOOKUP(E10,mysql_data!B2:B75,mysql_data!A2:A75)</f>
        <v>41</v>
      </c>
      <c r="C10" s="16" t="s">
        <v>13</v>
      </c>
      <c r="D10" s="17" t="s">
        <v>33</v>
      </c>
      <c r="E10" s="16" t="s">
        <v>67</v>
      </c>
      <c r="F10" s="16" t="s">
        <v>67</v>
      </c>
      <c r="G10" s="20" t="s">
        <v>68</v>
      </c>
      <c r="H10" s="16" t="s">
        <v>67</v>
      </c>
      <c r="I10" s="32" t="s">
        <v>69</v>
      </c>
      <c r="J10" s="32" t="s">
        <v>70</v>
      </c>
      <c r="K10" s="16" t="s">
        <v>70</v>
      </c>
      <c r="L10" s="16" t="s">
        <v>71</v>
      </c>
      <c r="M10" s="17" t="s">
        <v>71</v>
      </c>
      <c r="N10" s="32" t="s">
        <v>20</v>
      </c>
      <c r="O10" s="32" t="s">
        <v>72</v>
      </c>
      <c r="P10" s="32" t="s">
        <v>73</v>
      </c>
    </row>
    <row r="11" spans="1:31">
      <c r="A11" t="e">
        <f>VLOOKUP(K11,'abp-org-uesers'!A11:H85,2)</f>
        <v>#N/A</v>
      </c>
      <c r="B11">
        <f>LOOKUP(E11,mysql_data!B2:B75,mysql_data!A2:A75)</f>
        <v>80</v>
      </c>
      <c r="C11" s="16" t="s">
        <v>13</v>
      </c>
      <c r="D11" s="23" t="s">
        <v>40</v>
      </c>
      <c r="E11" s="16" t="s">
        <v>74</v>
      </c>
      <c r="F11" s="16" t="s">
        <v>74</v>
      </c>
      <c r="G11" s="20" t="s">
        <v>75</v>
      </c>
      <c r="H11" s="16" t="s">
        <v>74</v>
      </c>
      <c r="I11" s="32" t="s">
        <v>76</v>
      </c>
      <c r="J11" s="32" t="s">
        <v>77</v>
      </c>
      <c r="K11" s="16" t="s">
        <v>78</v>
      </c>
      <c r="L11" s="16" t="s">
        <v>79</v>
      </c>
      <c r="M11" s="17" t="s">
        <v>79</v>
      </c>
      <c r="N11" s="32" t="s">
        <v>28</v>
      </c>
      <c r="O11" s="32" t="s">
        <v>80</v>
      </c>
      <c r="P11" s="32" t="s">
        <v>28</v>
      </c>
    </row>
    <row r="12" spans="1:31">
      <c r="A12" t="e">
        <f>VLOOKUP(K12,'abp-org-uesers'!A12:H86,2)</f>
        <v>#N/A</v>
      </c>
      <c r="B12">
        <f>LOOKUP(E12,mysql_data!B2:B75,mysql_data!A2:A75)</f>
        <v>67</v>
      </c>
      <c r="C12" s="16" t="s">
        <v>13</v>
      </c>
      <c r="D12" s="23" t="s">
        <v>40</v>
      </c>
      <c r="E12" s="16" t="s">
        <v>81</v>
      </c>
      <c r="F12" s="16" t="s">
        <v>82</v>
      </c>
      <c r="G12" s="20" t="s">
        <v>83</v>
      </c>
      <c r="H12" s="16" t="s">
        <v>82</v>
      </c>
      <c r="I12" s="32" t="s">
        <v>84</v>
      </c>
      <c r="J12" s="32" t="s">
        <v>85</v>
      </c>
      <c r="K12" s="16" t="s">
        <v>86</v>
      </c>
      <c r="L12" s="16" t="s">
        <v>19</v>
      </c>
      <c r="M12" s="17" t="s">
        <v>19</v>
      </c>
      <c r="N12" s="32" t="s">
        <v>28</v>
      </c>
      <c r="O12" s="32" t="s">
        <v>87</v>
      </c>
      <c r="P12" s="32" t="s">
        <v>88</v>
      </c>
    </row>
    <row r="13" spans="1:31">
      <c r="A13" t="e">
        <f>VLOOKUP(K13,'abp-org-uesers'!A13:H87,2)</f>
        <v>#N/A</v>
      </c>
      <c r="B13">
        <f>LOOKUP(E13,mysql_data!B2:B75,mysql_data!A2:A75)</f>
        <v>67</v>
      </c>
      <c r="C13" s="16" t="s">
        <v>13</v>
      </c>
      <c r="D13" s="23" t="s">
        <v>40</v>
      </c>
      <c r="E13" s="16" t="s">
        <v>81</v>
      </c>
      <c r="F13" s="16" t="s">
        <v>89</v>
      </c>
      <c r="G13" s="20" t="s">
        <v>90</v>
      </c>
      <c r="H13" s="16" t="s">
        <v>89</v>
      </c>
      <c r="I13" s="32" t="s">
        <v>84</v>
      </c>
      <c r="J13" s="32" t="s">
        <v>85</v>
      </c>
      <c r="K13" s="16" t="s">
        <v>89</v>
      </c>
      <c r="L13" s="16" t="s">
        <v>71</v>
      </c>
      <c r="M13" s="17" t="s">
        <v>71</v>
      </c>
      <c r="N13" s="32" t="s">
        <v>56</v>
      </c>
      <c r="O13" s="32" t="s">
        <v>91</v>
      </c>
      <c r="P13" s="32" t="s">
        <v>92</v>
      </c>
      <c r="AE13">
        <f>K2</f>
        <v>2020</v>
      </c>
    </row>
    <row r="14" spans="1:31">
      <c r="A14" t="e">
        <f>VLOOKUP(K14,'abp-org-uesers'!A14:H88,2)</f>
        <v>#N/A</v>
      </c>
      <c r="B14">
        <f>LOOKUP(E14,mysql_data!B2:B75,mysql_data!A2:A75)</f>
        <v>71</v>
      </c>
      <c r="C14" s="16" t="s">
        <v>13</v>
      </c>
      <c r="D14" s="23" t="s">
        <v>40</v>
      </c>
      <c r="E14" s="16" t="s">
        <v>93</v>
      </c>
      <c r="F14" s="16" t="s">
        <v>93</v>
      </c>
      <c r="G14" s="20" t="s">
        <v>94</v>
      </c>
      <c r="H14" s="16" t="s">
        <v>93</v>
      </c>
      <c r="I14" s="32" t="s">
        <v>95</v>
      </c>
      <c r="J14" s="32" t="s">
        <v>96</v>
      </c>
      <c r="K14" s="16" t="s">
        <v>97</v>
      </c>
      <c r="L14" s="16" t="s">
        <v>19</v>
      </c>
      <c r="M14" s="17" t="s">
        <v>19</v>
      </c>
      <c r="N14" s="32" t="s">
        <v>56</v>
      </c>
      <c r="O14" s="32" t="s">
        <v>98</v>
      </c>
      <c r="P14" s="32" t="s">
        <v>99</v>
      </c>
      <c r="AE14" t="e">
        <f>l</f>
        <v>#NAME?</v>
      </c>
    </row>
    <row r="15" spans="1:31">
      <c r="A15" t="e">
        <f>VLOOKUP(K15,'abp-org-uesers'!A15:H89,2)</f>
        <v>#N/A</v>
      </c>
      <c r="B15">
        <f>LOOKUP(E15,mysql_data!B2:B75,mysql_data!A2:A75)</f>
        <v>71</v>
      </c>
      <c r="C15" s="16" t="s">
        <v>13</v>
      </c>
      <c r="D15" s="23" t="s">
        <v>40</v>
      </c>
      <c r="E15" s="16" t="s">
        <v>93</v>
      </c>
      <c r="F15" s="16" t="s">
        <v>93</v>
      </c>
      <c r="G15" s="20" t="s">
        <v>94</v>
      </c>
      <c r="H15" s="16" t="s">
        <v>93</v>
      </c>
      <c r="I15" s="32" t="s">
        <v>95</v>
      </c>
      <c r="J15" s="32" t="s">
        <v>96</v>
      </c>
      <c r="K15" s="16" t="s">
        <v>97</v>
      </c>
      <c r="L15" s="16" t="s">
        <v>19</v>
      </c>
      <c r="M15" s="17" t="s">
        <v>19</v>
      </c>
      <c r="N15" s="32" t="s">
        <v>20</v>
      </c>
      <c r="O15" s="32" t="s">
        <v>97</v>
      </c>
      <c r="P15" s="32" t="s">
        <v>99</v>
      </c>
    </row>
    <row r="16" spans="1:31">
      <c r="A16" t="e">
        <f>VLOOKUP(K16,'abp-org-uesers'!A16:H90,2)</f>
        <v>#N/A</v>
      </c>
      <c r="B16">
        <f>LOOKUP(E16,mysql_data!B2:B75,mysql_data!A2:A75)</f>
        <v>71</v>
      </c>
      <c r="C16" s="16" t="s">
        <v>13</v>
      </c>
      <c r="D16" s="23" t="s">
        <v>40</v>
      </c>
      <c r="E16" s="16" t="s">
        <v>93</v>
      </c>
      <c r="F16" s="16" t="s">
        <v>93</v>
      </c>
      <c r="G16" s="20" t="s">
        <v>94</v>
      </c>
      <c r="H16" s="16" t="s">
        <v>93</v>
      </c>
      <c r="I16" s="32" t="s">
        <v>95</v>
      </c>
      <c r="J16" s="32" t="s">
        <v>96</v>
      </c>
      <c r="K16" s="16" t="s">
        <v>97</v>
      </c>
      <c r="L16" s="16" t="s">
        <v>19</v>
      </c>
      <c r="M16" s="17" t="s">
        <v>19</v>
      </c>
      <c r="N16" s="32" t="s">
        <v>28</v>
      </c>
      <c r="O16" s="32" t="s">
        <v>101</v>
      </c>
      <c r="P16" s="32" t="s">
        <v>99</v>
      </c>
    </row>
    <row r="17" spans="1:30">
      <c r="A17" t="e">
        <f>VLOOKUP(K17,'abp-org-uesers'!A17:H91,2)</f>
        <v>#N/A</v>
      </c>
      <c r="B17">
        <f>LOOKUP(E17,mysql_data!B2:B75,mysql_data!A2:A75)</f>
        <v>75</v>
      </c>
      <c r="C17" s="16" t="s">
        <v>13</v>
      </c>
      <c r="D17" s="24" t="s">
        <v>40</v>
      </c>
      <c r="E17" s="16" t="s">
        <v>103</v>
      </c>
      <c r="F17" s="16" t="s">
        <v>103</v>
      </c>
      <c r="G17" s="20" t="s">
        <v>104</v>
      </c>
      <c r="H17" s="16" t="s">
        <v>103</v>
      </c>
      <c r="I17" s="32" t="s">
        <v>105</v>
      </c>
      <c r="J17" s="32" t="s">
        <v>106</v>
      </c>
      <c r="K17" s="16" t="s">
        <v>107</v>
      </c>
      <c r="L17" s="16" t="s">
        <v>108</v>
      </c>
      <c r="M17" s="17" t="s">
        <v>108</v>
      </c>
      <c r="N17" s="32" t="s">
        <v>20</v>
      </c>
      <c r="O17" s="32" t="s">
        <v>109</v>
      </c>
      <c r="P17" s="32" t="s">
        <v>110</v>
      </c>
    </row>
    <row r="18" spans="1:30">
      <c r="A18" t="e">
        <f>VLOOKUP(K18,'abp-org-uesers'!A18:H92,2)</f>
        <v>#N/A</v>
      </c>
      <c r="B18">
        <f>LOOKUP(E18,mysql_data!B2:B75,mysql_data!A2:A75)</f>
        <v>29</v>
      </c>
      <c r="C18" s="16" t="s">
        <v>13</v>
      </c>
      <c r="D18" s="17" t="s">
        <v>40</v>
      </c>
      <c r="E18" s="16" t="s">
        <v>111</v>
      </c>
      <c r="F18" s="16" t="s">
        <v>111</v>
      </c>
      <c r="G18" s="20" t="s">
        <v>112</v>
      </c>
      <c r="H18" s="16" t="s">
        <v>111</v>
      </c>
      <c r="I18" s="32" t="s">
        <v>113</v>
      </c>
      <c r="J18" s="32" t="s">
        <v>114</v>
      </c>
      <c r="K18" s="16" t="s">
        <v>114</v>
      </c>
      <c r="L18" s="16" t="s">
        <v>30</v>
      </c>
      <c r="M18" s="17" t="s">
        <v>30</v>
      </c>
      <c r="N18" s="32" t="s">
        <v>56</v>
      </c>
      <c r="O18" s="32" t="s">
        <v>115</v>
      </c>
      <c r="P18" s="32" t="s">
        <v>39</v>
      </c>
      <c r="AD18" t="e">
        <f>VLOOKUP(K3,C2:P83,11,FALSE)</f>
        <v>#N/A</v>
      </c>
    </row>
    <row r="19" spans="1:30">
      <c r="A19" t="e">
        <f>VLOOKUP(K19,'abp-org-uesers'!A19:H93,2)</f>
        <v>#N/A</v>
      </c>
      <c r="B19">
        <f>LOOKUP(E19,mysql_data!B2:B75,mysql_data!A2:A75)</f>
        <v>47</v>
      </c>
      <c r="C19" s="16" t="s">
        <v>13</v>
      </c>
      <c r="D19" s="17" t="s">
        <v>58</v>
      </c>
      <c r="E19" s="16" t="s">
        <v>116</v>
      </c>
      <c r="F19" s="16" t="s">
        <v>116</v>
      </c>
      <c r="G19" s="20" t="s">
        <v>117</v>
      </c>
      <c r="H19" s="16" t="s">
        <v>116</v>
      </c>
      <c r="I19" s="32" t="s">
        <v>118</v>
      </c>
      <c r="J19" s="32" t="s">
        <v>119</v>
      </c>
      <c r="K19" s="16" t="s">
        <v>120</v>
      </c>
      <c r="L19" s="16" t="s">
        <v>121</v>
      </c>
      <c r="M19" s="17" t="s">
        <v>121</v>
      </c>
      <c r="N19" s="32" t="s">
        <v>28</v>
      </c>
      <c r="O19" s="32" t="s">
        <v>122</v>
      </c>
      <c r="P19" s="32" t="s">
        <v>123</v>
      </c>
    </row>
    <row r="20" spans="1:30">
      <c r="A20" t="e">
        <f>VLOOKUP(K20,'abp-org-uesers'!A20:H94,2)</f>
        <v>#N/A</v>
      </c>
      <c r="B20">
        <f>LOOKUP(E20,mysql_data!B2:B75,mysql_data!A2:A75)</f>
        <v>47</v>
      </c>
      <c r="C20" s="16" t="s">
        <v>13</v>
      </c>
      <c r="D20" s="17" t="s">
        <v>58</v>
      </c>
      <c r="E20" s="16" t="s">
        <v>116</v>
      </c>
      <c r="F20" s="16" t="s">
        <v>116</v>
      </c>
      <c r="G20" s="20" t="s">
        <v>117</v>
      </c>
      <c r="H20" s="16" t="s">
        <v>116</v>
      </c>
      <c r="I20" s="32" t="s">
        <v>118</v>
      </c>
      <c r="J20" s="32" t="s">
        <v>119</v>
      </c>
      <c r="K20" s="16" t="s">
        <v>120</v>
      </c>
      <c r="L20" s="16" t="s">
        <v>121</v>
      </c>
      <c r="M20" s="17" t="s">
        <v>121</v>
      </c>
      <c r="N20" s="32" t="s">
        <v>56</v>
      </c>
      <c r="O20" s="32" t="s">
        <v>124</v>
      </c>
      <c r="P20" s="32" t="s">
        <v>123</v>
      </c>
    </row>
    <row r="21" spans="1:30">
      <c r="A21" t="e">
        <f>VLOOKUP(K21,'abp-org-uesers'!A21:H95,2)</f>
        <v>#N/A</v>
      </c>
      <c r="B21">
        <f>LOOKUP(E21,mysql_data!B2:B75,mysql_data!A2:A75)</f>
        <v>19</v>
      </c>
      <c r="C21" s="16" t="s">
        <v>13</v>
      </c>
      <c r="D21" s="17" t="s">
        <v>40</v>
      </c>
      <c r="E21" s="16" t="s">
        <v>126</v>
      </c>
      <c r="F21" s="16" t="s">
        <v>127</v>
      </c>
      <c r="G21" s="20" t="s">
        <v>128</v>
      </c>
      <c r="H21" s="16" t="s">
        <v>127</v>
      </c>
      <c r="I21" s="32" t="s">
        <v>129</v>
      </c>
      <c r="J21" s="32" t="s">
        <v>130</v>
      </c>
      <c r="K21" s="16" t="s">
        <v>130</v>
      </c>
      <c r="L21" s="16" t="s">
        <v>30</v>
      </c>
      <c r="M21" s="17" t="s">
        <v>30</v>
      </c>
      <c r="N21" s="32" t="s">
        <v>56</v>
      </c>
      <c r="O21" s="32" t="s">
        <v>131</v>
      </c>
      <c r="P21" s="32" t="s">
        <v>39</v>
      </c>
    </row>
    <row r="22" spans="1:30">
      <c r="A22" t="e">
        <f>VLOOKUP(K22,'abp-org-uesers'!A22:H96,2)</f>
        <v>#N/A</v>
      </c>
      <c r="B22">
        <f>LOOKUP(E22,mysql_data!B2:B75,mysql_data!A2:A75)</f>
        <v>74</v>
      </c>
      <c r="C22" s="16" t="s">
        <v>13</v>
      </c>
      <c r="D22" s="17" t="s">
        <v>58</v>
      </c>
      <c r="E22" s="16" t="s">
        <v>132</v>
      </c>
      <c r="F22" s="16" t="s">
        <v>133</v>
      </c>
      <c r="G22" s="20" t="s">
        <v>134</v>
      </c>
      <c r="H22" s="16" t="s">
        <v>133</v>
      </c>
      <c r="I22" s="32" t="s">
        <v>135</v>
      </c>
      <c r="J22" s="32" t="s">
        <v>136</v>
      </c>
      <c r="K22" s="16" t="s">
        <v>137</v>
      </c>
      <c r="L22" s="16" t="s">
        <v>19</v>
      </c>
      <c r="M22" s="17" t="s">
        <v>19</v>
      </c>
      <c r="N22" s="32" t="s">
        <v>28</v>
      </c>
      <c r="O22" s="32" t="s">
        <v>138</v>
      </c>
      <c r="P22" s="32" t="s">
        <v>139</v>
      </c>
    </row>
    <row r="23" spans="1:30">
      <c r="A23" t="e">
        <f>VLOOKUP(K23,'abp-org-uesers'!A23:H97,2)</f>
        <v>#N/A</v>
      </c>
      <c r="B23">
        <f>LOOKUP(E23,mysql_data!B2:B75,mysql_data!A2:A75)</f>
        <v>53</v>
      </c>
      <c r="C23" s="16" t="s">
        <v>13</v>
      </c>
      <c r="D23" s="17" t="s">
        <v>58</v>
      </c>
      <c r="E23" s="16" t="s">
        <v>140</v>
      </c>
      <c r="F23" s="16" t="s">
        <v>140</v>
      </c>
      <c r="G23" s="20" t="s">
        <v>141</v>
      </c>
      <c r="H23" s="16" t="s">
        <v>140</v>
      </c>
      <c r="I23" s="32" t="s">
        <v>142</v>
      </c>
      <c r="J23" s="32" t="s">
        <v>143</v>
      </c>
      <c r="K23" s="16" t="s">
        <v>140</v>
      </c>
      <c r="L23" s="16" t="s">
        <v>30</v>
      </c>
      <c r="M23" s="17" t="s">
        <v>30</v>
      </c>
      <c r="N23" s="32" t="s">
        <v>20</v>
      </c>
      <c r="O23" s="32" t="s">
        <v>144</v>
      </c>
      <c r="P23" s="32" t="s">
        <v>47</v>
      </c>
    </row>
    <row r="24" spans="1:30">
      <c r="A24" t="e">
        <f>VLOOKUP(K24,'abp-org-uesers'!A24:H98,2)</f>
        <v>#N/A</v>
      </c>
      <c r="B24">
        <f>LOOKUP(E24,mysql_data!B2:B75,mysql_data!A2:A75)</f>
        <v>48</v>
      </c>
      <c r="C24" s="16" t="s">
        <v>13</v>
      </c>
      <c r="D24" s="17" t="s">
        <v>58</v>
      </c>
      <c r="E24" s="16" t="s">
        <v>145</v>
      </c>
      <c r="F24" s="16" t="s">
        <v>145</v>
      </c>
      <c r="G24" s="20" t="s">
        <v>146</v>
      </c>
      <c r="H24" s="16" t="s">
        <v>145</v>
      </c>
      <c r="I24" s="32" t="s">
        <v>147</v>
      </c>
      <c r="J24" s="32" t="s">
        <v>148</v>
      </c>
      <c r="K24" s="16" t="s">
        <v>149</v>
      </c>
      <c r="L24" s="16" t="s">
        <v>150</v>
      </c>
      <c r="M24" s="17" t="s">
        <v>150</v>
      </c>
      <c r="N24" s="32" t="s">
        <v>20</v>
      </c>
      <c r="O24" s="32" t="s">
        <v>151</v>
      </c>
      <c r="P24" s="32" t="s">
        <v>152</v>
      </c>
    </row>
    <row r="25" spans="1:30">
      <c r="A25" t="e">
        <f>VLOOKUP(K25,'abp-org-uesers'!A25:H99,2)</f>
        <v>#N/A</v>
      </c>
      <c r="B25">
        <f>LOOKUP(E25,mysql_data!B2:B75,mysql_data!A2:A75)</f>
        <v>55</v>
      </c>
      <c r="C25" s="16" t="s">
        <v>13</v>
      </c>
      <c r="D25" s="17" t="s">
        <v>58</v>
      </c>
      <c r="E25" s="16" t="s">
        <v>153</v>
      </c>
      <c r="F25" s="16" t="s">
        <v>153</v>
      </c>
      <c r="G25" s="20" t="s">
        <v>154</v>
      </c>
      <c r="H25" s="16" t="s">
        <v>153</v>
      </c>
      <c r="I25" s="32" t="s">
        <v>155</v>
      </c>
      <c r="J25" s="32" t="s">
        <v>156</v>
      </c>
      <c r="K25" s="16" t="s">
        <v>153</v>
      </c>
      <c r="L25" s="16" t="s">
        <v>30</v>
      </c>
      <c r="M25" s="17" t="s">
        <v>30</v>
      </c>
      <c r="N25" s="32" t="s">
        <v>20</v>
      </c>
      <c r="O25" s="32" t="s">
        <v>157</v>
      </c>
      <c r="P25" s="32" t="s">
        <v>47</v>
      </c>
    </row>
    <row r="26" spans="1:30">
      <c r="A26" t="e">
        <f>VLOOKUP(K26,'abp-org-uesers'!A26:H100,2)</f>
        <v>#N/A</v>
      </c>
      <c r="B26">
        <f>LOOKUP(E26,mysql_data!B2:B75,mysql_data!A2:A75)</f>
        <v>68</v>
      </c>
      <c r="C26" s="16" t="s">
        <v>13</v>
      </c>
      <c r="D26" s="17" t="s">
        <v>40</v>
      </c>
      <c r="E26" s="16" t="s">
        <v>158</v>
      </c>
      <c r="F26" s="16" t="s">
        <v>158</v>
      </c>
      <c r="G26" s="20" t="s">
        <v>159</v>
      </c>
      <c r="H26" s="16" t="s">
        <v>158</v>
      </c>
      <c r="I26" s="32" t="s">
        <v>160</v>
      </c>
      <c r="J26" s="32" t="s">
        <v>161</v>
      </c>
      <c r="K26" s="16" t="s">
        <v>162</v>
      </c>
      <c r="L26" s="16" t="s">
        <v>19</v>
      </c>
      <c r="M26" s="17" t="s">
        <v>19</v>
      </c>
      <c r="N26" s="32" t="s">
        <v>28</v>
      </c>
      <c r="O26" s="32" t="s">
        <v>163</v>
      </c>
      <c r="P26" s="32" t="s">
        <v>88</v>
      </c>
    </row>
    <row r="27" spans="1:30">
      <c r="A27" t="e">
        <f>VLOOKUP(K27,'abp-org-uesers'!A27:H101,2)</f>
        <v>#N/A</v>
      </c>
      <c r="B27">
        <f>LOOKUP(E27,mysql_data!B2:B75,mysql_data!A2:A75)</f>
        <v>25</v>
      </c>
      <c r="C27" s="16" t="s">
        <v>13</v>
      </c>
      <c r="D27" s="17" t="s">
        <v>58</v>
      </c>
      <c r="E27" s="16" t="s">
        <v>164</v>
      </c>
      <c r="F27" s="16" t="s">
        <v>164</v>
      </c>
      <c r="G27" s="20" t="s">
        <v>165</v>
      </c>
      <c r="H27" s="16" t="s">
        <v>164</v>
      </c>
      <c r="I27" s="32" t="s">
        <v>166</v>
      </c>
      <c r="J27" s="32" t="s">
        <v>167</v>
      </c>
      <c r="K27" s="16" t="s">
        <v>168</v>
      </c>
      <c r="L27" s="16" t="s">
        <v>30</v>
      </c>
      <c r="M27" s="17" t="s">
        <v>30</v>
      </c>
      <c r="N27" s="32" t="s">
        <v>56</v>
      </c>
      <c r="O27" s="32" t="s">
        <v>169</v>
      </c>
      <c r="P27" s="32" t="s">
        <v>39</v>
      </c>
    </row>
    <row r="28" spans="1:30">
      <c r="A28" t="e">
        <f>VLOOKUP(K28,'abp-org-uesers'!A28:H102,2)</f>
        <v>#N/A</v>
      </c>
      <c r="B28">
        <f>LOOKUP(E28,mysql_data!B2:B75,mysql_data!A2:A75)</f>
        <v>61</v>
      </c>
      <c r="C28" s="16" t="s">
        <v>13</v>
      </c>
      <c r="D28" s="17" t="s">
        <v>40</v>
      </c>
      <c r="E28" s="16" t="s">
        <v>170</v>
      </c>
      <c r="F28" s="16" t="s">
        <v>170</v>
      </c>
      <c r="G28" s="20" t="s">
        <v>171</v>
      </c>
      <c r="H28" s="16" t="s">
        <v>170</v>
      </c>
      <c r="I28" s="32" t="s">
        <v>172</v>
      </c>
      <c r="J28" s="32" t="s">
        <v>173</v>
      </c>
      <c r="K28" s="16" t="s">
        <v>170</v>
      </c>
      <c r="L28" s="16" t="s">
        <v>79</v>
      </c>
      <c r="M28" s="17" t="s">
        <v>79</v>
      </c>
      <c r="N28" s="32" t="s">
        <v>28</v>
      </c>
      <c r="O28" s="32" t="s">
        <v>170</v>
      </c>
      <c r="P28" s="32" t="s">
        <v>174</v>
      </c>
    </row>
    <row r="29" spans="1:30">
      <c r="A29" t="e">
        <f>VLOOKUP(K29,'abp-org-uesers'!A29:H103,2)</f>
        <v>#N/A</v>
      </c>
      <c r="B29">
        <f>LOOKUP(E29,mysql_data!B2:B75,mysql_data!A2:A75)</f>
        <v>61</v>
      </c>
      <c r="C29" s="16" t="s">
        <v>13</v>
      </c>
      <c r="D29" s="17" t="s">
        <v>40</v>
      </c>
      <c r="E29" s="16" t="s">
        <v>170</v>
      </c>
      <c r="F29" s="16" t="s">
        <v>170</v>
      </c>
      <c r="G29" s="20" t="s">
        <v>171</v>
      </c>
      <c r="H29" s="16" t="s">
        <v>170</v>
      </c>
      <c r="I29" s="32" t="s">
        <v>172</v>
      </c>
      <c r="J29" s="32" t="s">
        <v>173</v>
      </c>
      <c r="K29" s="16" t="s">
        <v>170</v>
      </c>
      <c r="L29" s="16" t="s">
        <v>79</v>
      </c>
      <c r="M29" s="17" t="s">
        <v>79</v>
      </c>
      <c r="N29" s="32" t="s">
        <v>28</v>
      </c>
      <c r="O29" s="32" t="s">
        <v>172</v>
      </c>
      <c r="P29" s="32" t="s">
        <v>174</v>
      </c>
    </row>
    <row r="30" spans="1:30">
      <c r="A30" t="e">
        <f>VLOOKUP(K30,'abp-org-uesers'!A30:H104,2)</f>
        <v>#N/A</v>
      </c>
      <c r="B30">
        <f>LOOKUP(E30,mysql_data!B2:B75,mysql_data!A2:A75)</f>
        <v>24</v>
      </c>
      <c r="C30" s="16" t="s">
        <v>13</v>
      </c>
      <c r="D30" s="17" t="s">
        <v>33</v>
      </c>
      <c r="E30" s="16" t="s">
        <v>176</v>
      </c>
      <c r="F30" s="16" t="s">
        <v>176</v>
      </c>
      <c r="G30" s="20" t="s">
        <v>177</v>
      </c>
      <c r="H30" s="16" t="s">
        <v>176</v>
      </c>
      <c r="I30" s="32" t="s">
        <v>178</v>
      </c>
      <c r="J30" s="32" t="s">
        <v>179</v>
      </c>
      <c r="K30" s="16" t="s">
        <v>180</v>
      </c>
      <c r="L30" s="16" t="s">
        <v>30</v>
      </c>
      <c r="M30" s="17" t="s">
        <v>30</v>
      </c>
      <c r="N30" s="32" t="s">
        <v>56</v>
      </c>
      <c r="O30" s="32" t="s">
        <v>181</v>
      </c>
      <c r="P30" s="32" t="s">
        <v>182</v>
      </c>
    </row>
    <row r="31" spans="1:30">
      <c r="A31" t="e">
        <f>VLOOKUP(K31,'abp-org-uesers'!A31:H105,2)</f>
        <v>#N/A</v>
      </c>
      <c r="B31">
        <f>LOOKUP(E31,mysql_data!B2:B75,mysql_data!A2:A75)</f>
        <v>66</v>
      </c>
      <c r="C31" s="16" t="s">
        <v>13</v>
      </c>
      <c r="D31" s="17" t="s">
        <v>33</v>
      </c>
      <c r="E31" s="17" t="s">
        <v>183</v>
      </c>
      <c r="F31" s="17" t="s">
        <v>184</v>
      </c>
      <c r="G31" s="20" t="s">
        <v>185</v>
      </c>
      <c r="H31" s="17" t="s">
        <v>186</v>
      </c>
      <c r="I31" s="25" t="s">
        <v>113</v>
      </c>
      <c r="J31" s="32" t="s">
        <v>187</v>
      </c>
      <c r="K31" s="17" t="s">
        <v>184</v>
      </c>
      <c r="L31" s="17" t="s">
        <v>188</v>
      </c>
      <c r="M31" s="17" t="s">
        <v>64</v>
      </c>
      <c r="N31" s="32" t="s">
        <v>20</v>
      </c>
      <c r="O31" s="32" t="s">
        <v>189</v>
      </c>
      <c r="P31" s="32" t="s">
        <v>190</v>
      </c>
    </row>
    <row r="32" spans="1:30">
      <c r="A32" t="e">
        <f>VLOOKUP(K32,'abp-org-uesers'!A32:H106,2)</f>
        <v>#N/A</v>
      </c>
      <c r="B32">
        <f>LOOKUP(E32,mysql_data!B2:B75,mysql_data!A2:A75)</f>
        <v>66</v>
      </c>
      <c r="C32" s="16" t="s">
        <v>13</v>
      </c>
      <c r="D32" s="17" t="s">
        <v>33</v>
      </c>
      <c r="E32" s="17" t="s">
        <v>183</v>
      </c>
      <c r="F32" s="17" t="s">
        <v>184</v>
      </c>
      <c r="G32" s="20" t="s">
        <v>185</v>
      </c>
      <c r="H32" s="17" t="s">
        <v>186</v>
      </c>
      <c r="I32" s="25" t="s">
        <v>113</v>
      </c>
      <c r="J32" s="32" t="s">
        <v>187</v>
      </c>
      <c r="K32" s="17" t="s">
        <v>184</v>
      </c>
      <c r="L32" s="17" t="s">
        <v>188</v>
      </c>
      <c r="M32" s="17" t="s">
        <v>191</v>
      </c>
      <c r="N32" s="32" t="s">
        <v>20</v>
      </c>
      <c r="O32" s="32" t="s">
        <v>192</v>
      </c>
      <c r="P32" s="32" t="s">
        <v>190</v>
      </c>
    </row>
    <row r="33" spans="1:16">
      <c r="A33" t="e">
        <f>VLOOKUP(K33,'abp-org-uesers'!A33:H107,2)</f>
        <v>#N/A</v>
      </c>
      <c r="B33">
        <f>LOOKUP(E33,mysql_data!B2:B75,mysql_data!A2:A75)</f>
        <v>79</v>
      </c>
      <c r="C33" s="16" t="s">
        <v>13</v>
      </c>
      <c r="D33" s="23" t="s">
        <v>40</v>
      </c>
      <c r="E33" s="16" t="s">
        <v>193</v>
      </c>
      <c r="F33" s="16" t="s">
        <v>193</v>
      </c>
      <c r="G33" s="20" t="s">
        <v>194</v>
      </c>
      <c r="H33" s="16" t="s">
        <v>193</v>
      </c>
      <c r="I33" s="32" t="s">
        <v>195</v>
      </c>
      <c r="J33" s="32" t="s">
        <v>196</v>
      </c>
      <c r="K33" s="16" t="s">
        <v>193</v>
      </c>
      <c r="L33" s="16" t="s">
        <v>30</v>
      </c>
      <c r="M33" s="17" t="s">
        <v>30</v>
      </c>
      <c r="N33" s="32" t="s">
        <v>56</v>
      </c>
      <c r="O33" s="32" t="s">
        <v>197</v>
      </c>
      <c r="P33" s="32" t="s">
        <v>198</v>
      </c>
    </row>
    <row r="34" spans="1:16">
      <c r="A34" t="e">
        <f>VLOOKUP(K34,'abp-org-uesers'!A34:H108,2)</f>
        <v>#N/A</v>
      </c>
      <c r="B34">
        <f>LOOKUP(E34,mysql_data!B2:B75,mysql_data!A2:A75)</f>
        <v>63</v>
      </c>
      <c r="C34" s="16" t="s">
        <v>13</v>
      </c>
      <c r="D34" s="17" t="s">
        <v>40</v>
      </c>
      <c r="E34" s="16" t="s">
        <v>199</v>
      </c>
      <c r="F34" s="16" t="s">
        <v>199</v>
      </c>
      <c r="G34" s="20" t="s">
        <v>200</v>
      </c>
      <c r="H34" s="16" t="s">
        <v>199</v>
      </c>
      <c r="I34" s="32" t="s">
        <v>160</v>
      </c>
      <c r="J34" s="32" t="s">
        <v>201</v>
      </c>
      <c r="K34" s="16" t="s">
        <v>202</v>
      </c>
      <c r="L34" s="16" t="s">
        <v>203</v>
      </c>
      <c r="M34" s="17" t="s">
        <v>203</v>
      </c>
      <c r="N34" s="32" t="s">
        <v>56</v>
      </c>
      <c r="O34" s="32" t="s">
        <v>204</v>
      </c>
      <c r="P34" s="32" t="s">
        <v>205</v>
      </c>
    </row>
    <row r="35" spans="1:16">
      <c r="A35" t="e">
        <f>VLOOKUP(K35,'abp-org-uesers'!A35:H109,2)</f>
        <v>#N/A</v>
      </c>
      <c r="B35">
        <f>LOOKUP(E35,mysql_data!B2:B75,mysql_data!A2:A75)</f>
        <v>62</v>
      </c>
      <c r="C35" s="16" t="s">
        <v>13</v>
      </c>
      <c r="D35" s="17" t="s">
        <v>40</v>
      </c>
      <c r="E35" s="16" t="s">
        <v>206</v>
      </c>
      <c r="F35" s="16" t="s">
        <v>206</v>
      </c>
      <c r="G35" s="20" t="s">
        <v>207</v>
      </c>
      <c r="H35" s="16" t="s">
        <v>206</v>
      </c>
      <c r="I35" s="32" t="s">
        <v>208</v>
      </c>
      <c r="J35" s="32" t="s">
        <v>209</v>
      </c>
      <c r="K35" s="16" t="s">
        <v>210</v>
      </c>
      <c r="L35" s="16" t="s">
        <v>211</v>
      </c>
      <c r="M35" s="17" t="s">
        <v>30</v>
      </c>
      <c r="N35" s="32" t="s">
        <v>20</v>
      </c>
      <c r="O35" s="32" t="s">
        <v>212</v>
      </c>
      <c r="P35" s="32" t="s">
        <v>213</v>
      </c>
    </row>
    <row r="36" spans="1:16">
      <c r="A36" t="e">
        <f>VLOOKUP(K36,'abp-org-uesers'!A36:H110,2)</f>
        <v>#N/A</v>
      </c>
      <c r="B36">
        <f>LOOKUP(E36,mysql_data!B2:B75,mysql_data!A2:A75)</f>
        <v>62</v>
      </c>
      <c r="C36" s="16" t="s">
        <v>13</v>
      </c>
      <c r="D36" s="17" t="s">
        <v>40</v>
      </c>
      <c r="E36" s="16" t="s">
        <v>206</v>
      </c>
      <c r="F36" s="16" t="s">
        <v>206</v>
      </c>
      <c r="G36" s="20" t="s">
        <v>207</v>
      </c>
      <c r="H36" s="16" t="s">
        <v>206</v>
      </c>
      <c r="I36" s="32" t="s">
        <v>208</v>
      </c>
      <c r="J36" s="32" t="s">
        <v>209</v>
      </c>
      <c r="K36" s="16" t="s">
        <v>210</v>
      </c>
      <c r="L36" s="16" t="s">
        <v>211</v>
      </c>
      <c r="M36" s="17" t="s">
        <v>150</v>
      </c>
      <c r="N36" s="32" t="s">
        <v>28</v>
      </c>
      <c r="O36" s="32" t="s">
        <v>214</v>
      </c>
      <c r="P36" s="32" t="s">
        <v>213</v>
      </c>
    </row>
    <row r="37" spans="1:16">
      <c r="A37" t="e">
        <f>VLOOKUP(K37,'abp-org-uesers'!A37:H111,2)</f>
        <v>#N/A</v>
      </c>
      <c r="B37">
        <f>LOOKUP(E37,mysql_data!B2:B75,mysql_data!A2:A75)</f>
        <v>27</v>
      </c>
      <c r="C37" s="16" t="s">
        <v>13</v>
      </c>
      <c r="D37" s="17" t="s">
        <v>58</v>
      </c>
      <c r="E37" s="16" t="s">
        <v>215</v>
      </c>
      <c r="F37" s="16" t="s">
        <v>215</v>
      </c>
      <c r="G37" s="20" t="s">
        <v>216</v>
      </c>
      <c r="H37" s="16" t="s">
        <v>215</v>
      </c>
      <c r="I37" s="32" t="s">
        <v>217</v>
      </c>
      <c r="J37" s="32" t="s">
        <v>218</v>
      </c>
      <c r="K37" s="16" t="s">
        <v>219</v>
      </c>
      <c r="L37" s="16" t="s">
        <v>220</v>
      </c>
      <c r="M37" s="17" t="s">
        <v>221</v>
      </c>
      <c r="N37" s="32" t="s">
        <v>20</v>
      </c>
      <c r="O37" s="32" t="s">
        <v>222</v>
      </c>
      <c r="P37" s="32" t="s">
        <v>223</v>
      </c>
    </row>
    <row r="38" spans="1:16">
      <c r="A38" t="e">
        <f>VLOOKUP(K38,'abp-org-uesers'!A38:H112,2)</f>
        <v>#N/A</v>
      </c>
      <c r="B38">
        <f>LOOKUP(E38,mysql_data!B2:B75,mysql_data!A2:A75)</f>
        <v>27</v>
      </c>
      <c r="C38" s="16" t="s">
        <v>13</v>
      </c>
      <c r="D38" s="17" t="s">
        <v>58</v>
      </c>
      <c r="E38" s="16" t="s">
        <v>215</v>
      </c>
      <c r="F38" s="16" t="s">
        <v>215</v>
      </c>
      <c r="G38" s="20" t="s">
        <v>216</v>
      </c>
      <c r="H38" s="16" t="s">
        <v>215</v>
      </c>
      <c r="I38" s="32" t="s">
        <v>217</v>
      </c>
      <c r="J38" s="32" t="s">
        <v>218</v>
      </c>
      <c r="K38" s="16" t="s">
        <v>219</v>
      </c>
      <c r="L38" s="16" t="s">
        <v>220</v>
      </c>
      <c r="M38" s="17" t="s">
        <v>30</v>
      </c>
      <c r="N38" s="32" t="s">
        <v>28</v>
      </c>
      <c r="O38" s="32" t="s">
        <v>224</v>
      </c>
      <c r="P38" s="32" t="s">
        <v>223</v>
      </c>
    </row>
    <row r="39" spans="1:16">
      <c r="A39" t="e">
        <f>VLOOKUP(K39,'abp-org-uesers'!A39:H113,2)</f>
        <v>#N/A</v>
      </c>
      <c r="B39">
        <f>LOOKUP(E39,mysql_data!B2:B75,mysql_data!A2:A75)</f>
        <v>65</v>
      </c>
      <c r="C39" s="16" t="s">
        <v>13</v>
      </c>
      <c r="D39" s="17" t="s">
        <v>58</v>
      </c>
      <c r="E39" s="16" t="s">
        <v>225</v>
      </c>
      <c r="F39" s="16" t="s">
        <v>225</v>
      </c>
      <c r="G39" s="20" t="s">
        <v>226</v>
      </c>
      <c r="H39" s="16" t="s">
        <v>225</v>
      </c>
      <c r="I39" s="32" t="s">
        <v>227</v>
      </c>
      <c r="J39" s="32" t="s">
        <v>228</v>
      </c>
      <c r="K39" s="16" t="s">
        <v>225</v>
      </c>
      <c r="L39" s="16" t="s">
        <v>64</v>
      </c>
      <c r="M39" s="17" t="s">
        <v>64</v>
      </c>
      <c r="N39" s="32" t="s">
        <v>56</v>
      </c>
      <c r="O39" s="32" t="s">
        <v>229</v>
      </c>
      <c r="P39" s="32" t="s">
        <v>66</v>
      </c>
    </row>
    <row r="40" spans="1:16">
      <c r="A40" t="e">
        <f>VLOOKUP(K40,'abp-org-uesers'!A40:H114,2)</f>
        <v>#N/A</v>
      </c>
      <c r="B40">
        <f>LOOKUP(E40,mysql_data!B2:B75,mysql_data!A2:A75)</f>
        <v>77</v>
      </c>
      <c r="C40" s="16" t="s">
        <v>13</v>
      </c>
      <c r="D40" s="23" t="s">
        <v>40</v>
      </c>
      <c r="E40" s="16" t="s">
        <v>230</v>
      </c>
      <c r="F40" s="16" t="s">
        <v>230</v>
      </c>
      <c r="G40" s="20" t="s">
        <v>231</v>
      </c>
      <c r="H40" s="16" t="s">
        <v>230</v>
      </c>
      <c r="I40" s="32" t="s">
        <v>232</v>
      </c>
      <c r="J40" s="32" t="s">
        <v>233</v>
      </c>
      <c r="K40" s="16" t="s">
        <v>234</v>
      </c>
      <c r="L40" s="16" t="s">
        <v>71</v>
      </c>
      <c r="M40" s="17" t="s">
        <v>71</v>
      </c>
      <c r="N40" s="32" t="s">
        <v>56</v>
      </c>
      <c r="O40" s="32" t="s">
        <v>235</v>
      </c>
      <c r="P40" s="32" t="s">
        <v>236</v>
      </c>
    </row>
    <row r="41" spans="1:16">
      <c r="A41" t="e">
        <f>VLOOKUP(K41,'abp-org-uesers'!A41:H115,2)</f>
        <v>#N/A</v>
      </c>
      <c r="B41">
        <f>LOOKUP(E41,mysql_data!B2:B75,mysql_data!A2:A75)</f>
        <v>77</v>
      </c>
      <c r="C41" s="16" t="s">
        <v>13</v>
      </c>
      <c r="D41" s="17" t="s">
        <v>58</v>
      </c>
      <c r="E41" s="16" t="s">
        <v>237</v>
      </c>
      <c r="F41" s="16" t="s">
        <v>238</v>
      </c>
      <c r="G41" s="20" t="s">
        <v>239</v>
      </c>
      <c r="H41" s="16" t="s">
        <v>237</v>
      </c>
      <c r="I41" s="32" t="s">
        <v>240</v>
      </c>
      <c r="J41" s="32" t="s">
        <v>241</v>
      </c>
      <c r="K41" s="16" t="s">
        <v>242</v>
      </c>
      <c r="L41" s="16" t="s">
        <v>19</v>
      </c>
      <c r="M41" s="17" t="s">
        <v>19</v>
      </c>
      <c r="N41" s="32" t="s">
        <v>56</v>
      </c>
      <c r="O41" s="32" t="s">
        <v>243</v>
      </c>
      <c r="P41" s="32" t="s">
        <v>244</v>
      </c>
    </row>
    <row r="42" spans="1:16">
      <c r="A42" t="e">
        <f>VLOOKUP(K42,'abp-org-uesers'!A42:H116,2)</f>
        <v>#N/A</v>
      </c>
      <c r="B42">
        <f>LOOKUP(E42,mysql_data!B2:B75,mysql_data!A2:A75)</f>
        <v>31</v>
      </c>
      <c r="C42" s="16" t="s">
        <v>245</v>
      </c>
      <c r="D42" s="17" t="s">
        <v>33</v>
      </c>
      <c r="E42" s="16" t="s">
        <v>246</v>
      </c>
      <c r="F42" s="16" t="s">
        <v>246</v>
      </c>
      <c r="G42" s="20" t="s">
        <v>247</v>
      </c>
      <c r="H42" s="16" t="s">
        <v>246</v>
      </c>
      <c r="I42" s="32" t="s">
        <v>248</v>
      </c>
      <c r="J42" s="32" t="s">
        <v>249</v>
      </c>
      <c r="K42" s="16" t="s">
        <v>250</v>
      </c>
      <c r="L42" s="16" t="s">
        <v>30</v>
      </c>
      <c r="M42" s="17" t="s">
        <v>30</v>
      </c>
      <c r="N42" s="32" t="s">
        <v>20</v>
      </c>
      <c r="O42" s="32" t="s">
        <v>251</v>
      </c>
      <c r="P42" s="32" t="s">
        <v>47</v>
      </c>
    </row>
    <row r="43" spans="1:16">
      <c r="A43" t="e">
        <f>VLOOKUP(K43,'abp-org-uesers'!A43:H117,2)</f>
        <v>#N/A</v>
      </c>
      <c r="B43">
        <f>LOOKUP(E43,mysql_data!B2:B75,mysql_data!A2:A75)</f>
        <v>45</v>
      </c>
      <c r="C43" s="16" t="s">
        <v>252</v>
      </c>
      <c r="D43" s="13" t="s">
        <v>253</v>
      </c>
      <c r="E43" s="16" t="s">
        <v>254</v>
      </c>
      <c r="F43" s="16" t="s">
        <v>255</v>
      </c>
      <c r="G43" s="20" t="s">
        <v>256</v>
      </c>
      <c r="H43" s="16" t="s">
        <v>254</v>
      </c>
      <c r="I43" s="32" t="s">
        <v>257</v>
      </c>
      <c r="J43" s="32" t="s">
        <v>258</v>
      </c>
      <c r="K43" s="16" t="s">
        <v>259</v>
      </c>
      <c r="L43" s="16" t="s">
        <v>19</v>
      </c>
      <c r="M43" s="17" t="s">
        <v>19</v>
      </c>
      <c r="N43" s="32" t="s">
        <v>56</v>
      </c>
      <c r="O43" s="32" t="s">
        <v>260</v>
      </c>
      <c r="P43" s="32" t="s">
        <v>244</v>
      </c>
    </row>
    <row r="44" spans="1:16">
      <c r="A44" t="e">
        <f>VLOOKUP(K44,'abp-org-uesers'!A44:H118,2)</f>
        <v>#N/A</v>
      </c>
      <c r="B44">
        <f>LOOKUP(E44,mysql_data!B2:B75,mysql_data!A2:A75)</f>
        <v>37</v>
      </c>
      <c r="C44" s="16" t="s">
        <v>252</v>
      </c>
      <c r="D44" s="17" t="s">
        <v>261</v>
      </c>
      <c r="E44" s="16" t="s">
        <v>262</v>
      </c>
      <c r="F44" s="16" t="s">
        <v>263</v>
      </c>
      <c r="G44" s="20" t="s">
        <v>264</v>
      </c>
      <c r="H44" s="16" t="s">
        <v>262</v>
      </c>
      <c r="I44" s="32" t="s">
        <v>265</v>
      </c>
      <c r="J44" s="32" t="s">
        <v>266</v>
      </c>
      <c r="K44" s="16" t="s">
        <v>267</v>
      </c>
      <c r="L44" s="16" t="s">
        <v>30</v>
      </c>
      <c r="M44" s="17" t="s">
        <v>30</v>
      </c>
      <c r="N44" s="32" t="s">
        <v>28</v>
      </c>
      <c r="O44" s="32" t="s">
        <v>268</v>
      </c>
      <c r="P44" s="32" t="s">
        <v>269</v>
      </c>
    </row>
    <row r="45" spans="1:16">
      <c r="A45" t="e">
        <f>VLOOKUP(K45,'abp-org-uesers'!A45:H119,2)</f>
        <v>#N/A</v>
      </c>
      <c r="B45">
        <f>LOOKUP(E45,mysql_data!B2:B75,mysql_data!A2:A75)</f>
        <v>6</v>
      </c>
      <c r="C45" s="16" t="s">
        <v>252</v>
      </c>
      <c r="D45" s="17" t="s">
        <v>261</v>
      </c>
      <c r="E45" s="16" t="s">
        <v>270</v>
      </c>
      <c r="F45" s="16" t="s">
        <v>271</v>
      </c>
      <c r="G45" s="20" t="s">
        <v>272</v>
      </c>
      <c r="H45" s="16" t="s">
        <v>270</v>
      </c>
      <c r="I45" s="32" t="s">
        <v>273</v>
      </c>
      <c r="J45" s="32" t="s">
        <v>274</v>
      </c>
      <c r="K45" s="16" t="s">
        <v>275</v>
      </c>
      <c r="L45" s="16" t="s">
        <v>276</v>
      </c>
      <c r="M45" s="17" t="s">
        <v>221</v>
      </c>
      <c r="N45" s="32" t="s">
        <v>56</v>
      </c>
      <c r="O45" s="32" t="s">
        <v>277</v>
      </c>
      <c r="P45" s="32" t="s">
        <v>278</v>
      </c>
    </row>
    <row r="46" spans="1:16">
      <c r="A46" t="e">
        <f>VLOOKUP(K46,'abp-org-uesers'!A46:H120,2)</f>
        <v>#N/A</v>
      </c>
      <c r="B46">
        <f>LOOKUP(E46,mysql_data!B2:B75,mysql_data!A2:A75)</f>
        <v>6</v>
      </c>
      <c r="C46" s="16" t="s">
        <v>252</v>
      </c>
      <c r="D46" s="17" t="s">
        <v>261</v>
      </c>
      <c r="E46" s="16" t="s">
        <v>270</v>
      </c>
      <c r="F46" s="16" t="s">
        <v>271</v>
      </c>
      <c r="G46" s="20" t="s">
        <v>272</v>
      </c>
      <c r="H46" s="16" t="s">
        <v>270</v>
      </c>
      <c r="I46" s="32" t="s">
        <v>273</v>
      </c>
      <c r="J46" s="32" t="s">
        <v>274</v>
      </c>
      <c r="K46" s="16" t="s">
        <v>275</v>
      </c>
      <c r="L46" s="16" t="s">
        <v>276</v>
      </c>
      <c r="M46" s="17" t="s">
        <v>279</v>
      </c>
      <c r="N46" s="32" t="s">
        <v>20</v>
      </c>
      <c r="O46" s="32" t="s">
        <v>280</v>
      </c>
      <c r="P46" s="32" t="s">
        <v>278</v>
      </c>
    </row>
    <row r="47" spans="1:16">
      <c r="A47" t="e">
        <f>VLOOKUP(K47,'abp-org-uesers'!A47:H121,2)</f>
        <v>#N/A</v>
      </c>
      <c r="B47">
        <f>LOOKUP(E47,mysql_data!B2:B75,mysql_data!A2:A75)</f>
        <v>21</v>
      </c>
      <c r="C47" s="16" t="s">
        <v>252</v>
      </c>
      <c r="D47" s="16" t="s">
        <v>253</v>
      </c>
      <c r="E47" s="17" t="s">
        <v>281</v>
      </c>
      <c r="F47" s="16" t="s">
        <v>282</v>
      </c>
      <c r="G47" s="16" t="s">
        <v>283</v>
      </c>
      <c r="H47" s="20" t="s">
        <v>281</v>
      </c>
      <c r="I47" s="16" t="s">
        <v>284</v>
      </c>
      <c r="J47" s="32" t="s">
        <v>285</v>
      </c>
      <c r="K47" s="32" t="s">
        <v>286</v>
      </c>
      <c r="L47" s="16" t="s">
        <v>287</v>
      </c>
      <c r="M47" s="16" t="s">
        <v>30</v>
      </c>
      <c r="N47" s="17" t="s">
        <v>56</v>
      </c>
      <c r="O47" s="32" t="s">
        <v>288</v>
      </c>
      <c r="P47" s="32" t="s">
        <v>289</v>
      </c>
    </row>
    <row r="48" spans="1:16">
      <c r="A48" t="e">
        <f>VLOOKUP(K48,'abp-org-uesers'!A48:H122,2)</f>
        <v>#N/A</v>
      </c>
      <c r="B48">
        <f>LOOKUP(E48,mysql_data!B2:B75,mysql_data!A2:A75)</f>
        <v>21</v>
      </c>
      <c r="C48" s="16" t="s">
        <v>252</v>
      </c>
      <c r="D48" s="16" t="s">
        <v>253</v>
      </c>
      <c r="E48" s="16" t="s">
        <v>281</v>
      </c>
      <c r="F48" s="16" t="s">
        <v>282</v>
      </c>
      <c r="G48" s="17" t="s">
        <v>283</v>
      </c>
      <c r="H48" s="16" t="s">
        <v>281</v>
      </c>
      <c r="I48" s="32" t="s">
        <v>284</v>
      </c>
      <c r="J48" s="32" t="s">
        <v>285</v>
      </c>
      <c r="K48" s="16" t="s">
        <v>286</v>
      </c>
      <c r="L48" s="16" t="s">
        <v>287</v>
      </c>
      <c r="M48" s="17" t="s">
        <v>290</v>
      </c>
      <c r="N48" s="32" t="s">
        <v>20</v>
      </c>
      <c r="O48" s="32" t="s">
        <v>291</v>
      </c>
      <c r="P48" s="32" t="s">
        <v>289</v>
      </c>
    </row>
    <row r="49" spans="1:16">
      <c r="A49" t="e">
        <f>VLOOKUP(K49,'abp-org-uesers'!A49:H123,2)</f>
        <v>#N/A</v>
      </c>
      <c r="B49">
        <f>LOOKUP(E49,mysql_data!B2:B75,mysql_data!A2:A75)</f>
        <v>21</v>
      </c>
      <c r="C49" s="16" t="s">
        <v>252</v>
      </c>
      <c r="D49" s="16" t="s">
        <v>253</v>
      </c>
      <c r="E49" s="16" t="s">
        <v>281</v>
      </c>
      <c r="F49" s="16" t="s">
        <v>282</v>
      </c>
      <c r="G49" s="17" t="s">
        <v>283</v>
      </c>
      <c r="H49" s="16" t="s">
        <v>281</v>
      </c>
      <c r="I49" s="32" t="s">
        <v>284</v>
      </c>
      <c r="J49" s="32" t="s">
        <v>285</v>
      </c>
      <c r="K49" s="16" t="s">
        <v>286</v>
      </c>
      <c r="L49" s="16" t="s">
        <v>287</v>
      </c>
      <c r="M49" s="17" t="s">
        <v>292</v>
      </c>
      <c r="N49" s="32" t="s">
        <v>20</v>
      </c>
      <c r="O49" s="32" t="s">
        <v>293</v>
      </c>
      <c r="P49" s="32" t="s">
        <v>289</v>
      </c>
    </row>
    <row r="50" spans="1:16">
      <c r="A50" t="e">
        <f>VLOOKUP(K50,'abp-org-uesers'!A50:H124,2)</f>
        <v>#N/A</v>
      </c>
      <c r="B50">
        <f>LOOKUP(E50,mysql_data!B2:B75,mysql_data!A2:A75)</f>
        <v>21</v>
      </c>
      <c r="C50" s="16" t="s">
        <v>252</v>
      </c>
      <c r="D50" s="16" t="s">
        <v>253</v>
      </c>
      <c r="E50" s="16" t="s">
        <v>281</v>
      </c>
      <c r="F50" s="16" t="s">
        <v>282</v>
      </c>
      <c r="G50" s="17" t="s">
        <v>283</v>
      </c>
      <c r="H50" s="16" t="s">
        <v>281</v>
      </c>
      <c r="I50" s="32" t="s">
        <v>284</v>
      </c>
      <c r="J50" s="32" t="s">
        <v>285</v>
      </c>
      <c r="K50" s="16" t="s">
        <v>286</v>
      </c>
      <c r="L50" s="16" t="s">
        <v>287</v>
      </c>
      <c r="M50" s="17" t="s">
        <v>294</v>
      </c>
      <c r="N50" s="32" t="s">
        <v>20</v>
      </c>
      <c r="O50" s="32" t="s">
        <v>295</v>
      </c>
      <c r="P50" s="32" t="s">
        <v>289</v>
      </c>
    </row>
    <row r="51" spans="1:16">
      <c r="A51" t="e">
        <f>VLOOKUP(K51,'abp-org-uesers'!A51:H125,2)</f>
        <v>#N/A</v>
      </c>
      <c r="B51">
        <f>LOOKUP(E51,mysql_data!B2:B75,mysql_data!A2:A75)</f>
        <v>21</v>
      </c>
      <c r="C51" s="16" t="s">
        <v>252</v>
      </c>
      <c r="D51" s="16" t="s">
        <v>253</v>
      </c>
      <c r="E51" s="16" t="s">
        <v>281</v>
      </c>
      <c r="F51" s="16" t="s">
        <v>282</v>
      </c>
      <c r="G51" s="17" t="s">
        <v>283</v>
      </c>
      <c r="H51" s="16" t="s">
        <v>281</v>
      </c>
      <c r="I51" s="32" t="s">
        <v>284</v>
      </c>
      <c r="J51" s="32" t="s">
        <v>285</v>
      </c>
      <c r="K51" s="16" t="s">
        <v>286</v>
      </c>
      <c r="L51" s="16" t="s">
        <v>287</v>
      </c>
      <c r="M51" s="17" t="s">
        <v>296</v>
      </c>
      <c r="N51" s="32" t="s">
        <v>20</v>
      </c>
      <c r="O51" s="32" t="s">
        <v>297</v>
      </c>
      <c r="P51" s="32" t="s">
        <v>289</v>
      </c>
    </row>
    <row r="52" spans="1:16">
      <c r="A52" t="e">
        <f>VLOOKUP(K52,'abp-org-uesers'!A52:H126,2)</f>
        <v>#N/A</v>
      </c>
      <c r="B52">
        <f>LOOKUP(E52,mysql_data!B2:B75,mysql_data!A2:A75)</f>
        <v>21</v>
      </c>
      <c r="C52" s="16" t="s">
        <v>252</v>
      </c>
      <c r="D52" s="13" t="s">
        <v>253</v>
      </c>
      <c r="E52" s="16" t="s">
        <v>281</v>
      </c>
      <c r="F52" s="16" t="s">
        <v>282</v>
      </c>
      <c r="G52" s="17" t="s">
        <v>283</v>
      </c>
      <c r="H52" s="16" t="s">
        <v>281</v>
      </c>
      <c r="I52" s="32" t="s">
        <v>284</v>
      </c>
      <c r="J52" s="32" t="s">
        <v>285</v>
      </c>
      <c r="K52" s="16" t="s">
        <v>286</v>
      </c>
      <c r="L52" s="16" t="s">
        <v>287</v>
      </c>
      <c r="M52" s="17" t="s">
        <v>298</v>
      </c>
      <c r="N52" s="32" t="s">
        <v>20</v>
      </c>
      <c r="O52" s="32" t="s">
        <v>299</v>
      </c>
      <c r="P52" s="32" t="s">
        <v>289</v>
      </c>
    </row>
    <row r="53" spans="1:16">
      <c r="A53" t="e">
        <f>VLOOKUP(K53,'abp-org-uesers'!A53:H127,2)</f>
        <v>#N/A</v>
      </c>
      <c r="B53">
        <f>LOOKUP(E53,mysql_data!B2:B75,mysql_data!A2:A75)</f>
        <v>52</v>
      </c>
      <c r="C53" s="16" t="s">
        <v>252</v>
      </c>
      <c r="D53" s="17" t="s">
        <v>261</v>
      </c>
      <c r="E53" s="16" t="s">
        <v>300</v>
      </c>
      <c r="F53" s="16" t="s">
        <v>301</v>
      </c>
      <c r="G53" s="17" t="s">
        <v>302</v>
      </c>
      <c r="H53" s="16" t="s">
        <v>300</v>
      </c>
      <c r="I53" s="32" t="s">
        <v>303</v>
      </c>
      <c r="J53" s="32" t="s">
        <v>304</v>
      </c>
      <c r="K53" s="16" t="s">
        <v>305</v>
      </c>
      <c r="L53" s="16" t="s">
        <v>30</v>
      </c>
      <c r="M53" s="17" t="s">
        <v>30</v>
      </c>
      <c r="N53" s="32" t="s">
        <v>28</v>
      </c>
      <c r="O53" s="32" t="s">
        <v>306</v>
      </c>
      <c r="P53" s="32" t="s">
        <v>307</v>
      </c>
    </row>
    <row r="54" spans="1:16">
      <c r="A54" t="e">
        <f>VLOOKUP(K54,'abp-org-uesers'!A54:H128,2)</f>
        <v>#N/A</v>
      </c>
      <c r="B54">
        <f>LOOKUP(E54,mysql_data!B2:B75,mysql_data!A2:A75)</f>
        <v>51</v>
      </c>
      <c r="C54" s="16" t="s">
        <v>252</v>
      </c>
      <c r="D54" s="16" t="s">
        <v>253</v>
      </c>
      <c r="E54" s="16" t="s">
        <v>308</v>
      </c>
      <c r="F54" s="16" t="s">
        <v>309</v>
      </c>
      <c r="G54" s="20" t="s">
        <v>310</v>
      </c>
      <c r="H54" s="16" t="s">
        <v>308</v>
      </c>
      <c r="I54" s="32" t="s">
        <v>113</v>
      </c>
      <c r="J54" s="32" t="s">
        <v>311</v>
      </c>
      <c r="K54" s="16" t="s">
        <v>312</v>
      </c>
      <c r="L54" s="16" t="s">
        <v>313</v>
      </c>
      <c r="M54" s="17" t="s">
        <v>221</v>
      </c>
      <c r="N54" s="32" t="s">
        <v>28</v>
      </c>
      <c r="O54" s="32" t="s">
        <v>314</v>
      </c>
      <c r="P54" s="32" t="s">
        <v>315</v>
      </c>
    </row>
    <row r="55" spans="1:16">
      <c r="A55" t="e">
        <f>VLOOKUP(K55,'abp-org-uesers'!A55:H129,2)</f>
        <v>#N/A</v>
      </c>
      <c r="B55">
        <f>LOOKUP(E55,mysql_data!B2:B75,mysql_data!A2:A75)</f>
        <v>51</v>
      </c>
      <c r="C55" s="16" t="s">
        <v>252</v>
      </c>
      <c r="D55" s="13" t="s">
        <v>253</v>
      </c>
      <c r="E55" s="16" t="s">
        <v>308</v>
      </c>
      <c r="F55" s="16" t="s">
        <v>309</v>
      </c>
      <c r="G55" s="20" t="s">
        <v>310</v>
      </c>
      <c r="H55" s="16" t="s">
        <v>308</v>
      </c>
      <c r="I55" s="32" t="s">
        <v>113</v>
      </c>
      <c r="J55" s="32" t="s">
        <v>311</v>
      </c>
      <c r="K55" s="16" t="s">
        <v>312</v>
      </c>
      <c r="L55" s="16" t="s">
        <v>313</v>
      </c>
      <c r="M55" s="17" t="s">
        <v>316</v>
      </c>
      <c r="N55" s="32" t="s">
        <v>56</v>
      </c>
      <c r="O55" s="32" t="s">
        <v>317</v>
      </c>
      <c r="P55" s="32" t="s">
        <v>315</v>
      </c>
    </row>
    <row r="56" spans="1:16">
      <c r="A56" t="e">
        <f>VLOOKUP(K56,'abp-org-uesers'!A56:H130,2)</f>
        <v>#N/A</v>
      </c>
      <c r="B56">
        <f>LOOKUP(E56,mysql_data!B2:B75,mysql_data!A2:A75)</f>
        <v>70</v>
      </c>
      <c r="C56" s="16" t="s">
        <v>252</v>
      </c>
      <c r="D56" s="17" t="s">
        <v>261</v>
      </c>
      <c r="E56" s="16" t="s">
        <v>318</v>
      </c>
      <c r="F56" s="16" t="s">
        <v>318</v>
      </c>
      <c r="G56" s="20" t="s">
        <v>319</v>
      </c>
      <c r="H56" s="16" t="s">
        <v>318</v>
      </c>
      <c r="I56" s="32" t="s">
        <v>320</v>
      </c>
      <c r="J56" s="32" t="s">
        <v>321</v>
      </c>
      <c r="K56" s="16" t="s">
        <v>321</v>
      </c>
      <c r="L56" s="16" t="s">
        <v>322</v>
      </c>
      <c r="M56" s="17" t="s">
        <v>30</v>
      </c>
      <c r="N56" s="32" t="s">
        <v>56</v>
      </c>
      <c r="O56" s="32" t="s">
        <v>323</v>
      </c>
      <c r="P56" s="32" t="s">
        <v>324</v>
      </c>
    </row>
    <row r="57" spans="1:16">
      <c r="A57" t="e">
        <f>VLOOKUP(K57,'abp-org-uesers'!A57:H131,2)</f>
        <v>#N/A</v>
      </c>
      <c r="B57">
        <f>LOOKUP(E57,mysql_data!B2:B75,mysql_data!A2:A75)</f>
        <v>70</v>
      </c>
      <c r="C57" s="16" t="s">
        <v>252</v>
      </c>
      <c r="D57" s="17" t="s">
        <v>261</v>
      </c>
      <c r="E57" s="16" t="s">
        <v>318</v>
      </c>
      <c r="F57" s="16" t="s">
        <v>318</v>
      </c>
      <c r="G57" s="20" t="s">
        <v>319</v>
      </c>
      <c r="H57" s="16" t="s">
        <v>318</v>
      </c>
      <c r="I57" s="32" t="s">
        <v>320</v>
      </c>
      <c r="J57" s="32" t="s">
        <v>321</v>
      </c>
      <c r="K57" s="16" t="s">
        <v>321</v>
      </c>
      <c r="L57" s="16" t="s">
        <v>322</v>
      </c>
      <c r="M57" s="17" t="s">
        <v>71</v>
      </c>
      <c r="N57" s="32" t="s">
        <v>28</v>
      </c>
      <c r="O57" s="32" t="s">
        <v>72</v>
      </c>
      <c r="P57" s="32" t="s">
        <v>324</v>
      </c>
    </row>
    <row r="58" spans="1:16">
      <c r="A58" t="e">
        <f>VLOOKUP(K58,'abp-org-uesers'!A58:H132,2)</f>
        <v>#N/A</v>
      </c>
      <c r="B58">
        <f>LOOKUP(E58,mysql_data!B2:B75,mysql_data!A2:A75)</f>
        <v>70</v>
      </c>
      <c r="C58" s="16" t="s">
        <v>252</v>
      </c>
      <c r="D58" s="17" t="s">
        <v>253</v>
      </c>
      <c r="E58" s="16" t="s">
        <v>325</v>
      </c>
      <c r="F58" s="16" t="s">
        <v>326</v>
      </c>
      <c r="G58" s="20" t="s">
        <v>327</v>
      </c>
      <c r="H58" s="16" t="s">
        <v>325</v>
      </c>
      <c r="I58" s="32" t="s">
        <v>303</v>
      </c>
      <c r="J58" s="32" t="s">
        <v>328</v>
      </c>
      <c r="K58" s="16" t="s">
        <v>329</v>
      </c>
      <c r="L58" s="16" t="s">
        <v>330</v>
      </c>
      <c r="M58" s="17" t="s">
        <v>331</v>
      </c>
      <c r="N58" s="32" t="s">
        <v>56</v>
      </c>
      <c r="O58" s="32" t="s">
        <v>332</v>
      </c>
      <c r="P58" s="32" t="s">
        <v>333</v>
      </c>
    </row>
    <row r="59" spans="1:16">
      <c r="A59" t="e">
        <f>VLOOKUP(K59,'abp-org-uesers'!A59:H133,2)</f>
        <v>#N/A</v>
      </c>
      <c r="B59">
        <f>LOOKUP(E59,mysql_data!B2:B75,mysql_data!A2:A75)</f>
        <v>70</v>
      </c>
      <c r="C59" s="16" t="s">
        <v>252</v>
      </c>
      <c r="D59" s="17" t="s">
        <v>253</v>
      </c>
      <c r="E59" s="16" t="s">
        <v>325</v>
      </c>
      <c r="F59" s="16" t="s">
        <v>326</v>
      </c>
      <c r="G59" s="20" t="s">
        <v>327</v>
      </c>
      <c r="H59" s="16" t="s">
        <v>325</v>
      </c>
      <c r="I59" s="32" t="s">
        <v>303</v>
      </c>
      <c r="J59" s="32" t="s">
        <v>328</v>
      </c>
      <c r="K59" s="16" t="s">
        <v>329</v>
      </c>
      <c r="L59" s="16" t="s">
        <v>330</v>
      </c>
      <c r="M59" s="17" t="s">
        <v>334</v>
      </c>
      <c r="N59" s="32" t="s">
        <v>20</v>
      </c>
      <c r="O59" s="32" t="s">
        <v>335</v>
      </c>
      <c r="P59" s="32" t="s">
        <v>333</v>
      </c>
    </row>
    <row r="60" spans="1:16">
      <c r="A60" t="e">
        <f>VLOOKUP(K60,'abp-org-uesers'!A60:H134,2)</f>
        <v>#N/A</v>
      </c>
      <c r="B60">
        <f>LOOKUP(E60,mysql_data!B2:B75,mysql_data!A2:A75)</f>
        <v>70</v>
      </c>
      <c r="C60" s="16" t="s">
        <v>252</v>
      </c>
      <c r="D60" s="13" t="s">
        <v>253</v>
      </c>
      <c r="E60" s="16" t="s">
        <v>325</v>
      </c>
      <c r="F60" s="16" t="s">
        <v>326</v>
      </c>
      <c r="G60" s="20" t="s">
        <v>327</v>
      </c>
      <c r="H60" s="16" t="s">
        <v>325</v>
      </c>
      <c r="I60" s="32" t="s">
        <v>303</v>
      </c>
      <c r="J60" s="32" t="s">
        <v>328</v>
      </c>
      <c r="K60" s="16" t="s">
        <v>329</v>
      </c>
      <c r="L60" s="16" t="s">
        <v>330</v>
      </c>
      <c r="M60" s="17" t="s">
        <v>336</v>
      </c>
      <c r="N60" s="32" t="s">
        <v>20</v>
      </c>
      <c r="O60" s="32" t="s">
        <v>337</v>
      </c>
      <c r="P60" s="32" t="s">
        <v>333</v>
      </c>
    </row>
    <row r="61" spans="1:16">
      <c r="A61" t="e">
        <f>VLOOKUP(K61,'abp-org-uesers'!A61:H135,2)</f>
        <v>#N/A</v>
      </c>
      <c r="B61">
        <f>LOOKUP(E61,mysql_data!B2:B75,mysql_data!A2:A75)</f>
        <v>67</v>
      </c>
      <c r="C61" s="16" t="s">
        <v>252</v>
      </c>
      <c r="D61" s="17" t="s">
        <v>261</v>
      </c>
      <c r="E61" s="16" t="s">
        <v>338</v>
      </c>
      <c r="F61" s="16" t="s">
        <v>339</v>
      </c>
      <c r="G61" s="17" t="s">
        <v>340</v>
      </c>
      <c r="H61" s="16" t="s">
        <v>338</v>
      </c>
      <c r="I61" s="32" t="s">
        <v>227</v>
      </c>
      <c r="J61" s="32" t="s">
        <v>341</v>
      </c>
      <c r="K61" s="16" t="s">
        <v>341</v>
      </c>
      <c r="L61" s="16" t="s">
        <v>30</v>
      </c>
      <c r="M61" s="17" t="s">
        <v>30</v>
      </c>
      <c r="N61" s="32" t="s">
        <v>56</v>
      </c>
      <c r="O61" s="32" t="s">
        <v>342</v>
      </c>
      <c r="P61" s="32" t="s">
        <v>39</v>
      </c>
    </row>
    <row r="62" spans="1:16">
      <c r="A62" t="e">
        <f>VLOOKUP(K62,'abp-org-uesers'!A62:H136,2)</f>
        <v>#N/A</v>
      </c>
      <c r="B62">
        <f>LOOKUP(E62,mysql_data!B2:B75,mysql_data!A2:A75)</f>
        <v>67</v>
      </c>
      <c r="C62" s="16" t="s">
        <v>252</v>
      </c>
      <c r="D62" s="17" t="s">
        <v>261</v>
      </c>
      <c r="E62" s="16" t="s">
        <v>338</v>
      </c>
      <c r="F62" s="16" t="s">
        <v>338</v>
      </c>
      <c r="G62" s="20" t="s">
        <v>343</v>
      </c>
      <c r="H62" s="26" t="s">
        <v>338</v>
      </c>
      <c r="I62" s="32" t="s">
        <v>344</v>
      </c>
      <c r="J62" s="32" t="s">
        <v>345</v>
      </c>
      <c r="K62" s="16" t="s">
        <v>344</v>
      </c>
      <c r="L62" s="16" t="s">
        <v>220</v>
      </c>
      <c r="M62" s="17" t="s">
        <v>30</v>
      </c>
      <c r="N62" s="32" t="s">
        <v>56</v>
      </c>
      <c r="O62" s="32" t="s">
        <v>346</v>
      </c>
      <c r="P62" s="32" t="s">
        <v>347</v>
      </c>
    </row>
    <row r="63" spans="1:16">
      <c r="A63" t="e">
        <f>VLOOKUP(K63,'abp-org-uesers'!A63:H137,2)</f>
        <v>#N/A</v>
      </c>
      <c r="B63">
        <f>LOOKUP(E63,mysql_data!B2:B75,mysql_data!A2:A75)</f>
        <v>67</v>
      </c>
      <c r="C63" s="16" t="s">
        <v>252</v>
      </c>
      <c r="D63" s="17" t="s">
        <v>261</v>
      </c>
      <c r="E63" s="16" t="s">
        <v>338</v>
      </c>
      <c r="F63" s="16" t="s">
        <v>338</v>
      </c>
      <c r="G63" s="20" t="s">
        <v>343</v>
      </c>
      <c r="H63" s="26" t="s">
        <v>338</v>
      </c>
      <c r="I63" s="32" t="s">
        <v>344</v>
      </c>
      <c r="J63" s="32" t="s">
        <v>345</v>
      </c>
      <c r="K63" s="16" t="s">
        <v>344</v>
      </c>
      <c r="L63" s="16" t="s">
        <v>220</v>
      </c>
      <c r="M63" s="17" t="s">
        <v>221</v>
      </c>
      <c r="N63" s="32" t="s">
        <v>28</v>
      </c>
      <c r="O63" s="32" t="s">
        <v>348</v>
      </c>
      <c r="P63" s="32" t="s">
        <v>347</v>
      </c>
    </row>
    <row r="64" spans="1:16">
      <c r="A64" t="e">
        <f>VLOOKUP(K64,'abp-org-uesers'!A64:H138,2)</f>
        <v>#N/A</v>
      </c>
      <c r="B64">
        <f>LOOKUP(E64,mysql_data!B2:B75,mysql_data!A2:A75)</f>
        <v>38</v>
      </c>
      <c r="C64" s="16" t="s">
        <v>252</v>
      </c>
      <c r="D64" s="17" t="s">
        <v>261</v>
      </c>
      <c r="E64" s="16" t="s">
        <v>349</v>
      </c>
      <c r="F64" s="16" t="s">
        <v>350</v>
      </c>
      <c r="G64" s="20" t="s">
        <v>351</v>
      </c>
      <c r="H64" s="16" t="s">
        <v>349</v>
      </c>
      <c r="I64" s="32" t="s">
        <v>352</v>
      </c>
      <c r="J64" s="32" t="s">
        <v>353</v>
      </c>
      <c r="K64" s="16" t="s">
        <v>354</v>
      </c>
      <c r="L64" s="16" t="s">
        <v>355</v>
      </c>
      <c r="M64" s="17" t="s">
        <v>30</v>
      </c>
      <c r="N64" s="32" t="s">
        <v>56</v>
      </c>
      <c r="O64" s="32" t="s">
        <v>356</v>
      </c>
      <c r="P64" s="32" t="s">
        <v>357</v>
      </c>
    </row>
    <row r="65" spans="1:16">
      <c r="A65" t="e">
        <f>VLOOKUP(K65,'abp-org-uesers'!A65:H139,2)</f>
        <v>#N/A</v>
      </c>
      <c r="B65">
        <f>LOOKUP(E65,mysql_data!B2:B75,mysql_data!A2:A75)</f>
        <v>38</v>
      </c>
      <c r="C65" s="16" t="s">
        <v>252</v>
      </c>
      <c r="D65" s="17" t="s">
        <v>261</v>
      </c>
      <c r="E65" s="16" t="s">
        <v>349</v>
      </c>
      <c r="F65" s="16" t="s">
        <v>350</v>
      </c>
      <c r="G65" s="20" t="s">
        <v>351</v>
      </c>
      <c r="H65" s="16" t="s">
        <v>349</v>
      </c>
      <c r="I65" s="32" t="s">
        <v>352</v>
      </c>
      <c r="J65" s="32" t="s">
        <v>353</v>
      </c>
      <c r="K65" s="16" t="s">
        <v>354</v>
      </c>
      <c r="L65" s="16" t="s">
        <v>355</v>
      </c>
      <c r="M65" s="17" t="s">
        <v>221</v>
      </c>
      <c r="N65" s="32" t="s">
        <v>28</v>
      </c>
      <c r="O65" s="32" t="s">
        <v>358</v>
      </c>
      <c r="P65" s="32" t="s">
        <v>357</v>
      </c>
    </row>
    <row r="66" spans="1:16">
      <c r="A66" t="e">
        <f>VLOOKUP(K66,'abp-org-uesers'!A66:H140,2)</f>
        <v>#N/A</v>
      </c>
      <c r="B66">
        <f>LOOKUP(E66,mysql_data!B2:B75,mysql_data!A2:A75)</f>
        <v>38</v>
      </c>
      <c r="C66" s="16" t="s">
        <v>252</v>
      </c>
      <c r="D66" s="17" t="s">
        <v>261</v>
      </c>
      <c r="E66" s="16" t="s">
        <v>349</v>
      </c>
      <c r="F66" s="16" t="s">
        <v>350</v>
      </c>
      <c r="G66" s="20" t="s">
        <v>351</v>
      </c>
      <c r="H66" s="16" t="s">
        <v>349</v>
      </c>
      <c r="I66" s="32" t="s">
        <v>352</v>
      </c>
      <c r="J66" s="32" t="s">
        <v>353</v>
      </c>
      <c r="K66" s="16" t="s">
        <v>354</v>
      </c>
      <c r="L66" s="16" t="s">
        <v>355</v>
      </c>
      <c r="M66" s="17" t="s">
        <v>359</v>
      </c>
      <c r="N66" s="32" t="s">
        <v>20</v>
      </c>
      <c r="O66" s="32" t="s">
        <v>360</v>
      </c>
      <c r="P66" s="32" t="s">
        <v>357</v>
      </c>
    </row>
    <row r="67" spans="1:16">
      <c r="A67" t="e">
        <f>VLOOKUP(K67,'abp-org-uesers'!A67:H141,2)</f>
        <v>#N/A</v>
      </c>
      <c r="B67">
        <f>LOOKUP(E67,mysql_data!B2:B75,mysql_data!A2:A75)</f>
        <v>38</v>
      </c>
      <c r="C67" s="16" t="s">
        <v>252</v>
      </c>
      <c r="D67" s="17" t="s">
        <v>261</v>
      </c>
      <c r="E67" s="16" t="s">
        <v>349</v>
      </c>
      <c r="F67" s="16" t="s">
        <v>350</v>
      </c>
      <c r="G67" s="20" t="s">
        <v>351</v>
      </c>
      <c r="H67" s="16" t="s">
        <v>349</v>
      </c>
      <c r="I67" s="32" t="s">
        <v>352</v>
      </c>
      <c r="J67" s="32" t="s">
        <v>353</v>
      </c>
      <c r="K67" s="16" t="s">
        <v>354</v>
      </c>
      <c r="L67" s="16" t="s">
        <v>355</v>
      </c>
      <c r="M67" s="17" t="s">
        <v>290</v>
      </c>
      <c r="N67" s="32" t="s">
        <v>28</v>
      </c>
      <c r="O67" s="24" t="s">
        <v>361</v>
      </c>
      <c r="P67" s="32" t="s">
        <v>357</v>
      </c>
    </row>
    <row r="68" spans="1:16">
      <c r="A68" t="e">
        <f>VLOOKUP(K68,'abp-org-uesers'!A68:H142,2)</f>
        <v>#N/A</v>
      </c>
      <c r="B68">
        <f>LOOKUP(E68,mysql_data!B2:B75,mysql_data!A2:A75)</f>
        <v>38</v>
      </c>
      <c r="C68" s="16" t="s">
        <v>252</v>
      </c>
      <c r="D68" s="17" t="s">
        <v>261</v>
      </c>
      <c r="E68" s="16" t="s">
        <v>349</v>
      </c>
      <c r="F68" s="16" t="s">
        <v>350</v>
      </c>
      <c r="G68" s="20" t="s">
        <v>351</v>
      </c>
      <c r="H68" s="16" t="s">
        <v>349</v>
      </c>
      <c r="I68" s="32" t="s">
        <v>352</v>
      </c>
      <c r="J68" s="32" t="s">
        <v>353</v>
      </c>
      <c r="K68" s="16" t="s">
        <v>354</v>
      </c>
      <c r="L68" s="16" t="s">
        <v>355</v>
      </c>
      <c r="M68" s="17" t="s">
        <v>79</v>
      </c>
      <c r="N68" s="32" t="s">
        <v>28</v>
      </c>
      <c r="O68" s="32" t="s">
        <v>362</v>
      </c>
      <c r="P68" s="32" t="s">
        <v>357</v>
      </c>
    </row>
    <row r="69" spans="1:16">
      <c r="A69" t="e">
        <f>VLOOKUP(K69,'abp-org-uesers'!A69:H143,2)</f>
        <v>#N/A</v>
      </c>
      <c r="B69">
        <f>LOOKUP(E69,mysql_data!B2:B75,mysql_data!A2:A75)</f>
        <v>71</v>
      </c>
      <c r="C69" s="16" t="s">
        <v>252</v>
      </c>
      <c r="D69" s="17" t="s">
        <v>261</v>
      </c>
      <c r="E69" s="16" t="s">
        <v>363</v>
      </c>
      <c r="F69" s="16" t="s">
        <v>364</v>
      </c>
      <c r="G69" s="20" t="s">
        <v>365</v>
      </c>
      <c r="H69" s="16" t="s">
        <v>363</v>
      </c>
      <c r="I69" s="32" t="s">
        <v>366</v>
      </c>
      <c r="J69" s="32" t="s">
        <v>367</v>
      </c>
      <c r="K69" s="16" t="s">
        <v>368</v>
      </c>
      <c r="L69" s="16" t="s">
        <v>30</v>
      </c>
      <c r="M69" s="17" t="s">
        <v>30</v>
      </c>
      <c r="N69" s="32" t="s">
        <v>28</v>
      </c>
      <c r="O69" s="32" t="s">
        <v>369</v>
      </c>
      <c r="P69" s="32" t="s">
        <v>370</v>
      </c>
    </row>
    <row r="70" spans="1:16">
      <c r="A70" t="e">
        <f>VLOOKUP(K70,'abp-org-uesers'!A70:H144,2)</f>
        <v>#N/A</v>
      </c>
      <c r="B70">
        <f>LOOKUP(E70,mysql_data!B2:B75,mysql_data!A2:A75)</f>
        <v>78</v>
      </c>
      <c r="C70" s="16" t="s">
        <v>252</v>
      </c>
      <c r="D70" s="17" t="s">
        <v>261</v>
      </c>
      <c r="E70" s="16" t="s">
        <v>371</v>
      </c>
      <c r="F70" s="16" t="s">
        <v>371</v>
      </c>
      <c r="G70" s="20" t="s">
        <v>372</v>
      </c>
      <c r="H70" s="27" t="s">
        <v>371</v>
      </c>
      <c r="I70" s="32" t="s">
        <v>373</v>
      </c>
      <c r="J70" s="32" t="s">
        <v>374</v>
      </c>
      <c r="K70" s="16" t="s">
        <v>375</v>
      </c>
      <c r="L70" s="16" t="s">
        <v>79</v>
      </c>
      <c r="M70" s="17" t="s">
        <v>79</v>
      </c>
      <c r="N70" s="32" t="s">
        <v>56</v>
      </c>
      <c r="O70" s="32" t="s">
        <v>376</v>
      </c>
      <c r="P70" s="32" t="s">
        <v>377</v>
      </c>
    </row>
    <row r="71" spans="1:16">
      <c r="A71" t="e">
        <f>VLOOKUP(K71,'abp-org-uesers'!A71:H145,2)</f>
        <v>#N/A</v>
      </c>
      <c r="B71">
        <f>LOOKUP(E71,mysql_data!B2:B75,mysql_data!A2:A75)</f>
        <v>29</v>
      </c>
      <c r="C71" s="16" t="s">
        <v>252</v>
      </c>
      <c r="D71" s="17" t="s">
        <v>261</v>
      </c>
      <c r="E71" s="16" t="s">
        <v>378</v>
      </c>
      <c r="F71" s="16" t="s">
        <v>379</v>
      </c>
      <c r="G71" s="28" t="s">
        <v>380</v>
      </c>
      <c r="H71" s="17" t="s">
        <v>381</v>
      </c>
      <c r="I71" s="29" t="s">
        <v>303</v>
      </c>
      <c r="J71" s="32" t="s">
        <v>304</v>
      </c>
      <c r="K71" s="17" t="s">
        <v>382</v>
      </c>
      <c r="L71" s="16" t="s">
        <v>30</v>
      </c>
      <c r="M71" s="17" t="s">
        <v>30</v>
      </c>
      <c r="N71" s="32" t="s">
        <v>28</v>
      </c>
      <c r="O71" s="17" t="s">
        <v>383</v>
      </c>
      <c r="P71" s="32" t="s">
        <v>307</v>
      </c>
    </row>
    <row r="72" spans="1:16">
      <c r="A72" t="e">
        <f>VLOOKUP(K72,'abp-org-uesers'!A72:H146,2)</f>
        <v>#N/A</v>
      </c>
      <c r="B72">
        <f>LOOKUP(E72,mysql_data!B2:B75,mysql_data!A2:A75)</f>
        <v>29</v>
      </c>
      <c r="C72" s="16" t="s">
        <v>252</v>
      </c>
      <c r="D72" s="17" t="s">
        <v>261</v>
      </c>
      <c r="E72" s="16" t="s">
        <v>378</v>
      </c>
      <c r="F72" s="16" t="s">
        <v>381</v>
      </c>
      <c r="G72" s="28" t="s">
        <v>380</v>
      </c>
      <c r="H72" s="16" t="s">
        <v>381</v>
      </c>
      <c r="I72" s="29" t="s">
        <v>303</v>
      </c>
      <c r="J72" s="32" t="s">
        <v>304</v>
      </c>
      <c r="K72" s="17" t="s">
        <v>382</v>
      </c>
      <c r="L72" s="16" t="s">
        <v>384</v>
      </c>
      <c r="M72" s="17" t="s">
        <v>30</v>
      </c>
      <c r="N72" s="32" t="s">
        <v>56</v>
      </c>
      <c r="O72" s="17" t="s">
        <v>385</v>
      </c>
      <c r="P72" s="32" t="s">
        <v>386</v>
      </c>
    </row>
    <row r="73" spans="1:16">
      <c r="A73" t="e">
        <f>VLOOKUP(K73,'abp-org-uesers'!A73:H147,2)</f>
        <v>#N/A</v>
      </c>
      <c r="B73">
        <f>LOOKUP(E73,mysql_data!B2:B75,mysql_data!A2:A75)</f>
        <v>29</v>
      </c>
      <c r="C73" s="16" t="s">
        <v>252</v>
      </c>
      <c r="D73" s="17" t="s">
        <v>261</v>
      </c>
      <c r="E73" s="16" t="s">
        <v>378</v>
      </c>
      <c r="F73" s="16" t="s">
        <v>381</v>
      </c>
      <c r="G73" s="28" t="s">
        <v>380</v>
      </c>
      <c r="H73" s="16" t="s">
        <v>381</v>
      </c>
      <c r="I73" s="29" t="s">
        <v>303</v>
      </c>
      <c r="J73" s="32" t="s">
        <v>304</v>
      </c>
      <c r="K73" s="17" t="s">
        <v>382</v>
      </c>
      <c r="L73" s="16" t="s">
        <v>384</v>
      </c>
      <c r="M73" s="17" t="s">
        <v>331</v>
      </c>
      <c r="N73" s="32" t="s">
        <v>28</v>
      </c>
      <c r="O73" s="17" t="s">
        <v>387</v>
      </c>
      <c r="P73" s="32" t="s">
        <v>386</v>
      </c>
    </row>
    <row r="74" spans="1:16">
      <c r="A74" t="e">
        <f>VLOOKUP(K74,'abp-org-uesers'!A74:H148,2)</f>
        <v>#N/A</v>
      </c>
      <c r="B74">
        <f>LOOKUP(E74,mysql_data!B2:B75,mysql_data!A2:A75)</f>
        <v>29</v>
      </c>
      <c r="C74" s="16" t="s">
        <v>252</v>
      </c>
      <c r="D74" s="17" t="s">
        <v>261</v>
      </c>
      <c r="E74" s="16" t="s">
        <v>378</v>
      </c>
      <c r="F74" s="16" t="s">
        <v>381</v>
      </c>
      <c r="G74" s="28" t="s">
        <v>380</v>
      </c>
      <c r="H74" s="16" t="s">
        <v>381</v>
      </c>
      <c r="I74" s="29" t="s">
        <v>303</v>
      </c>
      <c r="J74" s="32" t="s">
        <v>304</v>
      </c>
      <c r="K74" s="17" t="s">
        <v>382</v>
      </c>
      <c r="L74" s="16" t="s">
        <v>384</v>
      </c>
      <c r="M74" s="17" t="s">
        <v>221</v>
      </c>
      <c r="N74" s="32" t="s">
        <v>28</v>
      </c>
      <c r="O74" s="17" t="s">
        <v>388</v>
      </c>
      <c r="P74" s="32" t="s">
        <v>386</v>
      </c>
    </row>
    <row r="75" spans="1:16">
      <c r="A75" t="e">
        <f>VLOOKUP(K75,'abp-org-uesers'!A75:H149,2)</f>
        <v>#N/A</v>
      </c>
      <c r="B75">
        <f>LOOKUP(E75,mysql_data!B2:B75,mysql_data!A2:A75)</f>
        <v>29</v>
      </c>
      <c r="C75" s="16" t="s">
        <v>252</v>
      </c>
      <c r="D75" s="17" t="s">
        <v>261</v>
      </c>
      <c r="E75" s="16" t="s">
        <v>378</v>
      </c>
      <c r="F75" s="16" t="s">
        <v>381</v>
      </c>
      <c r="G75" s="28" t="s">
        <v>380</v>
      </c>
      <c r="H75" s="16" t="s">
        <v>381</v>
      </c>
      <c r="I75" s="29" t="s">
        <v>303</v>
      </c>
      <c r="J75" s="32" t="s">
        <v>304</v>
      </c>
      <c r="K75" s="17" t="s">
        <v>382</v>
      </c>
      <c r="L75" s="16" t="s">
        <v>384</v>
      </c>
      <c r="M75" s="17" t="s">
        <v>292</v>
      </c>
      <c r="N75" s="32" t="s">
        <v>20</v>
      </c>
      <c r="O75" s="17" t="s">
        <v>389</v>
      </c>
      <c r="P75" s="32" t="s">
        <v>386</v>
      </c>
    </row>
    <row r="76" spans="1:16">
      <c r="A76" t="e">
        <f>VLOOKUP(K76,'abp-org-uesers'!A76:H150,2)</f>
        <v>#N/A</v>
      </c>
      <c r="B76">
        <f>LOOKUP(E76,mysql_data!B2:B75,mysql_data!A2:A75)</f>
        <v>29</v>
      </c>
      <c r="C76" s="16" t="s">
        <v>252</v>
      </c>
      <c r="D76" s="17" t="s">
        <v>261</v>
      </c>
      <c r="E76" s="16" t="s">
        <v>378</v>
      </c>
      <c r="F76" s="16" t="s">
        <v>390</v>
      </c>
      <c r="G76" s="28" t="s">
        <v>380</v>
      </c>
      <c r="H76" s="16" t="s">
        <v>381</v>
      </c>
      <c r="I76" s="29" t="s">
        <v>303</v>
      </c>
      <c r="J76" s="32" t="s">
        <v>304</v>
      </c>
      <c r="K76" s="17" t="s">
        <v>382</v>
      </c>
      <c r="L76" s="16" t="s">
        <v>30</v>
      </c>
      <c r="M76" s="17" t="s">
        <v>30</v>
      </c>
      <c r="N76" s="32" t="s">
        <v>28</v>
      </c>
      <c r="O76" s="16" t="s">
        <v>391</v>
      </c>
      <c r="P76" s="32" t="s">
        <v>307</v>
      </c>
    </row>
    <row r="77" spans="1:16">
      <c r="A77" t="e">
        <f>VLOOKUP(K77,'abp-org-uesers'!A77:H151,2)</f>
        <v>#N/A</v>
      </c>
      <c r="B77">
        <f>LOOKUP(E77,mysql_data!B2:B75,mysql_data!A2:A75)</f>
        <v>54</v>
      </c>
      <c r="C77" s="16" t="s">
        <v>252</v>
      </c>
      <c r="D77" s="17" t="s">
        <v>261</v>
      </c>
      <c r="E77" s="16" t="s">
        <v>392</v>
      </c>
      <c r="F77" s="16" t="s">
        <v>393</v>
      </c>
      <c r="G77" s="17" t="s">
        <v>394</v>
      </c>
      <c r="H77" s="31" t="s">
        <v>392</v>
      </c>
      <c r="I77" s="32" t="s">
        <v>395</v>
      </c>
      <c r="J77" s="32" t="s">
        <v>396</v>
      </c>
      <c r="K77" s="16" t="s">
        <v>397</v>
      </c>
      <c r="L77" s="16" t="s">
        <v>220</v>
      </c>
      <c r="M77" s="17" t="s">
        <v>30</v>
      </c>
      <c r="N77" s="32" t="s">
        <v>56</v>
      </c>
      <c r="O77" s="32" t="s">
        <v>398</v>
      </c>
      <c r="P77" s="32" t="s">
        <v>399</v>
      </c>
    </row>
    <row r="78" spans="1:16">
      <c r="A78" t="e">
        <f>VLOOKUP(K78,'abp-org-uesers'!A78:H152,2)</f>
        <v>#N/A</v>
      </c>
      <c r="B78">
        <f>LOOKUP(E78,mysql_data!B2:B75,mysql_data!A2:A75)</f>
        <v>54</v>
      </c>
      <c r="C78" s="16" t="s">
        <v>252</v>
      </c>
      <c r="D78" s="17" t="s">
        <v>261</v>
      </c>
      <c r="E78" s="16" t="s">
        <v>392</v>
      </c>
      <c r="F78" s="16" t="s">
        <v>393</v>
      </c>
      <c r="G78" s="17" t="s">
        <v>394</v>
      </c>
      <c r="H78" s="16" t="s">
        <v>392</v>
      </c>
      <c r="I78" s="32" t="s">
        <v>395</v>
      </c>
      <c r="J78" s="32" t="s">
        <v>396</v>
      </c>
      <c r="K78" s="16" t="s">
        <v>397</v>
      </c>
      <c r="L78" s="16" t="s">
        <v>220</v>
      </c>
      <c r="M78" s="17" t="s">
        <v>221</v>
      </c>
      <c r="N78" s="32" t="s">
        <v>28</v>
      </c>
      <c r="O78" s="32" t="s">
        <v>400</v>
      </c>
      <c r="P78" s="32" t="s">
        <v>399</v>
      </c>
    </row>
    <row r="79" spans="1:16">
      <c r="A79" t="e">
        <f>VLOOKUP(K79,'abp-org-uesers'!A79:H153,2)</f>
        <v>#N/A</v>
      </c>
      <c r="B79">
        <f>LOOKUP(E79,mysql_data!B2:B75,mysql_data!A2:A75)</f>
        <v>24</v>
      </c>
      <c r="C79" s="16" t="s">
        <v>252</v>
      </c>
      <c r="D79" s="17" t="s">
        <v>261</v>
      </c>
      <c r="E79" s="16" t="s">
        <v>401</v>
      </c>
      <c r="F79" s="16" t="s">
        <v>402</v>
      </c>
      <c r="G79" s="20" t="s">
        <v>403</v>
      </c>
      <c r="H79" s="16" t="s">
        <v>401</v>
      </c>
      <c r="I79" s="32" t="s">
        <v>50</v>
      </c>
      <c r="J79" s="32" t="s">
        <v>404</v>
      </c>
      <c r="K79" s="16" t="s">
        <v>405</v>
      </c>
      <c r="L79" s="16" t="s">
        <v>30</v>
      </c>
      <c r="M79" s="17" t="s">
        <v>30</v>
      </c>
      <c r="N79" s="32" t="s">
        <v>28</v>
      </c>
      <c r="O79" s="32" t="s">
        <v>406</v>
      </c>
      <c r="P79" s="32" t="s">
        <v>307</v>
      </c>
    </row>
    <row r="80" spans="1:16">
      <c r="A80" t="e">
        <f>VLOOKUP(K80,'abp-org-uesers'!A80:H154,2)</f>
        <v>#N/A</v>
      </c>
      <c r="B80">
        <f>LOOKUP(E80,mysql_data!B2:B75,mysql_data!A2:A75)</f>
        <v>63</v>
      </c>
      <c r="C80" s="16" t="s">
        <v>252</v>
      </c>
      <c r="D80" s="17" t="s">
        <v>253</v>
      </c>
      <c r="E80" s="16" t="s">
        <v>407</v>
      </c>
      <c r="F80" s="16" t="s">
        <v>408</v>
      </c>
      <c r="G80" s="20" t="s">
        <v>409</v>
      </c>
      <c r="H80" s="16" t="s">
        <v>407</v>
      </c>
      <c r="I80" s="32" t="s">
        <v>410</v>
      </c>
      <c r="J80" s="32" t="s">
        <v>411</v>
      </c>
      <c r="K80" s="16" t="s">
        <v>412</v>
      </c>
      <c r="L80" s="16" t="s">
        <v>150</v>
      </c>
      <c r="M80" s="17" t="s">
        <v>413</v>
      </c>
      <c r="N80" s="32" t="s">
        <v>56</v>
      </c>
      <c r="O80" s="32" t="s">
        <v>414</v>
      </c>
      <c r="P80" s="32" t="s">
        <v>415</v>
      </c>
    </row>
    <row r="81" spans="1:16">
      <c r="A81" t="e">
        <f>VLOOKUP(K81,'abp-org-uesers'!A81:H155,2)</f>
        <v>#N/A</v>
      </c>
      <c r="B81">
        <f>LOOKUP(E81,mysql_data!B2:B75,mysql_data!A2:A75)</f>
        <v>18</v>
      </c>
      <c r="C81" s="16" t="s">
        <v>252</v>
      </c>
      <c r="D81" s="17" t="s">
        <v>253</v>
      </c>
      <c r="E81" s="16" t="s">
        <v>416</v>
      </c>
      <c r="F81" s="16" t="s">
        <v>417</v>
      </c>
      <c r="G81" s="20" t="s">
        <v>418</v>
      </c>
      <c r="H81" s="16" t="s">
        <v>416</v>
      </c>
      <c r="I81" s="32" t="s">
        <v>419</v>
      </c>
      <c r="J81" s="32" t="s">
        <v>420</v>
      </c>
      <c r="K81" s="17" t="s">
        <v>421</v>
      </c>
      <c r="L81" s="16" t="s">
        <v>422</v>
      </c>
      <c r="M81" s="17" t="s">
        <v>79</v>
      </c>
      <c r="N81" s="32" t="s">
        <v>56</v>
      </c>
      <c r="O81" s="32" t="s">
        <v>423</v>
      </c>
      <c r="P81" s="32" t="s">
        <v>424</v>
      </c>
    </row>
    <row r="82" spans="1:16">
      <c r="A82" t="e">
        <f>VLOOKUP(K82,'abp-org-uesers'!A82:H156,2)</f>
        <v>#N/A</v>
      </c>
      <c r="B82">
        <f>LOOKUP(E82,mysql_data!B2:B75,mysql_data!A2:A75)</f>
        <v>18</v>
      </c>
      <c r="C82" s="16" t="s">
        <v>252</v>
      </c>
      <c r="D82" s="17" t="s">
        <v>253</v>
      </c>
      <c r="E82" s="16" t="s">
        <v>416</v>
      </c>
      <c r="F82" s="16" t="s">
        <v>417</v>
      </c>
      <c r="G82" s="20" t="s">
        <v>418</v>
      </c>
      <c r="H82" s="16" t="s">
        <v>416</v>
      </c>
      <c r="I82" s="32" t="s">
        <v>419</v>
      </c>
      <c r="J82" s="32" t="s">
        <v>420</v>
      </c>
      <c r="K82" s="17" t="s">
        <v>421</v>
      </c>
      <c r="L82" s="16" t="s">
        <v>422</v>
      </c>
      <c r="M82" s="17" t="s">
        <v>19</v>
      </c>
      <c r="N82" s="32" t="s">
        <v>28</v>
      </c>
      <c r="O82" s="32" t="s">
        <v>425</v>
      </c>
      <c r="P82" s="32" t="s">
        <v>424</v>
      </c>
    </row>
    <row r="83" spans="1:16">
      <c r="A83" t="e">
        <f>VLOOKUP(K83,'abp-org-uesers'!A83:H157,2)</f>
        <v>#N/A</v>
      </c>
      <c r="B83">
        <f>LOOKUP(E83,mysql_data!B2:B75,mysql_data!A2:A75)</f>
        <v>77</v>
      </c>
      <c r="C83" s="16" t="s">
        <v>252</v>
      </c>
      <c r="D83" s="17" t="s">
        <v>253</v>
      </c>
      <c r="E83" s="16" t="s">
        <v>426</v>
      </c>
      <c r="F83" s="16" t="s">
        <v>427</v>
      </c>
      <c r="G83" s="20" t="s">
        <v>428</v>
      </c>
      <c r="H83" s="16" t="s">
        <v>426</v>
      </c>
      <c r="I83" s="32" t="s">
        <v>429</v>
      </c>
      <c r="J83" s="32" t="s">
        <v>430</v>
      </c>
      <c r="K83" s="16" t="s">
        <v>431</v>
      </c>
      <c r="L83" s="16" t="s">
        <v>64</v>
      </c>
      <c r="M83" s="17" t="s">
        <v>64</v>
      </c>
      <c r="N83" s="32" t="s">
        <v>56</v>
      </c>
      <c r="O83" s="32" t="s">
        <v>432</v>
      </c>
      <c r="P83" s="32" t="s">
        <v>66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broker_user_mappings_updated</vt:lpstr>
      <vt:lpstr>Broker_List</vt:lpstr>
      <vt:lpstr>mysql-pg-mapping</vt:lpstr>
      <vt:lpstr>Broker_List (Original)</vt:lpstr>
      <vt:lpstr>Example - Sub-Group</vt:lpstr>
      <vt:lpstr>mysql_data</vt:lpstr>
      <vt:lpstr>Sheet3</vt:lpstr>
      <vt:lpstr>abp-org-uesers</vt:lpstr>
      <vt:lpstr>mysql-pg-abp-mappings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2020-12-02T10:04:09Z</dcterms:created>
  <dcterms:modified xsi:type="dcterms:W3CDTF">2020-12-07T15:00:39Z</dcterms:modified>
</cp:coreProperties>
</file>