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C:\Users\preto\OneDrive\Documentos\Puc_Lean2016\Banco de Dados de PADS\"/>
    </mc:Choice>
  </mc:AlternateContent>
  <xr:revisionPtr revIDLastSave="0" documentId="8462D8405D63FE40FB9B66FBD33CBCBCB866E481" xr6:coauthVersionLast="25" xr6:coauthVersionMax="25" xr10:uidLastSave="{00000000-0000-0000-0000-000000000000}"/>
  <bookViews>
    <workbookView xWindow="-2640" yWindow="-30" windowWidth="29040" windowHeight="15600" firstSheet="2" activeTab="3" xr2:uid="{00000000-000D-0000-FFFF-FFFF00000000}"/>
  </bookViews>
  <sheets>
    <sheet name="01 ORGANOGRAMA" sheetId="4" r:id="rId1"/>
    <sheet name="02-PADs" sheetId="1" r:id="rId2"/>
    <sheet name="03-COMPARATIVOS" sheetId="6" r:id="rId3"/>
    <sheet name="Areas TRE" sheetId="2" r:id="rId4"/>
    <sheet name="Questoes" sheetId="7" r:id="rId5"/>
    <sheet name="04-DADOS COMPARATIVOS GERAIS" sheetId="8" r:id="rId6"/>
    <sheet name="DADOS PARA MINITAB" sheetId="9" r:id="rId7"/>
    <sheet name="05- GRÁFICO COMPARATIVOS GERAL" sheetId="10" r:id="rId8"/>
  </sheets>
  <calcPr calcId="171027"/>
  <pivotCaches>
    <pivotCache cacheId="0" r:id="rId9"/>
  </pivotCaches>
</workbook>
</file>

<file path=xl/calcChain.xml><?xml version="1.0" encoding="utf-8"?>
<calcChain xmlns="http://schemas.openxmlformats.org/spreadsheetml/2006/main">
  <c r="S33" i="6" l="1"/>
  <c r="S25" i="6"/>
  <c r="S14" i="6"/>
  <c r="S20" i="6"/>
  <c r="S29" i="6"/>
  <c r="S37" i="6"/>
  <c r="S10" i="6"/>
  <c r="S16" i="6"/>
  <c r="T35" i="6"/>
  <c r="V35" i="6" s="1"/>
  <c r="T37" i="6" l="1"/>
  <c r="T38" i="6" s="1"/>
  <c r="T20" i="6"/>
  <c r="T14" i="6"/>
  <c r="T15" i="6" s="1"/>
  <c r="T29" i="6"/>
  <c r="V27" i="6"/>
  <c r="V12" i="6"/>
  <c r="V18" i="6"/>
  <c r="T21" i="6" l="1"/>
  <c r="V21" i="6" s="1"/>
  <c r="T30" i="6"/>
  <c r="V30" i="6" s="1"/>
  <c r="T39" i="6"/>
  <c r="V39" i="6" s="1"/>
  <c r="V38" i="6"/>
  <c r="V20" i="6"/>
  <c r="V15" i="6"/>
  <c r="V29" i="6"/>
  <c r="V14" i="6"/>
  <c r="H744" i="1" l="1"/>
  <c r="F48" i="9"/>
  <c r="K73" i="1" l="1"/>
  <c r="K74" i="1"/>
  <c r="K75" i="1"/>
  <c r="K76" i="1"/>
  <c r="K93" i="1"/>
  <c r="K110" i="1"/>
  <c r="K111" i="1"/>
  <c r="K112" i="1"/>
  <c r="K149" i="1"/>
  <c r="K150" i="1"/>
  <c r="K151" i="1"/>
  <c r="K192" i="1"/>
  <c r="K193" i="1"/>
  <c r="K194" i="1"/>
  <c r="K234" i="1"/>
  <c r="K235" i="1"/>
  <c r="K236" i="1"/>
  <c r="K270" i="1"/>
  <c r="K271" i="1"/>
  <c r="K272" i="1"/>
  <c r="K436" i="1"/>
  <c r="K437" i="1"/>
  <c r="K496" i="1"/>
  <c r="K497" i="1"/>
  <c r="K498" i="1"/>
  <c r="K528" i="1"/>
  <c r="K529" i="1"/>
  <c r="K530" i="1"/>
  <c r="K531" i="1"/>
  <c r="K634" i="1"/>
  <c r="K635" i="1"/>
  <c r="K636" i="1"/>
  <c r="K674" i="1"/>
  <c r="K675" i="1"/>
  <c r="K676" i="1"/>
  <c r="K726" i="1"/>
  <c r="K727" i="1"/>
  <c r="K728" i="1"/>
  <c r="K729" i="1"/>
  <c r="K791" i="1"/>
  <c r="K792" i="1"/>
  <c r="K793" i="1"/>
  <c r="K794" i="1"/>
  <c r="K818" i="1"/>
  <c r="K819" i="1"/>
  <c r="K820" i="1"/>
  <c r="K821" i="1"/>
  <c r="K822" i="1"/>
  <c r="K866" i="1"/>
  <c r="K867" i="1"/>
  <c r="K868" i="1"/>
  <c r="K869" i="1"/>
  <c r="K870" i="1"/>
  <c r="K903" i="1"/>
  <c r="K904" i="1"/>
  <c r="K905" i="1"/>
  <c r="K906" i="1"/>
  <c r="K907" i="1"/>
  <c r="K956" i="1"/>
  <c r="K957" i="1"/>
  <c r="K958" i="1"/>
  <c r="K959" i="1"/>
  <c r="K960" i="1"/>
  <c r="K977" i="1"/>
  <c r="K978" i="1"/>
  <c r="K979" i="1"/>
  <c r="K980" i="1"/>
  <c r="K981" i="1"/>
  <c r="K982" i="1"/>
  <c r="K983" i="1"/>
  <c r="K984" i="1"/>
  <c r="K985" i="1"/>
  <c r="K1018" i="1"/>
  <c r="K1019" i="1"/>
  <c r="K1020" i="1"/>
  <c r="K1021" i="1"/>
  <c r="K1022" i="1"/>
  <c r="K1060" i="1"/>
  <c r="K1061" i="1"/>
  <c r="K1062" i="1"/>
  <c r="K1063" i="1"/>
  <c r="K1108" i="1"/>
  <c r="K1109" i="1"/>
  <c r="K1110" i="1"/>
  <c r="K1111" i="1"/>
  <c r="K1160" i="1"/>
  <c r="K1161" i="1"/>
  <c r="K1162" i="1"/>
  <c r="K1163" i="1"/>
  <c r="K1195" i="1"/>
  <c r="K1196" i="1"/>
  <c r="K1197" i="1"/>
  <c r="K1253" i="1"/>
  <c r="K1254" i="1"/>
  <c r="K1255" i="1"/>
  <c r="K1256" i="1"/>
  <c r="K1286" i="1"/>
  <c r="K1287" i="1"/>
  <c r="K1288" i="1"/>
  <c r="K1289" i="1"/>
  <c r="K1290" i="1"/>
  <c r="K1347" i="1"/>
  <c r="K1348" i="1"/>
  <c r="K1349" i="1"/>
  <c r="K1350" i="1"/>
  <c r="K1381" i="1"/>
  <c r="K1382" i="1"/>
  <c r="K1383" i="1"/>
  <c r="K1384" i="1"/>
  <c r="K1452" i="1"/>
  <c r="K1453" i="1"/>
  <c r="K1454" i="1"/>
  <c r="K1455" i="1"/>
  <c r="K1495" i="1"/>
  <c r="K1496" i="1"/>
  <c r="K1497" i="1"/>
  <c r="K1498" i="1"/>
  <c r="K1539" i="1"/>
  <c r="K1540" i="1"/>
  <c r="K1541" i="1"/>
  <c r="K1542" i="1"/>
  <c r="M1652" i="1" l="1"/>
  <c r="I1652" i="1"/>
  <c r="K1652" i="1" s="1"/>
  <c r="H1652" i="1"/>
  <c r="M1651" i="1"/>
  <c r="I1651" i="1"/>
  <c r="K1651" i="1" s="1"/>
  <c r="H1651" i="1"/>
  <c r="M1650" i="1"/>
  <c r="I1650" i="1"/>
  <c r="K1650" i="1" s="1"/>
  <c r="H1650" i="1"/>
  <c r="M1649" i="1"/>
  <c r="I1649" i="1"/>
  <c r="K1649" i="1" s="1"/>
  <c r="H1649" i="1"/>
  <c r="M1648" i="1"/>
  <c r="I1648" i="1"/>
  <c r="K1648" i="1" s="1"/>
  <c r="H1648" i="1"/>
  <c r="M1647" i="1"/>
  <c r="I1647" i="1"/>
  <c r="K1647" i="1" s="1"/>
  <c r="H1647" i="1"/>
  <c r="M1646" i="1"/>
  <c r="I1646" i="1"/>
  <c r="K1646" i="1" s="1"/>
  <c r="H1646" i="1"/>
  <c r="M1645" i="1"/>
  <c r="I1645" i="1"/>
  <c r="K1645" i="1" s="1"/>
  <c r="H1645" i="1"/>
  <c r="M1644" i="1"/>
  <c r="I1644" i="1"/>
  <c r="K1644" i="1" s="1"/>
  <c r="H1644" i="1"/>
  <c r="M1643" i="1"/>
  <c r="I1643" i="1"/>
  <c r="K1643" i="1" s="1"/>
  <c r="H1643" i="1"/>
  <c r="M1642" i="1"/>
  <c r="I1642" i="1"/>
  <c r="K1642" i="1" s="1"/>
  <c r="H1642" i="1"/>
  <c r="M1641" i="1"/>
  <c r="I1641" i="1"/>
  <c r="K1641" i="1" s="1"/>
  <c r="H1641" i="1"/>
  <c r="M1640" i="1"/>
  <c r="I1640" i="1"/>
  <c r="K1640" i="1" s="1"/>
  <c r="H1640" i="1"/>
  <c r="M1639" i="1"/>
  <c r="I1639" i="1"/>
  <c r="K1639" i="1" s="1"/>
  <c r="H1639" i="1"/>
  <c r="M1638" i="1"/>
  <c r="I1638" i="1"/>
  <c r="K1638" i="1" s="1"/>
  <c r="H1638" i="1"/>
  <c r="M1637" i="1"/>
  <c r="I1637" i="1"/>
  <c r="K1637" i="1" s="1"/>
  <c r="H1637" i="1"/>
  <c r="M1636" i="1"/>
  <c r="I1636" i="1"/>
  <c r="K1636" i="1" s="1"/>
  <c r="H1636" i="1"/>
  <c r="M1635" i="1"/>
  <c r="I1635" i="1"/>
  <c r="K1635" i="1" s="1"/>
  <c r="H1635" i="1"/>
  <c r="M1634" i="1"/>
  <c r="I1634" i="1"/>
  <c r="K1634" i="1" s="1"/>
  <c r="H1634" i="1"/>
  <c r="M1633" i="1"/>
  <c r="I1633" i="1"/>
  <c r="K1633" i="1" s="1"/>
  <c r="H1633" i="1"/>
  <c r="M1632" i="1"/>
  <c r="I1632" i="1"/>
  <c r="K1632" i="1" s="1"/>
  <c r="H1632" i="1"/>
  <c r="M1631" i="1"/>
  <c r="I1631" i="1"/>
  <c r="K1631" i="1" s="1"/>
  <c r="H1631" i="1"/>
  <c r="M1630" i="1"/>
  <c r="I1630" i="1"/>
  <c r="K1630" i="1" s="1"/>
  <c r="H1630" i="1"/>
  <c r="M1629" i="1"/>
  <c r="I1629" i="1"/>
  <c r="K1629" i="1" s="1"/>
  <c r="H1629" i="1"/>
  <c r="M1628" i="1"/>
  <c r="I1628" i="1"/>
  <c r="K1628" i="1" s="1"/>
  <c r="H1628" i="1"/>
  <c r="M1627" i="1"/>
  <c r="I1627" i="1"/>
  <c r="K1627" i="1" s="1"/>
  <c r="H1627" i="1"/>
  <c r="M1626" i="1"/>
  <c r="I1626" i="1"/>
  <c r="K1626" i="1" s="1"/>
  <c r="H1626" i="1"/>
  <c r="M1625" i="1"/>
  <c r="I1625" i="1"/>
  <c r="K1625" i="1" s="1"/>
  <c r="H1625" i="1"/>
  <c r="M1624" i="1"/>
  <c r="I1624" i="1"/>
  <c r="K1624" i="1" s="1"/>
  <c r="H1624" i="1"/>
  <c r="M1623" i="1"/>
  <c r="I1623" i="1"/>
  <c r="K1623" i="1" s="1"/>
  <c r="H1623" i="1"/>
  <c r="M1622" i="1"/>
  <c r="I1622" i="1"/>
  <c r="K1622" i="1" s="1"/>
  <c r="H1622" i="1"/>
  <c r="M1621" i="1"/>
  <c r="I1621" i="1"/>
  <c r="K1621" i="1" s="1"/>
  <c r="H1621" i="1"/>
  <c r="M1620" i="1"/>
  <c r="I1620" i="1"/>
  <c r="K1620" i="1" s="1"/>
  <c r="H1620" i="1"/>
  <c r="M1619" i="1"/>
  <c r="I1619" i="1"/>
  <c r="K1619" i="1" s="1"/>
  <c r="H1619" i="1"/>
  <c r="M1618" i="1"/>
  <c r="I1618" i="1"/>
  <c r="K1618" i="1" s="1"/>
  <c r="H1618" i="1"/>
  <c r="M1617" i="1"/>
  <c r="I1617" i="1"/>
  <c r="K1617" i="1" s="1"/>
  <c r="H1617" i="1"/>
  <c r="M1616" i="1"/>
  <c r="I1616" i="1"/>
  <c r="K1616" i="1" s="1"/>
  <c r="H1616" i="1"/>
  <c r="M1615" i="1"/>
  <c r="I1615" i="1"/>
  <c r="K1615" i="1" s="1"/>
  <c r="H1615" i="1"/>
  <c r="M1614" i="1"/>
  <c r="I1614" i="1"/>
  <c r="K1614" i="1" s="1"/>
  <c r="H1614" i="1"/>
  <c r="M1613" i="1"/>
  <c r="I1613" i="1"/>
  <c r="K1613" i="1" s="1"/>
  <c r="H1613" i="1"/>
  <c r="M1612" i="1"/>
  <c r="I1612" i="1"/>
  <c r="K1612" i="1" s="1"/>
  <c r="H1612" i="1"/>
  <c r="M1611" i="1"/>
  <c r="I1611" i="1"/>
  <c r="K1611" i="1" s="1"/>
  <c r="H1611" i="1"/>
  <c r="M1610" i="1"/>
  <c r="I1610" i="1"/>
  <c r="K1610" i="1" s="1"/>
  <c r="H1610" i="1"/>
  <c r="M1609" i="1"/>
  <c r="I1609" i="1"/>
  <c r="K1609" i="1" s="1"/>
  <c r="H1609" i="1"/>
  <c r="M1608" i="1"/>
  <c r="I1608" i="1"/>
  <c r="K1608" i="1" s="1"/>
  <c r="H1608" i="1"/>
  <c r="M1607" i="1"/>
  <c r="I1607" i="1"/>
  <c r="K1607" i="1" s="1"/>
  <c r="H1607" i="1"/>
  <c r="M1606" i="1"/>
  <c r="I1606" i="1"/>
  <c r="K1606" i="1" s="1"/>
  <c r="H1606" i="1"/>
  <c r="M1605" i="1"/>
  <c r="I1605" i="1"/>
  <c r="K1605" i="1" s="1"/>
  <c r="H1605" i="1"/>
  <c r="M1604" i="1"/>
  <c r="I1604" i="1"/>
  <c r="K1604" i="1" s="1"/>
  <c r="H1604" i="1"/>
  <c r="M1603" i="1"/>
  <c r="I1603" i="1"/>
  <c r="K1603" i="1" s="1"/>
  <c r="H1603" i="1"/>
  <c r="M1602" i="1"/>
  <c r="I1602" i="1"/>
  <c r="K1602" i="1" s="1"/>
  <c r="H1602" i="1"/>
  <c r="M1601" i="1"/>
  <c r="I1601" i="1"/>
  <c r="K1601" i="1" s="1"/>
  <c r="H1601" i="1"/>
  <c r="M1600" i="1"/>
  <c r="I1600" i="1"/>
  <c r="K1600" i="1" s="1"/>
  <c r="H1600" i="1"/>
  <c r="M1599" i="1"/>
  <c r="I1599" i="1"/>
  <c r="K1599" i="1" s="1"/>
  <c r="H1599" i="1"/>
  <c r="M1598" i="1"/>
  <c r="I1598" i="1"/>
  <c r="K1598" i="1" s="1"/>
  <c r="H1598" i="1"/>
  <c r="M1597" i="1"/>
  <c r="I1597" i="1"/>
  <c r="K1597" i="1" s="1"/>
  <c r="H1597" i="1"/>
  <c r="M1596" i="1"/>
  <c r="I1596" i="1"/>
  <c r="K1596" i="1" s="1"/>
  <c r="H1596" i="1"/>
  <c r="M1595" i="1"/>
  <c r="I1595" i="1"/>
  <c r="K1595" i="1" s="1"/>
  <c r="H1595" i="1"/>
  <c r="M1594" i="1"/>
  <c r="I1594" i="1"/>
  <c r="K1594" i="1" s="1"/>
  <c r="H1594" i="1"/>
  <c r="M1593" i="1"/>
  <c r="I1593" i="1"/>
  <c r="K1593" i="1" s="1"/>
  <c r="H1593" i="1"/>
  <c r="M1592" i="1"/>
  <c r="I1592" i="1"/>
  <c r="K1592" i="1" s="1"/>
  <c r="H1592" i="1"/>
  <c r="M1591" i="1"/>
  <c r="I1591" i="1"/>
  <c r="K1591" i="1" s="1"/>
  <c r="H1591" i="1"/>
  <c r="M1590" i="1"/>
  <c r="I1590" i="1"/>
  <c r="K1590" i="1" s="1"/>
  <c r="H1590" i="1"/>
  <c r="M1589" i="1"/>
  <c r="I1589" i="1"/>
  <c r="K1589" i="1" s="1"/>
  <c r="H1589" i="1"/>
  <c r="M1588" i="1"/>
  <c r="I1588" i="1"/>
  <c r="K1588" i="1" s="1"/>
  <c r="H1588" i="1"/>
  <c r="M1587" i="1"/>
  <c r="I1587" i="1"/>
  <c r="K1587" i="1" s="1"/>
  <c r="H1587" i="1"/>
  <c r="M1586" i="1"/>
  <c r="I1586" i="1"/>
  <c r="K1586" i="1" s="1"/>
  <c r="H1586" i="1"/>
  <c r="M1585" i="1"/>
  <c r="I1585" i="1"/>
  <c r="K1585" i="1" s="1"/>
  <c r="H1585" i="1"/>
  <c r="M1584" i="1"/>
  <c r="I1584" i="1"/>
  <c r="K1584" i="1" s="1"/>
  <c r="H1584" i="1"/>
  <c r="M1583" i="1"/>
  <c r="I1583" i="1"/>
  <c r="K1583" i="1" s="1"/>
  <c r="H1583" i="1"/>
  <c r="M1582" i="1"/>
  <c r="I1582" i="1"/>
  <c r="K1582" i="1" s="1"/>
  <c r="H1582" i="1"/>
  <c r="M1581" i="1"/>
  <c r="I1581" i="1"/>
  <c r="K1581" i="1" s="1"/>
  <c r="H1581" i="1"/>
  <c r="M1580" i="1"/>
  <c r="I1580" i="1"/>
  <c r="K1580" i="1" s="1"/>
  <c r="H1580" i="1"/>
  <c r="M1579" i="1"/>
  <c r="I1579" i="1"/>
  <c r="K1579" i="1" s="1"/>
  <c r="H1579" i="1"/>
  <c r="M1578" i="1"/>
  <c r="I1578" i="1"/>
  <c r="K1578" i="1" s="1"/>
  <c r="H1578" i="1"/>
  <c r="M1577" i="1"/>
  <c r="I1577" i="1"/>
  <c r="K1577" i="1" s="1"/>
  <c r="H1577" i="1"/>
  <c r="M1576" i="1"/>
  <c r="I1576" i="1"/>
  <c r="K1576" i="1" s="1"/>
  <c r="H1576" i="1"/>
  <c r="M1575" i="1"/>
  <c r="I1575" i="1"/>
  <c r="K1575" i="1" s="1"/>
  <c r="H1575" i="1"/>
  <c r="M1574" i="1"/>
  <c r="I1574" i="1"/>
  <c r="K1574" i="1" s="1"/>
  <c r="H1574" i="1"/>
  <c r="M1573" i="1"/>
  <c r="I1573" i="1"/>
  <c r="K1573" i="1" s="1"/>
  <c r="H1573" i="1"/>
  <c r="M1572" i="1"/>
  <c r="I1572" i="1"/>
  <c r="K1572" i="1" s="1"/>
  <c r="H1572" i="1"/>
  <c r="M1571" i="1"/>
  <c r="I1571" i="1"/>
  <c r="K1571" i="1" s="1"/>
  <c r="H1571" i="1"/>
  <c r="M1570" i="1"/>
  <c r="I1570" i="1"/>
  <c r="K1570" i="1" s="1"/>
  <c r="H1570" i="1"/>
  <c r="M1569" i="1"/>
  <c r="I1569" i="1"/>
  <c r="K1569" i="1" s="1"/>
  <c r="H1569" i="1"/>
  <c r="M1568" i="1"/>
  <c r="I1568" i="1"/>
  <c r="K1568" i="1" s="1"/>
  <c r="H1568" i="1"/>
  <c r="M1567" i="1"/>
  <c r="I1567" i="1"/>
  <c r="K1567" i="1" s="1"/>
  <c r="H1567" i="1"/>
  <c r="M1566" i="1"/>
  <c r="I1566" i="1"/>
  <c r="K1566" i="1" s="1"/>
  <c r="H1566" i="1"/>
  <c r="M1565" i="1"/>
  <c r="I1565" i="1"/>
  <c r="K1565" i="1" s="1"/>
  <c r="H1565" i="1"/>
  <c r="N1564" i="1"/>
  <c r="I1564" i="1"/>
  <c r="K1564" i="1" s="1"/>
  <c r="H1564" i="1"/>
  <c r="M1563" i="1"/>
  <c r="I1563" i="1"/>
  <c r="K1563" i="1" s="1"/>
  <c r="H1563" i="1"/>
  <c r="M1562" i="1"/>
  <c r="I1562" i="1"/>
  <c r="K1562" i="1" s="1"/>
  <c r="H1562" i="1"/>
  <c r="M1561" i="1"/>
  <c r="I1561" i="1"/>
  <c r="K1561" i="1" s="1"/>
  <c r="H1561" i="1"/>
  <c r="M1560" i="1"/>
  <c r="I1560" i="1"/>
  <c r="K1560" i="1" s="1"/>
  <c r="H1560" i="1"/>
  <c r="M1559" i="1"/>
  <c r="I1559" i="1"/>
  <c r="K1559" i="1" s="1"/>
  <c r="H1559" i="1"/>
  <c r="M1558" i="1"/>
  <c r="I1558" i="1"/>
  <c r="K1558" i="1" s="1"/>
  <c r="H1558" i="1"/>
  <c r="M1557" i="1"/>
  <c r="I1557" i="1"/>
  <c r="K1557" i="1" s="1"/>
  <c r="H1557" i="1"/>
  <c r="M1556" i="1"/>
  <c r="I1556" i="1"/>
  <c r="K1556" i="1" s="1"/>
  <c r="H1556" i="1"/>
  <c r="M1555" i="1"/>
  <c r="I1555" i="1"/>
  <c r="K1555" i="1" s="1"/>
  <c r="H1555" i="1"/>
  <c r="M1554" i="1"/>
  <c r="I1554" i="1"/>
  <c r="K1554" i="1" s="1"/>
  <c r="H1554" i="1"/>
  <c r="M1553" i="1"/>
  <c r="I1553" i="1"/>
  <c r="K1553" i="1" s="1"/>
  <c r="H1553" i="1"/>
  <c r="M1552" i="1"/>
  <c r="I1552" i="1"/>
  <c r="K1552" i="1" s="1"/>
  <c r="H1552" i="1"/>
  <c r="M1551" i="1"/>
  <c r="I1551" i="1"/>
  <c r="K1551" i="1" s="1"/>
  <c r="H1551" i="1"/>
  <c r="M1550" i="1"/>
  <c r="I1550" i="1"/>
  <c r="K1550" i="1" s="1"/>
  <c r="H1550" i="1"/>
  <c r="M1549" i="1"/>
  <c r="I1549" i="1"/>
  <c r="K1549" i="1" s="1"/>
  <c r="H1549" i="1"/>
  <c r="M1548" i="1"/>
  <c r="I1548" i="1"/>
  <c r="K1548" i="1" s="1"/>
  <c r="H1548" i="1"/>
  <c r="M1547" i="1"/>
  <c r="I1547" i="1"/>
  <c r="K1547" i="1" s="1"/>
  <c r="H1547" i="1"/>
  <c r="M1546" i="1"/>
  <c r="I1546" i="1"/>
  <c r="K1546" i="1" s="1"/>
  <c r="H1546" i="1"/>
  <c r="M1545" i="1"/>
  <c r="I1545" i="1"/>
  <c r="K1545" i="1" s="1"/>
  <c r="H1545" i="1"/>
  <c r="M1544" i="1"/>
  <c r="I1544" i="1"/>
  <c r="K1544" i="1" s="1"/>
  <c r="H1544" i="1"/>
  <c r="M1543" i="1"/>
  <c r="I1543" i="1"/>
  <c r="K1543" i="1" s="1"/>
  <c r="H1543" i="1"/>
  <c r="M1542" i="1"/>
  <c r="M1541" i="1"/>
  <c r="M1540" i="1"/>
  <c r="M1539" i="1"/>
  <c r="M1538" i="1"/>
  <c r="I1538" i="1"/>
  <c r="K1538" i="1" s="1"/>
  <c r="H1538" i="1"/>
  <c r="M1537" i="1"/>
  <c r="I1537" i="1"/>
  <c r="K1537" i="1" s="1"/>
  <c r="H1537" i="1"/>
  <c r="M1536" i="1"/>
  <c r="I1536" i="1"/>
  <c r="K1536" i="1" s="1"/>
  <c r="H1536" i="1"/>
  <c r="M1535" i="1"/>
  <c r="I1535" i="1"/>
  <c r="K1535" i="1" s="1"/>
  <c r="H1535" i="1"/>
  <c r="M1534" i="1"/>
  <c r="I1534" i="1"/>
  <c r="K1534" i="1" s="1"/>
  <c r="H1534" i="1"/>
  <c r="M1533" i="1"/>
  <c r="I1533" i="1"/>
  <c r="K1533" i="1" s="1"/>
  <c r="H1533" i="1"/>
  <c r="M1532" i="1"/>
  <c r="I1532" i="1"/>
  <c r="K1532" i="1" s="1"/>
  <c r="H1532" i="1"/>
  <c r="M1531" i="1"/>
  <c r="I1531" i="1"/>
  <c r="K1531" i="1" s="1"/>
  <c r="H1531" i="1"/>
  <c r="M1530" i="1"/>
  <c r="I1530" i="1"/>
  <c r="K1530" i="1" s="1"/>
  <c r="H1530" i="1"/>
  <c r="M1529" i="1"/>
  <c r="I1529" i="1"/>
  <c r="K1529" i="1" s="1"/>
  <c r="H1529" i="1"/>
  <c r="M1528" i="1"/>
  <c r="I1528" i="1"/>
  <c r="K1528" i="1" s="1"/>
  <c r="H1528" i="1"/>
  <c r="M1527" i="1"/>
  <c r="I1527" i="1"/>
  <c r="K1527" i="1" s="1"/>
  <c r="H1527" i="1"/>
  <c r="M1526" i="1"/>
  <c r="I1526" i="1"/>
  <c r="K1526" i="1" s="1"/>
  <c r="H1526" i="1"/>
  <c r="M1525" i="1"/>
  <c r="I1525" i="1"/>
  <c r="K1525" i="1" s="1"/>
  <c r="H1525" i="1"/>
  <c r="M1524" i="1"/>
  <c r="I1524" i="1"/>
  <c r="K1524" i="1" s="1"/>
  <c r="H1524" i="1"/>
  <c r="M1523" i="1"/>
  <c r="I1523" i="1"/>
  <c r="K1523" i="1" s="1"/>
  <c r="H1523" i="1"/>
  <c r="M1522" i="1"/>
  <c r="I1522" i="1"/>
  <c r="K1522" i="1" s="1"/>
  <c r="H1522" i="1"/>
  <c r="M1521" i="1"/>
  <c r="I1521" i="1"/>
  <c r="K1521" i="1" s="1"/>
  <c r="H1521" i="1"/>
  <c r="M1520" i="1"/>
  <c r="I1520" i="1"/>
  <c r="K1520" i="1" s="1"/>
  <c r="H1520" i="1"/>
  <c r="M1519" i="1"/>
  <c r="I1519" i="1"/>
  <c r="K1519" i="1" s="1"/>
  <c r="H1519" i="1"/>
  <c r="M1518" i="1"/>
  <c r="I1518" i="1"/>
  <c r="K1518" i="1" s="1"/>
  <c r="H1518" i="1"/>
  <c r="M1517" i="1"/>
  <c r="I1517" i="1"/>
  <c r="K1517" i="1" s="1"/>
  <c r="H1517" i="1"/>
  <c r="M1516" i="1"/>
  <c r="I1516" i="1"/>
  <c r="K1516" i="1" s="1"/>
  <c r="H1516" i="1"/>
  <c r="M1515" i="1"/>
  <c r="I1515" i="1"/>
  <c r="K1515" i="1" s="1"/>
  <c r="H1515" i="1"/>
  <c r="M1514" i="1"/>
  <c r="I1514" i="1"/>
  <c r="K1514" i="1" s="1"/>
  <c r="H1514" i="1"/>
  <c r="N1513" i="1"/>
  <c r="I1513" i="1"/>
  <c r="K1513" i="1" s="1"/>
  <c r="H1513" i="1"/>
  <c r="M1512" i="1"/>
  <c r="I1512" i="1"/>
  <c r="K1512" i="1" s="1"/>
  <c r="H1512" i="1"/>
  <c r="M1511" i="1"/>
  <c r="I1511" i="1"/>
  <c r="K1511" i="1" s="1"/>
  <c r="H1511" i="1"/>
  <c r="M1510" i="1"/>
  <c r="I1510" i="1"/>
  <c r="K1510" i="1" s="1"/>
  <c r="H1510" i="1"/>
  <c r="M1509" i="1"/>
  <c r="I1509" i="1"/>
  <c r="K1509" i="1" s="1"/>
  <c r="H1509" i="1"/>
  <c r="M1508" i="1"/>
  <c r="I1508" i="1"/>
  <c r="K1508" i="1" s="1"/>
  <c r="H1508" i="1"/>
  <c r="M1507" i="1"/>
  <c r="I1507" i="1"/>
  <c r="K1507" i="1" s="1"/>
  <c r="H1507" i="1"/>
  <c r="M1506" i="1"/>
  <c r="I1506" i="1"/>
  <c r="K1506" i="1" s="1"/>
  <c r="H1506" i="1"/>
  <c r="M1505" i="1"/>
  <c r="I1505" i="1"/>
  <c r="K1505" i="1" s="1"/>
  <c r="H1505" i="1"/>
  <c r="M1504" i="1"/>
  <c r="I1504" i="1"/>
  <c r="K1504" i="1" s="1"/>
  <c r="H1504" i="1"/>
  <c r="M1503" i="1"/>
  <c r="I1503" i="1"/>
  <c r="K1503" i="1" s="1"/>
  <c r="H1503" i="1"/>
  <c r="M1502" i="1"/>
  <c r="I1502" i="1"/>
  <c r="K1502" i="1" s="1"/>
  <c r="H1502" i="1"/>
  <c r="M1501" i="1"/>
  <c r="I1501" i="1"/>
  <c r="K1501" i="1" s="1"/>
  <c r="H1501" i="1"/>
  <c r="M1500" i="1"/>
  <c r="I1500" i="1"/>
  <c r="K1500" i="1" s="1"/>
  <c r="H1500" i="1"/>
  <c r="M1499" i="1"/>
  <c r="I1499" i="1"/>
  <c r="K1499" i="1" s="1"/>
  <c r="H1499" i="1"/>
  <c r="M1498" i="1"/>
  <c r="M1497" i="1"/>
  <c r="M1496" i="1"/>
  <c r="M1495" i="1"/>
  <c r="M1494" i="1"/>
  <c r="I1494" i="1"/>
  <c r="K1494" i="1" s="1"/>
  <c r="H1494" i="1"/>
  <c r="M1493" i="1"/>
  <c r="I1493" i="1"/>
  <c r="K1493" i="1" s="1"/>
  <c r="H1493" i="1"/>
  <c r="M1492" i="1"/>
  <c r="I1492" i="1"/>
  <c r="K1492" i="1" s="1"/>
  <c r="H1492" i="1"/>
  <c r="M1491" i="1"/>
  <c r="I1491" i="1"/>
  <c r="K1491" i="1" s="1"/>
  <c r="H1491" i="1"/>
  <c r="M1490" i="1"/>
  <c r="I1490" i="1"/>
  <c r="K1490" i="1" s="1"/>
  <c r="H1490" i="1"/>
  <c r="M1489" i="1"/>
  <c r="I1489" i="1"/>
  <c r="K1489" i="1" s="1"/>
  <c r="H1489" i="1"/>
  <c r="M1488" i="1"/>
  <c r="I1488" i="1"/>
  <c r="K1488" i="1" s="1"/>
  <c r="H1488" i="1"/>
  <c r="M1487" i="1"/>
  <c r="I1487" i="1"/>
  <c r="K1487" i="1" s="1"/>
  <c r="H1487" i="1"/>
  <c r="M1486" i="1"/>
  <c r="I1486" i="1"/>
  <c r="K1486" i="1" s="1"/>
  <c r="H1486" i="1"/>
  <c r="M1485" i="1"/>
  <c r="I1485" i="1"/>
  <c r="K1485" i="1" s="1"/>
  <c r="H1485" i="1"/>
  <c r="M1484" i="1"/>
  <c r="I1484" i="1"/>
  <c r="K1484" i="1" s="1"/>
  <c r="H1484" i="1"/>
  <c r="M1483" i="1"/>
  <c r="I1483" i="1"/>
  <c r="K1483" i="1" s="1"/>
  <c r="H1483" i="1"/>
  <c r="M1482" i="1"/>
  <c r="I1482" i="1"/>
  <c r="K1482" i="1" s="1"/>
  <c r="H1482" i="1"/>
  <c r="M1481" i="1"/>
  <c r="I1481" i="1"/>
  <c r="K1481" i="1" s="1"/>
  <c r="H1481" i="1"/>
  <c r="M1480" i="1"/>
  <c r="I1480" i="1"/>
  <c r="K1480" i="1" s="1"/>
  <c r="H1480" i="1"/>
  <c r="M1479" i="1"/>
  <c r="I1479" i="1"/>
  <c r="K1479" i="1" s="1"/>
  <c r="H1479" i="1"/>
  <c r="M1478" i="1"/>
  <c r="I1478" i="1"/>
  <c r="K1478" i="1" s="1"/>
  <c r="H1478" i="1"/>
  <c r="M1477" i="1"/>
  <c r="I1477" i="1"/>
  <c r="K1477" i="1" s="1"/>
  <c r="H1477" i="1"/>
  <c r="M1476" i="1"/>
  <c r="I1476" i="1"/>
  <c r="K1476" i="1" s="1"/>
  <c r="H1476" i="1"/>
  <c r="M1475" i="1"/>
  <c r="I1475" i="1"/>
  <c r="K1475" i="1" s="1"/>
  <c r="H1475" i="1"/>
  <c r="M1474" i="1"/>
  <c r="I1474" i="1"/>
  <c r="K1474" i="1" s="1"/>
  <c r="H1474" i="1"/>
  <c r="M1473" i="1"/>
  <c r="I1473" i="1"/>
  <c r="K1473" i="1" s="1"/>
  <c r="H1473" i="1"/>
  <c r="M1472" i="1"/>
  <c r="I1472" i="1"/>
  <c r="K1472" i="1" s="1"/>
  <c r="H1472" i="1"/>
  <c r="M1471" i="1"/>
  <c r="I1471" i="1"/>
  <c r="K1471" i="1" s="1"/>
  <c r="H1471" i="1"/>
  <c r="M1470" i="1"/>
  <c r="I1470" i="1"/>
  <c r="K1470" i="1" s="1"/>
  <c r="H1470" i="1"/>
  <c r="N1469" i="1"/>
  <c r="I1469" i="1"/>
  <c r="K1469" i="1" s="1"/>
  <c r="H1469" i="1"/>
  <c r="M1468" i="1"/>
  <c r="I1468" i="1"/>
  <c r="K1468" i="1" s="1"/>
  <c r="H1468" i="1"/>
  <c r="M1467" i="1"/>
  <c r="I1467" i="1"/>
  <c r="K1467" i="1" s="1"/>
  <c r="H1467" i="1"/>
  <c r="M1466" i="1"/>
  <c r="I1466" i="1"/>
  <c r="K1466" i="1" s="1"/>
  <c r="H1466" i="1"/>
  <c r="M1465" i="1"/>
  <c r="I1465" i="1"/>
  <c r="K1465" i="1" s="1"/>
  <c r="H1465" i="1"/>
  <c r="M1464" i="1"/>
  <c r="I1464" i="1"/>
  <c r="K1464" i="1" s="1"/>
  <c r="H1464" i="1"/>
  <c r="M1463" i="1"/>
  <c r="I1463" i="1"/>
  <c r="K1463" i="1" s="1"/>
  <c r="H1463" i="1"/>
  <c r="M1462" i="1"/>
  <c r="I1462" i="1"/>
  <c r="K1462" i="1" s="1"/>
  <c r="H1462" i="1"/>
  <c r="M1461" i="1"/>
  <c r="I1461" i="1"/>
  <c r="K1461" i="1" s="1"/>
  <c r="H1461" i="1"/>
  <c r="M1460" i="1"/>
  <c r="I1460" i="1"/>
  <c r="K1460" i="1" s="1"/>
  <c r="H1460" i="1"/>
  <c r="M1459" i="1"/>
  <c r="I1459" i="1"/>
  <c r="K1459" i="1" s="1"/>
  <c r="H1459" i="1"/>
  <c r="M1458" i="1"/>
  <c r="I1458" i="1"/>
  <c r="K1458" i="1" s="1"/>
  <c r="H1458" i="1"/>
  <c r="M1457" i="1"/>
  <c r="I1457" i="1"/>
  <c r="K1457" i="1" s="1"/>
  <c r="H1457" i="1"/>
  <c r="M1456" i="1"/>
  <c r="I1456" i="1"/>
  <c r="K1456" i="1" s="1"/>
  <c r="H1456" i="1"/>
  <c r="M1455" i="1"/>
  <c r="M1454" i="1"/>
  <c r="M1453" i="1"/>
  <c r="M1452" i="1"/>
  <c r="I1451" i="1"/>
  <c r="K1451" i="1" s="1"/>
  <c r="H1451" i="1"/>
  <c r="I1450" i="1"/>
  <c r="K1450" i="1" s="1"/>
  <c r="H1450" i="1"/>
  <c r="I1449" i="1"/>
  <c r="K1449" i="1" s="1"/>
  <c r="H1449" i="1"/>
  <c r="I1448" i="1"/>
  <c r="K1448" i="1" s="1"/>
  <c r="H1448" i="1"/>
  <c r="I1447" i="1"/>
  <c r="K1447" i="1" s="1"/>
  <c r="H1447" i="1"/>
  <c r="I1446" i="1"/>
  <c r="K1446" i="1" s="1"/>
  <c r="H1446" i="1"/>
  <c r="I1445" i="1"/>
  <c r="K1445" i="1" s="1"/>
  <c r="H1445" i="1"/>
  <c r="I1444" i="1"/>
  <c r="K1444" i="1" s="1"/>
  <c r="H1444" i="1"/>
  <c r="I1443" i="1"/>
  <c r="K1443" i="1" s="1"/>
  <c r="H1443" i="1"/>
  <c r="I1442" i="1"/>
  <c r="K1442" i="1" s="1"/>
  <c r="H1442" i="1"/>
  <c r="I1441" i="1"/>
  <c r="K1441" i="1" s="1"/>
  <c r="H1441" i="1"/>
  <c r="I1440" i="1"/>
  <c r="K1440" i="1" s="1"/>
  <c r="H1440" i="1"/>
  <c r="I1439" i="1"/>
  <c r="K1439" i="1" s="1"/>
  <c r="H1439" i="1"/>
  <c r="I1438" i="1"/>
  <c r="K1438" i="1" s="1"/>
  <c r="H1438" i="1"/>
  <c r="I1437" i="1"/>
  <c r="K1437" i="1" s="1"/>
  <c r="H1437" i="1"/>
  <c r="I1436" i="1"/>
  <c r="K1436" i="1" s="1"/>
  <c r="H1436" i="1"/>
  <c r="I1435" i="1"/>
  <c r="K1435" i="1" s="1"/>
  <c r="H1435" i="1"/>
  <c r="I1434" i="1"/>
  <c r="K1434" i="1" s="1"/>
  <c r="H1434" i="1"/>
  <c r="I1433" i="1"/>
  <c r="K1433" i="1" s="1"/>
  <c r="H1433" i="1"/>
  <c r="I1432" i="1"/>
  <c r="K1432" i="1" s="1"/>
  <c r="H1432" i="1"/>
  <c r="I1431" i="1"/>
  <c r="K1431" i="1" s="1"/>
  <c r="H1431" i="1"/>
  <c r="I1430" i="1"/>
  <c r="K1430" i="1" s="1"/>
  <c r="H1430" i="1"/>
  <c r="I1429" i="1"/>
  <c r="K1429" i="1" s="1"/>
  <c r="H1429" i="1"/>
  <c r="I1428" i="1"/>
  <c r="K1428" i="1" s="1"/>
  <c r="H1428" i="1"/>
  <c r="I1427" i="1"/>
  <c r="K1427" i="1" s="1"/>
  <c r="H1427" i="1"/>
  <c r="I1426" i="1"/>
  <c r="K1426" i="1" s="1"/>
  <c r="H1426" i="1"/>
  <c r="I1425" i="1"/>
  <c r="K1425" i="1" s="1"/>
  <c r="H1425" i="1"/>
  <c r="I1424" i="1"/>
  <c r="K1424" i="1" s="1"/>
  <c r="H1424" i="1"/>
  <c r="I1423" i="1"/>
  <c r="K1423" i="1" s="1"/>
  <c r="H1423" i="1"/>
  <c r="I1422" i="1"/>
  <c r="K1422" i="1" s="1"/>
  <c r="H1422" i="1"/>
  <c r="I1421" i="1"/>
  <c r="K1421" i="1" s="1"/>
  <c r="H1421" i="1"/>
  <c r="I1420" i="1"/>
  <c r="K1420" i="1" s="1"/>
  <c r="H1420" i="1"/>
  <c r="I1419" i="1"/>
  <c r="K1419" i="1" s="1"/>
  <c r="H1419" i="1"/>
  <c r="I1418" i="1"/>
  <c r="K1418" i="1" s="1"/>
  <c r="H1418" i="1"/>
  <c r="I1417" i="1"/>
  <c r="K1417" i="1" s="1"/>
  <c r="H1417" i="1"/>
  <c r="I1416" i="1"/>
  <c r="K1416" i="1" s="1"/>
  <c r="H1416" i="1"/>
  <c r="I1415" i="1"/>
  <c r="K1415" i="1" s="1"/>
  <c r="H1415" i="1"/>
  <c r="I1414" i="1"/>
  <c r="K1414" i="1" s="1"/>
  <c r="H1414" i="1"/>
  <c r="I1413" i="1"/>
  <c r="K1413" i="1" s="1"/>
  <c r="H1413" i="1"/>
  <c r="I1412" i="1"/>
  <c r="K1412" i="1" s="1"/>
  <c r="H1412" i="1"/>
  <c r="I1411" i="1"/>
  <c r="K1411" i="1" s="1"/>
  <c r="H1411" i="1"/>
  <c r="I1410" i="1"/>
  <c r="K1410" i="1" s="1"/>
  <c r="H1410" i="1"/>
  <c r="I1409" i="1"/>
  <c r="K1409" i="1" s="1"/>
  <c r="H1409" i="1"/>
  <c r="I1408" i="1"/>
  <c r="K1408" i="1" s="1"/>
  <c r="H1408" i="1"/>
  <c r="I1407" i="1"/>
  <c r="K1407" i="1" s="1"/>
  <c r="H1407" i="1"/>
  <c r="I1406" i="1"/>
  <c r="K1406" i="1" s="1"/>
  <c r="H1406" i="1"/>
  <c r="I1405" i="1"/>
  <c r="K1405" i="1" s="1"/>
  <c r="H1405" i="1"/>
  <c r="I1404" i="1"/>
  <c r="K1404" i="1" s="1"/>
  <c r="H1404" i="1"/>
  <c r="N1403" i="1"/>
  <c r="I1403" i="1"/>
  <c r="K1403" i="1" s="1"/>
  <c r="H1403" i="1"/>
  <c r="M1402" i="1"/>
  <c r="I1402" i="1"/>
  <c r="K1402" i="1" s="1"/>
  <c r="H1402" i="1"/>
  <c r="M1401" i="1"/>
  <c r="I1401" i="1"/>
  <c r="K1401" i="1" s="1"/>
  <c r="H1401" i="1"/>
  <c r="M1400" i="1"/>
  <c r="I1400" i="1"/>
  <c r="K1400" i="1" s="1"/>
  <c r="H1400" i="1"/>
  <c r="M1399" i="1"/>
  <c r="I1399" i="1"/>
  <c r="K1399" i="1" s="1"/>
  <c r="H1399" i="1"/>
  <c r="M1398" i="1"/>
  <c r="I1398" i="1"/>
  <c r="K1398" i="1" s="1"/>
  <c r="H1398" i="1"/>
  <c r="M1397" i="1"/>
  <c r="I1397" i="1"/>
  <c r="K1397" i="1" s="1"/>
  <c r="H1397" i="1"/>
  <c r="M1396" i="1"/>
  <c r="I1396" i="1"/>
  <c r="K1396" i="1" s="1"/>
  <c r="H1396" i="1"/>
  <c r="M1395" i="1"/>
  <c r="I1395" i="1"/>
  <c r="K1395" i="1" s="1"/>
  <c r="H1395" i="1"/>
  <c r="M1394" i="1"/>
  <c r="I1394" i="1"/>
  <c r="K1394" i="1" s="1"/>
  <c r="H1394" i="1"/>
  <c r="M1393" i="1"/>
  <c r="I1393" i="1"/>
  <c r="K1393" i="1" s="1"/>
  <c r="H1393" i="1"/>
  <c r="M1392" i="1"/>
  <c r="I1392" i="1"/>
  <c r="K1392" i="1" s="1"/>
  <c r="H1392" i="1"/>
  <c r="M1391" i="1"/>
  <c r="I1391" i="1"/>
  <c r="K1391" i="1" s="1"/>
  <c r="H1391" i="1"/>
  <c r="M1390" i="1"/>
  <c r="I1390" i="1"/>
  <c r="K1390" i="1" s="1"/>
  <c r="H1390" i="1"/>
  <c r="M1389" i="1"/>
  <c r="I1389" i="1"/>
  <c r="K1389" i="1" s="1"/>
  <c r="H1389" i="1"/>
  <c r="M1388" i="1"/>
  <c r="I1388" i="1"/>
  <c r="K1388" i="1" s="1"/>
  <c r="H1388" i="1"/>
  <c r="M1387" i="1"/>
  <c r="I1387" i="1"/>
  <c r="K1387" i="1" s="1"/>
  <c r="H1387" i="1"/>
  <c r="M1386" i="1"/>
  <c r="I1386" i="1"/>
  <c r="K1386" i="1" s="1"/>
  <c r="H1386" i="1"/>
  <c r="M1385" i="1"/>
  <c r="I1385" i="1"/>
  <c r="K1385" i="1" s="1"/>
  <c r="H1385" i="1"/>
  <c r="M1384" i="1"/>
  <c r="M1382" i="1"/>
  <c r="M1381" i="1"/>
  <c r="M1380" i="1"/>
  <c r="I1380" i="1"/>
  <c r="K1380" i="1" s="1"/>
  <c r="M1379" i="1"/>
  <c r="I1379" i="1"/>
  <c r="K1379" i="1" s="1"/>
  <c r="H1379" i="1"/>
  <c r="M1378" i="1"/>
  <c r="I1378" i="1"/>
  <c r="K1378" i="1" s="1"/>
  <c r="H1378" i="1"/>
  <c r="M1377" i="1"/>
  <c r="I1377" i="1"/>
  <c r="K1377" i="1" s="1"/>
  <c r="H1377" i="1"/>
  <c r="M1376" i="1"/>
  <c r="I1376" i="1"/>
  <c r="K1376" i="1" s="1"/>
  <c r="H1376" i="1"/>
  <c r="M1375" i="1"/>
  <c r="I1375" i="1"/>
  <c r="K1375" i="1" s="1"/>
  <c r="H1375" i="1"/>
  <c r="M1374" i="1"/>
  <c r="I1374" i="1"/>
  <c r="K1374" i="1" s="1"/>
  <c r="H1374" i="1"/>
  <c r="M1373" i="1"/>
  <c r="I1373" i="1"/>
  <c r="K1373" i="1" s="1"/>
  <c r="H1373" i="1"/>
  <c r="M1372" i="1"/>
  <c r="I1372" i="1"/>
  <c r="K1372" i="1" s="1"/>
  <c r="H1372" i="1"/>
  <c r="M1371" i="1"/>
  <c r="I1371" i="1"/>
  <c r="K1371" i="1" s="1"/>
  <c r="H1371" i="1"/>
  <c r="M1370" i="1"/>
  <c r="I1370" i="1"/>
  <c r="K1370" i="1" s="1"/>
  <c r="H1370" i="1"/>
  <c r="M1369" i="1"/>
  <c r="I1369" i="1"/>
  <c r="K1369" i="1" s="1"/>
  <c r="H1369" i="1"/>
  <c r="M1368" i="1"/>
  <c r="I1368" i="1"/>
  <c r="K1368" i="1" s="1"/>
  <c r="H1368" i="1"/>
  <c r="M1367" i="1"/>
  <c r="I1367" i="1"/>
  <c r="K1367" i="1" s="1"/>
  <c r="H1367" i="1"/>
  <c r="M1366" i="1"/>
  <c r="I1366" i="1"/>
  <c r="K1366" i="1" s="1"/>
  <c r="H1366" i="1"/>
  <c r="M1365" i="1"/>
  <c r="I1365" i="1"/>
  <c r="K1365" i="1" s="1"/>
  <c r="H1365" i="1"/>
  <c r="M1364" i="1"/>
  <c r="I1364" i="1"/>
  <c r="K1364" i="1" s="1"/>
  <c r="H1364" i="1"/>
  <c r="M1363" i="1"/>
  <c r="I1363" i="1"/>
  <c r="K1363" i="1" s="1"/>
  <c r="H1363" i="1"/>
  <c r="N1362" i="1"/>
  <c r="I1362" i="1"/>
  <c r="K1362" i="1" s="1"/>
  <c r="H1362" i="1"/>
  <c r="M1361" i="1"/>
  <c r="I1361" i="1"/>
  <c r="K1361" i="1" s="1"/>
  <c r="H1361" i="1"/>
  <c r="M1360" i="1"/>
  <c r="I1360" i="1"/>
  <c r="K1360" i="1" s="1"/>
  <c r="H1360" i="1"/>
  <c r="M1359" i="1"/>
  <c r="I1359" i="1"/>
  <c r="K1359" i="1" s="1"/>
  <c r="H1359" i="1"/>
  <c r="M1358" i="1"/>
  <c r="I1358" i="1"/>
  <c r="K1358" i="1" s="1"/>
  <c r="H1358" i="1"/>
  <c r="M1357" i="1"/>
  <c r="I1357" i="1"/>
  <c r="K1357" i="1" s="1"/>
  <c r="H1357" i="1"/>
  <c r="M1356" i="1"/>
  <c r="I1356" i="1"/>
  <c r="K1356" i="1" s="1"/>
  <c r="H1356" i="1"/>
  <c r="M1355" i="1"/>
  <c r="I1355" i="1"/>
  <c r="K1355" i="1" s="1"/>
  <c r="H1355" i="1"/>
  <c r="M1354" i="1"/>
  <c r="I1354" i="1"/>
  <c r="K1354" i="1" s="1"/>
  <c r="H1354" i="1"/>
  <c r="M1353" i="1"/>
  <c r="I1353" i="1"/>
  <c r="K1353" i="1" s="1"/>
  <c r="H1353" i="1"/>
  <c r="M1352" i="1"/>
  <c r="I1352" i="1"/>
  <c r="K1352" i="1" s="1"/>
  <c r="H1352" i="1"/>
  <c r="I1351" i="1"/>
  <c r="K1351" i="1" s="1"/>
  <c r="H1351" i="1"/>
  <c r="M1350" i="1"/>
  <c r="M1349" i="1"/>
  <c r="M1348" i="1"/>
  <c r="M1347" i="1"/>
  <c r="M1346" i="1"/>
  <c r="I1346" i="1"/>
  <c r="K1346" i="1" s="1"/>
  <c r="H1346" i="1"/>
  <c r="M1345" i="1"/>
  <c r="I1345" i="1"/>
  <c r="K1345" i="1" s="1"/>
  <c r="H1345" i="1"/>
  <c r="M1344" i="1"/>
  <c r="I1344" i="1"/>
  <c r="K1344" i="1" s="1"/>
  <c r="H1344" i="1"/>
  <c r="M1343" i="1"/>
  <c r="I1343" i="1"/>
  <c r="K1343" i="1" s="1"/>
  <c r="H1343" i="1"/>
  <c r="M1342" i="1"/>
  <c r="I1342" i="1"/>
  <c r="K1342" i="1" s="1"/>
  <c r="H1342" i="1"/>
  <c r="M1341" i="1"/>
  <c r="I1341" i="1"/>
  <c r="K1341" i="1" s="1"/>
  <c r="H1341" i="1"/>
  <c r="M1340" i="1"/>
  <c r="I1340" i="1"/>
  <c r="K1340" i="1" s="1"/>
  <c r="H1340" i="1"/>
  <c r="M1339" i="1"/>
  <c r="I1339" i="1"/>
  <c r="K1339" i="1" s="1"/>
  <c r="H1339" i="1"/>
  <c r="M1338" i="1"/>
  <c r="I1338" i="1"/>
  <c r="K1338" i="1" s="1"/>
  <c r="H1338" i="1"/>
  <c r="M1337" i="1"/>
  <c r="I1337" i="1"/>
  <c r="K1337" i="1" s="1"/>
  <c r="H1337" i="1"/>
  <c r="M1336" i="1"/>
  <c r="I1336" i="1"/>
  <c r="K1336" i="1" s="1"/>
  <c r="H1336" i="1"/>
  <c r="M1335" i="1"/>
  <c r="I1335" i="1"/>
  <c r="K1335" i="1" s="1"/>
  <c r="H1335" i="1"/>
  <c r="M1334" i="1"/>
  <c r="I1334" i="1"/>
  <c r="K1334" i="1" s="1"/>
  <c r="H1334" i="1"/>
  <c r="M1333" i="1"/>
  <c r="I1333" i="1"/>
  <c r="K1333" i="1" s="1"/>
  <c r="H1333" i="1"/>
  <c r="M1332" i="1"/>
  <c r="I1332" i="1"/>
  <c r="K1332" i="1" s="1"/>
  <c r="H1332" i="1"/>
  <c r="M1331" i="1"/>
  <c r="I1331" i="1"/>
  <c r="K1331" i="1" s="1"/>
  <c r="H1331" i="1"/>
  <c r="M1330" i="1"/>
  <c r="I1330" i="1"/>
  <c r="K1330" i="1" s="1"/>
  <c r="H1330" i="1"/>
  <c r="M1329" i="1"/>
  <c r="I1329" i="1"/>
  <c r="K1329" i="1" s="1"/>
  <c r="H1329" i="1"/>
  <c r="M1328" i="1"/>
  <c r="I1328" i="1"/>
  <c r="K1328" i="1" s="1"/>
  <c r="H1328" i="1"/>
  <c r="M1327" i="1"/>
  <c r="I1327" i="1"/>
  <c r="K1327" i="1" s="1"/>
  <c r="H1327" i="1"/>
  <c r="M1326" i="1"/>
  <c r="I1326" i="1"/>
  <c r="K1326" i="1" s="1"/>
  <c r="H1326" i="1"/>
  <c r="M1325" i="1"/>
  <c r="I1325" i="1"/>
  <c r="K1325" i="1" s="1"/>
  <c r="H1325" i="1"/>
  <c r="M1324" i="1"/>
  <c r="I1324" i="1"/>
  <c r="K1324" i="1" s="1"/>
  <c r="H1324" i="1"/>
  <c r="M1323" i="1"/>
  <c r="I1323" i="1"/>
  <c r="K1323" i="1" s="1"/>
  <c r="H1323" i="1"/>
  <c r="M1322" i="1"/>
  <c r="I1322" i="1"/>
  <c r="K1322" i="1" s="1"/>
  <c r="H1322" i="1"/>
  <c r="M1321" i="1"/>
  <c r="I1321" i="1"/>
  <c r="K1321" i="1" s="1"/>
  <c r="H1321" i="1"/>
  <c r="M1320" i="1"/>
  <c r="I1320" i="1"/>
  <c r="K1320" i="1" s="1"/>
  <c r="H1320" i="1"/>
  <c r="M1319" i="1"/>
  <c r="I1319" i="1"/>
  <c r="K1319" i="1" s="1"/>
  <c r="H1319" i="1"/>
  <c r="M1318" i="1"/>
  <c r="I1318" i="1"/>
  <c r="K1318" i="1" s="1"/>
  <c r="H1318" i="1"/>
  <c r="M1317" i="1"/>
  <c r="I1317" i="1"/>
  <c r="K1317" i="1" s="1"/>
  <c r="H1317" i="1"/>
  <c r="M1316" i="1"/>
  <c r="I1316" i="1"/>
  <c r="K1316" i="1" s="1"/>
  <c r="H1316" i="1"/>
  <c r="M1315" i="1"/>
  <c r="I1315" i="1"/>
  <c r="K1315" i="1" s="1"/>
  <c r="H1315" i="1"/>
  <c r="M1314" i="1"/>
  <c r="I1314" i="1"/>
  <c r="K1314" i="1" s="1"/>
  <c r="H1314" i="1"/>
  <c r="M1313" i="1"/>
  <c r="I1313" i="1"/>
  <c r="K1313" i="1" s="1"/>
  <c r="H1313" i="1"/>
  <c r="M1312" i="1"/>
  <c r="I1312" i="1"/>
  <c r="K1312" i="1" s="1"/>
  <c r="H1312" i="1"/>
  <c r="M1311" i="1"/>
  <c r="I1311" i="1"/>
  <c r="K1311" i="1" s="1"/>
  <c r="H1311" i="1"/>
  <c r="M1310" i="1"/>
  <c r="I1310" i="1"/>
  <c r="K1310" i="1" s="1"/>
  <c r="H1310" i="1"/>
  <c r="M1309" i="1"/>
  <c r="I1309" i="1"/>
  <c r="K1309" i="1" s="1"/>
  <c r="H1309" i="1"/>
  <c r="M1308" i="1"/>
  <c r="I1308" i="1"/>
  <c r="K1308" i="1" s="1"/>
  <c r="H1308" i="1"/>
  <c r="M1307" i="1"/>
  <c r="I1307" i="1"/>
  <c r="K1307" i="1" s="1"/>
  <c r="H1307" i="1"/>
  <c r="M1306" i="1"/>
  <c r="I1306" i="1"/>
  <c r="K1306" i="1" s="1"/>
  <c r="H1306" i="1"/>
  <c r="M1305" i="1"/>
  <c r="I1305" i="1"/>
  <c r="K1305" i="1" s="1"/>
  <c r="H1305" i="1"/>
  <c r="M1304" i="1"/>
  <c r="I1304" i="1"/>
  <c r="K1304" i="1" s="1"/>
  <c r="H1304" i="1"/>
  <c r="M1303" i="1"/>
  <c r="I1303" i="1"/>
  <c r="K1303" i="1" s="1"/>
  <c r="H1303" i="1"/>
  <c r="M1302" i="1"/>
  <c r="I1302" i="1"/>
  <c r="K1302" i="1" s="1"/>
  <c r="H1302" i="1"/>
  <c r="N1301" i="1"/>
  <c r="I1301" i="1"/>
  <c r="K1301" i="1" s="1"/>
  <c r="H1301" i="1"/>
  <c r="M1300" i="1"/>
  <c r="I1300" i="1"/>
  <c r="K1300" i="1" s="1"/>
  <c r="H1300" i="1"/>
  <c r="M1299" i="1"/>
  <c r="I1299" i="1"/>
  <c r="K1299" i="1" s="1"/>
  <c r="H1299" i="1"/>
  <c r="M1298" i="1"/>
  <c r="I1298" i="1"/>
  <c r="K1298" i="1" s="1"/>
  <c r="H1298" i="1"/>
  <c r="M1297" i="1"/>
  <c r="I1297" i="1"/>
  <c r="K1297" i="1" s="1"/>
  <c r="H1297" i="1"/>
  <c r="M1296" i="1"/>
  <c r="I1296" i="1"/>
  <c r="K1296" i="1" s="1"/>
  <c r="H1296" i="1"/>
  <c r="M1295" i="1"/>
  <c r="I1295" i="1"/>
  <c r="K1295" i="1" s="1"/>
  <c r="H1295" i="1"/>
  <c r="M1294" i="1"/>
  <c r="I1294" i="1"/>
  <c r="K1294" i="1" s="1"/>
  <c r="H1294" i="1"/>
  <c r="M1293" i="1"/>
  <c r="I1293" i="1"/>
  <c r="K1293" i="1" s="1"/>
  <c r="H1293" i="1"/>
  <c r="M1292" i="1"/>
  <c r="I1292" i="1"/>
  <c r="K1292" i="1" s="1"/>
  <c r="H1292" i="1"/>
  <c r="M1291" i="1"/>
  <c r="I1291" i="1"/>
  <c r="K1291" i="1" s="1"/>
  <c r="H1291" i="1"/>
  <c r="M1290" i="1"/>
  <c r="M1289" i="1"/>
  <c r="M1288" i="1"/>
  <c r="M1287" i="1"/>
  <c r="M1286" i="1"/>
  <c r="M1285" i="1"/>
  <c r="I1285" i="1"/>
  <c r="K1285" i="1" s="1"/>
  <c r="H1285" i="1"/>
  <c r="M1284" i="1"/>
  <c r="I1284" i="1"/>
  <c r="K1284" i="1" s="1"/>
  <c r="H1284" i="1"/>
  <c r="M1283" i="1"/>
  <c r="I1283" i="1"/>
  <c r="K1283" i="1" s="1"/>
  <c r="H1283" i="1"/>
  <c r="M1282" i="1"/>
  <c r="I1282" i="1"/>
  <c r="K1282" i="1" s="1"/>
  <c r="H1282" i="1"/>
  <c r="M1281" i="1"/>
  <c r="I1281" i="1"/>
  <c r="K1281" i="1" s="1"/>
  <c r="H1281" i="1"/>
  <c r="M1280" i="1"/>
  <c r="I1280" i="1"/>
  <c r="K1280" i="1" s="1"/>
  <c r="H1280" i="1"/>
  <c r="M1279" i="1"/>
  <c r="I1279" i="1"/>
  <c r="K1279" i="1" s="1"/>
  <c r="H1279" i="1"/>
  <c r="M1278" i="1"/>
  <c r="I1278" i="1"/>
  <c r="K1278" i="1" s="1"/>
  <c r="H1278" i="1"/>
  <c r="M1277" i="1"/>
  <c r="I1277" i="1"/>
  <c r="K1277" i="1" s="1"/>
  <c r="H1277" i="1"/>
  <c r="M1276" i="1"/>
  <c r="I1276" i="1"/>
  <c r="K1276" i="1" s="1"/>
  <c r="H1276" i="1"/>
  <c r="M1275" i="1"/>
  <c r="I1275" i="1"/>
  <c r="K1275" i="1" s="1"/>
  <c r="H1275" i="1"/>
  <c r="M1274" i="1"/>
  <c r="I1274" i="1"/>
  <c r="K1274" i="1" s="1"/>
  <c r="H1274" i="1"/>
  <c r="M1273" i="1"/>
  <c r="I1273" i="1"/>
  <c r="K1273" i="1" s="1"/>
  <c r="H1273" i="1"/>
  <c r="M1272" i="1"/>
  <c r="I1272" i="1"/>
  <c r="K1272" i="1" s="1"/>
  <c r="H1272" i="1"/>
  <c r="M1271" i="1"/>
  <c r="I1271" i="1"/>
  <c r="K1271" i="1" s="1"/>
  <c r="H1271" i="1"/>
  <c r="M1270" i="1"/>
  <c r="I1270" i="1"/>
  <c r="K1270" i="1" s="1"/>
  <c r="H1270" i="1"/>
  <c r="M1269" i="1"/>
  <c r="I1269" i="1"/>
  <c r="K1269" i="1" s="1"/>
  <c r="H1269" i="1"/>
  <c r="M1268" i="1"/>
  <c r="I1268" i="1"/>
  <c r="K1268" i="1" s="1"/>
  <c r="H1268" i="1"/>
  <c r="N1267" i="1"/>
  <c r="I1267" i="1"/>
  <c r="K1267" i="1" s="1"/>
  <c r="H1267" i="1"/>
  <c r="M1266" i="1"/>
  <c r="I1266" i="1"/>
  <c r="K1266" i="1" s="1"/>
  <c r="H1266" i="1"/>
  <c r="M1265" i="1"/>
  <c r="I1265" i="1"/>
  <c r="K1265" i="1" s="1"/>
  <c r="H1265" i="1"/>
  <c r="M1264" i="1"/>
  <c r="I1264" i="1"/>
  <c r="K1264" i="1" s="1"/>
  <c r="H1264" i="1"/>
  <c r="M1263" i="1"/>
  <c r="I1263" i="1"/>
  <c r="K1263" i="1" s="1"/>
  <c r="H1263" i="1"/>
  <c r="M1262" i="1"/>
  <c r="I1262" i="1"/>
  <c r="K1262" i="1" s="1"/>
  <c r="H1262" i="1"/>
  <c r="M1261" i="1"/>
  <c r="I1261" i="1"/>
  <c r="K1261" i="1" s="1"/>
  <c r="H1261" i="1"/>
  <c r="M1260" i="1"/>
  <c r="I1260" i="1"/>
  <c r="K1260" i="1" s="1"/>
  <c r="H1260" i="1"/>
  <c r="M1259" i="1"/>
  <c r="I1259" i="1"/>
  <c r="K1259" i="1" s="1"/>
  <c r="H1259" i="1"/>
  <c r="M1258" i="1"/>
  <c r="I1258" i="1"/>
  <c r="K1258" i="1" s="1"/>
  <c r="H1258" i="1"/>
  <c r="M1257" i="1"/>
  <c r="I1257" i="1"/>
  <c r="K1257" i="1" s="1"/>
  <c r="H1257" i="1"/>
  <c r="M1256" i="1"/>
  <c r="M1255" i="1"/>
  <c r="M1254" i="1"/>
  <c r="M1253" i="1"/>
  <c r="M1252" i="1"/>
  <c r="I1252" i="1"/>
  <c r="K1252" i="1" s="1"/>
  <c r="M1251" i="1"/>
  <c r="I1251" i="1"/>
  <c r="K1251" i="1" s="1"/>
  <c r="H1251" i="1"/>
  <c r="M1250" i="1"/>
  <c r="I1250" i="1"/>
  <c r="K1250" i="1" s="1"/>
  <c r="H1250" i="1"/>
  <c r="M1249" i="1"/>
  <c r="I1249" i="1"/>
  <c r="K1249" i="1" s="1"/>
  <c r="H1249" i="1"/>
  <c r="M1248" i="1"/>
  <c r="I1248" i="1"/>
  <c r="K1248" i="1" s="1"/>
  <c r="H1248" i="1"/>
  <c r="M1247" i="1"/>
  <c r="I1247" i="1"/>
  <c r="K1247" i="1" s="1"/>
  <c r="H1247" i="1"/>
  <c r="M1246" i="1"/>
  <c r="I1246" i="1"/>
  <c r="K1246" i="1" s="1"/>
  <c r="H1246" i="1"/>
  <c r="M1245" i="1"/>
  <c r="I1245" i="1"/>
  <c r="K1245" i="1" s="1"/>
  <c r="H1245" i="1"/>
  <c r="M1244" i="1"/>
  <c r="I1244" i="1"/>
  <c r="K1244" i="1" s="1"/>
  <c r="H1244" i="1"/>
  <c r="M1243" i="1"/>
  <c r="I1243" i="1"/>
  <c r="K1243" i="1" s="1"/>
  <c r="H1243" i="1"/>
  <c r="M1242" i="1"/>
  <c r="I1242" i="1"/>
  <c r="K1242" i="1" s="1"/>
  <c r="H1242" i="1"/>
  <c r="M1241" i="1"/>
  <c r="I1241" i="1"/>
  <c r="K1241" i="1" s="1"/>
  <c r="H1241" i="1"/>
  <c r="M1240" i="1"/>
  <c r="I1240" i="1"/>
  <c r="K1240" i="1" s="1"/>
  <c r="H1240" i="1"/>
  <c r="M1239" i="1"/>
  <c r="I1239" i="1"/>
  <c r="K1239" i="1" s="1"/>
  <c r="H1239" i="1"/>
  <c r="M1238" i="1"/>
  <c r="I1238" i="1"/>
  <c r="K1238" i="1" s="1"/>
  <c r="H1238" i="1"/>
  <c r="M1237" i="1"/>
  <c r="I1237" i="1"/>
  <c r="K1237" i="1" s="1"/>
  <c r="H1237" i="1"/>
  <c r="M1236" i="1"/>
  <c r="I1236" i="1"/>
  <c r="K1236" i="1" s="1"/>
  <c r="H1236" i="1"/>
  <c r="M1235" i="1"/>
  <c r="I1235" i="1"/>
  <c r="K1235" i="1" s="1"/>
  <c r="H1235" i="1"/>
  <c r="M1234" i="1"/>
  <c r="I1234" i="1"/>
  <c r="K1234" i="1" s="1"/>
  <c r="H1234" i="1"/>
  <c r="M1233" i="1"/>
  <c r="I1233" i="1"/>
  <c r="K1233" i="1" s="1"/>
  <c r="H1233" i="1"/>
  <c r="M1232" i="1"/>
  <c r="I1232" i="1"/>
  <c r="K1232" i="1" s="1"/>
  <c r="H1232" i="1"/>
  <c r="M1231" i="1"/>
  <c r="I1231" i="1"/>
  <c r="K1231" i="1" s="1"/>
  <c r="H1231" i="1"/>
  <c r="M1230" i="1"/>
  <c r="I1230" i="1"/>
  <c r="K1230" i="1" s="1"/>
  <c r="H1230" i="1"/>
  <c r="M1229" i="1"/>
  <c r="I1229" i="1"/>
  <c r="K1229" i="1" s="1"/>
  <c r="H1229" i="1"/>
  <c r="M1228" i="1"/>
  <c r="I1228" i="1"/>
  <c r="K1228" i="1" s="1"/>
  <c r="H1228" i="1"/>
  <c r="M1227" i="1"/>
  <c r="I1227" i="1"/>
  <c r="K1227" i="1" s="1"/>
  <c r="H1227" i="1"/>
  <c r="M1226" i="1"/>
  <c r="I1226" i="1"/>
  <c r="K1226" i="1" s="1"/>
  <c r="H1226" i="1"/>
  <c r="M1225" i="1"/>
  <c r="I1225" i="1"/>
  <c r="K1225" i="1" s="1"/>
  <c r="H1225" i="1"/>
  <c r="M1224" i="1"/>
  <c r="I1224" i="1"/>
  <c r="K1224" i="1" s="1"/>
  <c r="H1224" i="1"/>
  <c r="M1223" i="1"/>
  <c r="I1223" i="1"/>
  <c r="K1223" i="1" s="1"/>
  <c r="H1223" i="1"/>
  <c r="M1222" i="1"/>
  <c r="I1222" i="1"/>
  <c r="K1222" i="1" s="1"/>
  <c r="H1222" i="1"/>
  <c r="M1221" i="1"/>
  <c r="I1221" i="1"/>
  <c r="K1221" i="1" s="1"/>
  <c r="H1221" i="1"/>
  <c r="M1220" i="1"/>
  <c r="I1220" i="1"/>
  <c r="K1220" i="1" s="1"/>
  <c r="H1220" i="1"/>
  <c r="M1219" i="1"/>
  <c r="I1219" i="1"/>
  <c r="K1219" i="1" s="1"/>
  <c r="H1219" i="1"/>
  <c r="M1218" i="1"/>
  <c r="I1218" i="1"/>
  <c r="K1218" i="1" s="1"/>
  <c r="H1218" i="1"/>
  <c r="M1217" i="1"/>
  <c r="I1217" i="1"/>
  <c r="K1217" i="1" s="1"/>
  <c r="H1217" i="1"/>
  <c r="M1216" i="1"/>
  <c r="I1216" i="1"/>
  <c r="K1216" i="1" s="1"/>
  <c r="H1216" i="1"/>
  <c r="M1215" i="1"/>
  <c r="I1215" i="1"/>
  <c r="K1215" i="1" s="1"/>
  <c r="H1215" i="1"/>
  <c r="M1214" i="1"/>
  <c r="I1214" i="1"/>
  <c r="K1214" i="1" s="1"/>
  <c r="H1214" i="1"/>
  <c r="M1213" i="1"/>
  <c r="I1213" i="1"/>
  <c r="K1213" i="1" s="1"/>
  <c r="H1213" i="1"/>
  <c r="M1212" i="1"/>
  <c r="I1212" i="1"/>
  <c r="K1212" i="1" s="1"/>
  <c r="H1212" i="1"/>
  <c r="M1211" i="1"/>
  <c r="I1211" i="1"/>
  <c r="K1211" i="1" s="1"/>
  <c r="H1211" i="1"/>
  <c r="M1210" i="1"/>
  <c r="I1210" i="1"/>
  <c r="K1210" i="1" s="1"/>
  <c r="H1210" i="1"/>
  <c r="N1209" i="1"/>
  <c r="I1209" i="1"/>
  <c r="K1209" i="1" s="1"/>
  <c r="H1209" i="1"/>
  <c r="M1208" i="1"/>
  <c r="I1208" i="1"/>
  <c r="K1208" i="1" s="1"/>
  <c r="H1208" i="1"/>
  <c r="M1207" i="1"/>
  <c r="I1207" i="1"/>
  <c r="K1207" i="1" s="1"/>
  <c r="H1207" i="1"/>
  <c r="M1206" i="1"/>
  <c r="I1206" i="1"/>
  <c r="K1206" i="1" s="1"/>
  <c r="H1206" i="1"/>
  <c r="M1205" i="1"/>
  <c r="I1205" i="1"/>
  <c r="K1205" i="1" s="1"/>
  <c r="H1205" i="1"/>
  <c r="M1204" i="1"/>
  <c r="I1204" i="1"/>
  <c r="K1204" i="1" s="1"/>
  <c r="H1204" i="1"/>
  <c r="M1203" i="1"/>
  <c r="I1203" i="1"/>
  <c r="K1203" i="1" s="1"/>
  <c r="H1203" i="1"/>
  <c r="M1202" i="1"/>
  <c r="I1202" i="1"/>
  <c r="K1202" i="1" s="1"/>
  <c r="H1202" i="1"/>
  <c r="M1201" i="1"/>
  <c r="I1201" i="1"/>
  <c r="K1201" i="1" s="1"/>
  <c r="H1201" i="1"/>
  <c r="M1200" i="1"/>
  <c r="I1200" i="1"/>
  <c r="K1200" i="1" s="1"/>
  <c r="H1200" i="1"/>
  <c r="M1199" i="1"/>
  <c r="I1199" i="1"/>
  <c r="K1199" i="1" s="1"/>
  <c r="H1199" i="1"/>
  <c r="I1198" i="1"/>
  <c r="H1198" i="1"/>
  <c r="M1197" i="1"/>
  <c r="M1196" i="1"/>
  <c r="M1195" i="1"/>
  <c r="M1194" i="1"/>
  <c r="I1194" i="1"/>
  <c r="K1194" i="1" s="1"/>
  <c r="H1194" i="1"/>
  <c r="M1193" i="1"/>
  <c r="I1193" i="1"/>
  <c r="K1193" i="1" s="1"/>
  <c r="H1193" i="1"/>
  <c r="M1192" i="1"/>
  <c r="I1192" i="1"/>
  <c r="K1192" i="1" s="1"/>
  <c r="H1192" i="1"/>
  <c r="M1191" i="1"/>
  <c r="I1191" i="1"/>
  <c r="K1191" i="1" s="1"/>
  <c r="H1191" i="1"/>
  <c r="M1190" i="1"/>
  <c r="I1190" i="1"/>
  <c r="K1190" i="1" s="1"/>
  <c r="H1190" i="1"/>
  <c r="M1189" i="1"/>
  <c r="I1189" i="1"/>
  <c r="K1189" i="1" s="1"/>
  <c r="H1189" i="1"/>
  <c r="M1188" i="1"/>
  <c r="I1188" i="1"/>
  <c r="K1188" i="1" s="1"/>
  <c r="H1188" i="1"/>
  <c r="M1187" i="1"/>
  <c r="I1187" i="1"/>
  <c r="K1187" i="1" s="1"/>
  <c r="H1187" i="1"/>
  <c r="M1186" i="1"/>
  <c r="I1186" i="1"/>
  <c r="K1186" i="1" s="1"/>
  <c r="H1186" i="1"/>
  <c r="M1185" i="1"/>
  <c r="I1185" i="1"/>
  <c r="K1185" i="1" s="1"/>
  <c r="H1185" i="1"/>
  <c r="M1184" i="1"/>
  <c r="I1184" i="1"/>
  <c r="K1184" i="1" s="1"/>
  <c r="H1184" i="1"/>
  <c r="M1183" i="1"/>
  <c r="I1183" i="1"/>
  <c r="K1183" i="1" s="1"/>
  <c r="H1183" i="1"/>
  <c r="M1182" i="1"/>
  <c r="I1182" i="1"/>
  <c r="K1182" i="1" s="1"/>
  <c r="H1182" i="1"/>
  <c r="M1181" i="1"/>
  <c r="I1181" i="1"/>
  <c r="K1181" i="1" s="1"/>
  <c r="H1181" i="1"/>
  <c r="M1180" i="1"/>
  <c r="I1180" i="1"/>
  <c r="K1180" i="1" s="1"/>
  <c r="H1180" i="1"/>
  <c r="M1179" i="1"/>
  <c r="I1179" i="1"/>
  <c r="K1179" i="1" s="1"/>
  <c r="H1179" i="1"/>
  <c r="M1178" i="1"/>
  <c r="I1178" i="1"/>
  <c r="K1178" i="1" s="1"/>
  <c r="H1178" i="1"/>
  <c r="M1177" i="1"/>
  <c r="I1177" i="1"/>
  <c r="K1177" i="1" s="1"/>
  <c r="H1177" i="1"/>
  <c r="N1176" i="1"/>
  <c r="I1176" i="1"/>
  <c r="K1176" i="1" s="1"/>
  <c r="H1176" i="1"/>
  <c r="M1175" i="1"/>
  <c r="I1175" i="1"/>
  <c r="K1175" i="1" s="1"/>
  <c r="H1175" i="1"/>
  <c r="M1174" i="1"/>
  <c r="I1174" i="1"/>
  <c r="K1174" i="1" s="1"/>
  <c r="H1174" i="1"/>
  <c r="M1173" i="1"/>
  <c r="I1173" i="1"/>
  <c r="K1173" i="1" s="1"/>
  <c r="H1173" i="1"/>
  <c r="M1172" i="1"/>
  <c r="I1172" i="1"/>
  <c r="K1172" i="1" s="1"/>
  <c r="H1172" i="1"/>
  <c r="M1171" i="1"/>
  <c r="I1171" i="1"/>
  <c r="K1171" i="1" s="1"/>
  <c r="H1171" i="1"/>
  <c r="M1170" i="1"/>
  <c r="I1170" i="1"/>
  <c r="K1170" i="1" s="1"/>
  <c r="H1170" i="1"/>
  <c r="M1169" i="1"/>
  <c r="I1169" i="1"/>
  <c r="K1169" i="1" s="1"/>
  <c r="H1169" i="1"/>
  <c r="M1168" i="1"/>
  <c r="I1168" i="1"/>
  <c r="K1168" i="1" s="1"/>
  <c r="H1168" i="1"/>
  <c r="M1167" i="1"/>
  <c r="I1167" i="1"/>
  <c r="K1167" i="1" s="1"/>
  <c r="H1167" i="1"/>
  <c r="M1166" i="1"/>
  <c r="I1166" i="1"/>
  <c r="K1166" i="1" s="1"/>
  <c r="H1166" i="1"/>
  <c r="M1165" i="1"/>
  <c r="I1165" i="1"/>
  <c r="K1165" i="1" s="1"/>
  <c r="H1165" i="1"/>
  <c r="M1164" i="1"/>
  <c r="I1164" i="1"/>
  <c r="H1164" i="1"/>
  <c r="M1163" i="1"/>
  <c r="M1162" i="1"/>
  <c r="M1161" i="1"/>
  <c r="M1160" i="1"/>
  <c r="M1159" i="1"/>
  <c r="I1159" i="1"/>
  <c r="K1159" i="1" s="1"/>
  <c r="H1159" i="1"/>
  <c r="M1158" i="1"/>
  <c r="I1158" i="1"/>
  <c r="K1158" i="1" s="1"/>
  <c r="H1158" i="1"/>
  <c r="M1157" i="1"/>
  <c r="I1157" i="1"/>
  <c r="K1157" i="1" s="1"/>
  <c r="H1157" i="1"/>
  <c r="M1156" i="1"/>
  <c r="I1156" i="1"/>
  <c r="K1156" i="1" s="1"/>
  <c r="H1156" i="1"/>
  <c r="M1155" i="1"/>
  <c r="I1155" i="1"/>
  <c r="K1155" i="1" s="1"/>
  <c r="H1155" i="1"/>
  <c r="M1154" i="1"/>
  <c r="I1154" i="1"/>
  <c r="K1154" i="1" s="1"/>
  <c r="H1154" i="1"/>
  <c r="M1153" i="1"/>
  <c r="I1153" i="1"/>
  <c r="K1153" i="1" s="1"/>
  <c r="H1153" i="1"/>
  <c r="M1152" i="1"/>
  <c r="I1152" i="1"/>
  <c r="K1152" i="1" s="1"/>
  <c r="H1152" i="1"/>
  <c r="M1151" i="1"/>
  <c r="I1151" i="1"/>
  <c r="K1151" i="1" s="1"/>
  <c r="H1151" i="1"/>
  <c r="M1150" i="1"/>
  <c r="I1150" i="1"/>
  <c r="K1150" i="1" s="1"/>
  <c r="H1150" i="1"/>
  <c r="M1149" i="1"/>
  <c r="I1149" i="1"/>
  <c r="K1149" i="1" s="1"/>
  <c r="H1149" i="1"/>
  <c r="M1148" i="1"/>
  <c r="I1148" i="1"/>
  <c r="K1148" i="1" s="1"/>
  <c r="H1148" i="1"/>
  <c r="M1147" i="1"/>
  <c r="I1147" i="1"/>
  <c r="K1147" i="1" s="1"/>
  <c r="H1147" i="1"/>
  <c r="M1146" i="1"/>
  <c r="I1146" i="1"/>
  <c r="K1146" i="1" s="1"/>
  <c r="H1146" i="1"/>
  <c r="M1145" i="1"/>
  <c r="I1145" i="1"/>
  <c r="K1145" i="1" s="1"/>
  <c r="H1145" i="1"/>
  <c r="M1144" i="1"/>
  <c r="I1144" i="1"/>
  <c r="K1144" i="1" s="1"/>
  <c r="H1144" i="1"/>
  <c r="M1143" i="1"/>
  <c r="I1143" i="1"/>
  <c r="K1143" i="1" s="1"/>
  <c r="H1143" i="1"/>
  <c r="M1142" i="1"/>
  <c r="I1142" i="1"/>
  <c r="K1142" i="1" s="1"/>
  <c r="H1142" i="1"/>
  <c r="M1141" i="1"/>
  <c r="I1141" i="1"/>
  <c r="K1141" i="1" s="1"/>
  <c r="H1141" i="1"/>
  <c r="M1140" i="1"/>
  <c r="I1140" i="1"/>
  <c r="K1140" i="1" s="1"/>
  <c r="H1140" i="1"/>
  <c r="M1139" i="1"/>
  <c r="I1139" i="1"/>
  <c r="K1139" i="1" s="1"/>
  <c r="H1139" i="1"/>
  <c r="M1138" i="1"/>
  <c r="I1138" i="1"/>
  <c r="K1138" i="1" s="1"/>
  <c r="H1138" i="1"/>
  <c r="M1137" i="1"/>
  <c r="I1137" i="1"/>
  <c r="K1137" i="1" s="1"/>
  <c r="H1137" i="1"/>
  <c r="M1136" i="1"/>
  <c r="I1136" i="1"/>
  <c r="K1136" i="1" s="1"/>
  <c r="H1136" i="1"/>
  <c r="M1135" i="1"/>
  <c r="I1135" i="1"/>
  <c r="K1135" i="1" s="1"/>
  <c r="H1135" i="1"/>
  <c r="M1134" i="1"/>
  <c r="I1134" i="1"/>
  <c r="K1134" i="1" s="1"/>
  <c r="H1134" i="1"/>
  <c r="M1133" i="1"/>
  <c r="I1133" i="1"/>
  <c r="K1133" i="1" s="1"/>
  <c r="H1133" i="1"/>
  <c r="N1132" i="1"/>
  <c r="I1132" i="1"/>
  <c r="K1132" i="1" s="1"/>
  <c r="H1132" i="1"/>
  <c r="M1131" i="1"/>
  <c r="I1131" i="1"/>
  <c r="K1131" i="1" s="1"/>
  <c r="H1131" i="1"/>
  <c r="M1130" i="1"/>
  <c r="I1130" i="1"/>
  <c r="K1130" i="1" s="1"/>
  <c r="H1130" i="1"/>
  <c r="M1129" i="1"/>
  <c r="I1129" i="1"/>
  <c r="K1129" i="1" s="1"/>
  <c r="H1129" i="1"/>
  <c r="M1128" i="1"/>
  <c r="I1128" i="1"/>
  <c r="K1128" i="1" s="1"/>
  <c r="H1128" i="1"/>
  <c r="M1127" i="1"/>
  <c r="I1127" i="1"/>
  <c r="K1127" i="1" s="1"/>
  <c r="H1127" i="1"/>
  <c r="M1126" i="1"/>
  <c r="I1126" i="1"/>
  <c r="K1126" i="1" s="1"/>
  <c r="H1126" i="1"/>
  <c r="M1125" i="1"/>
  <c r="I1125" i="1"/>
  <c r="K1125" i="1" s="1"/>
  <c r="H1125" i="1"/>
  <c r="M1124" i="1"/>
  <c r="I1124" i="1"/>
  <c r="K1124" i="1" s="1"/>
  <c r="H1124" i="1"/>
  <c r="M1123" i="1"/>
  <c r="I1123" i="1"/>
  <c r="K1123" i="1" s="1"/>
  <c r="H1123" i="1"/>
  <c r="M1122" i="1"/>
  <c r="I1122" i="1"/>
  <c r="K1122" i="1" s="1"/>
  <c r="H1122" i="1"/>
  <c r="M1121" i="1"/>
  <c r="I1121" i="1"/>
  <c r="K1121" i="1" s="1"/>
  <c r="H1121" i="1"/>
  <c r="M1120" i="1"/>
  <c r="I1120" i="1"/>
  <c r="K1120" i="1" s="1"/>
  <c r="H1120" i="1"/>
  <c r="M1119" i="1"/>
  <c r="I1119" i="1"/>
  <c r="K1119" i="1" s="1"/>
  <c r="H1119" i="1"/>
  <c r="M1118" i="1"/>
  <c r="I1118" i="1"/>
  <c r="K1118" i="1" s="1"/>
  <c r="H1118" i="1"/>
  <c r="M1117" i="1"/>
  <c r="I1117" i="1"/>
  <c r="K1117" i="1" s="1"/>
  <c r="H1117" i="1"/>
  <c r="M1116" i="1"/>
  <c r="I1116" i="1"/>
  <c r="K1116" i="1" s="1"/>
  <c r="H1116" i="1"/>
  <c r="M1115" i="1"/>
  <c r="I1115" i="1"/>
  <c r="K1115" i="1" s="1"/>
  <c r="H1115" i="1"/>
  <c r="M1114" i="1"/>
  <c r="I1114" i="1"/>
  <c r="K1114" i="1" s="1"/>
  <c r="H1114" i="1"/>
  <c r="M1113" i="1"/>
  <c r="I1113" i="1"/>
  <c r="K1113" i="1" s="1"/>
  <c r="H1113" i="1"/>
  <c r="M1112" i="1"/>
  <c r="I1112" i="1"/>
  <c r="K1112" i="1" s="1"/>
  <c r="H1112" i="1"/>
  <c r="M1111" i="1"/>
  <c r="M1110" i="1"/>
  <c r="M1109" i="1"/>
  <c r="M1108" i="1"/>
  <c r="M1107" i="1"/>
  <c r="I1107" i="1"/>
  <c r="K1107" i="1" s="1"/>
  <c r="H1107" i="1"/>
  <c r="M1106" i="1"/>
  <c r="I1106" i="1"/>
  <c r="K1106" i="1" s="1"/>
  <c r="H1106" i="1"/>
  <c r="M1105" i="1"/>
  <c r="I1105" i="1"/>
  <c r="K1105" i="1" s="1"/>
  <c r="H1105" i="1"/>
  <c r="M1104" i="1"/>
  <c r="I1104" i="1"/>
  <c r="K1104" i="1" s="1"/>
  <c r="H1104" i="1"/>
  <c r="M1103" i="1"/>
  <c r="I1103" i="1"/>
  <c r="K1103" i="1" s="1"/>
  <c r="H1103" i="1"/>
  <c r="M1102" i="1"/>
  <c r="I1102" i="1"/>
  <c r="K1102" i="1" s="1"/>
  <c r="H1102" i="1"/>
  <c r="M1101" i="1"/>
  <c r="I1101" i="1"/>
  <c r="K1101" i="1" s="1"/>
  <c r="H1101" i="1"/>
  <c r="M1100" i="1"/>
  <c r="I1100" i="1"/>
  <c r="K1100" i="1" s="1"/>
  <c r="H1100" i="1"/>
  <c r="M1099" i="1"/>
  <c r="I1099" i="1"/>
  <c r="K1099" i="1" s="1"/>
  <c r="H1099" i="1"/>
  <c r="M1098" i="1"/>
  <c r="I1098" i="1"/>
  <c r="K1098" i="1" s="1"/>
  <c r="H1098" i="1"/>
  <c r="M1097" i="1"/>
  <c r="I1097" i="1"/>
  <c r="K1097" i="1" s="1"/>
  <c r="H1097" i="1"/>
  <c r="M1096" i="1"/>
  <c r="I1096" i="1"/>
  <c r="K1096" i="1" s="1"/>
  <c r="H1096" i="1"/>
  <c r="M1095" i="1"/>
  <c r="I1095" i="1"/>
  <c r="K1095" i="1" s="1"/>
  <c r="H1095" i="1"/>
  <c r="M1094" i="1"/>
  <c r="I1094" i="1"/>
  <c r="K1094" i="1" s="1"/>
  <c r="H1094" i="1"/>
  <c r="M1093" i="1"/>
  <c r="I1093" i="1"/>
  <c r="K1093" i="1" s="1"/>
  <c r="H1093" i="1"/>
  <c r="M1092" i="1"/>
  <c r="I1092" i="1"/>
  <c r="K1092" i="1" s="1"/>
  <c r="H1092" i="1"/>
  <c r="M1091" i="1"/>
  <c r="I1091" i="1"/>
  <c r="K1091" i="1" s="1"/>
  <c r="H1091" i="1"/>
  <c r="M1090" i="1"/>
  <c r="I1090" i="1"/>
  <c r="K1090" i="1" s="1"/>
  <c r="H1090" i="1"/>
  <c r="M1089" i="1"/>
  <c r="I1089" i="1"/>
  <c r="K1089" i="1" s="1"/>
  <c r="H1089" i="1"/>
  <c r="M1088" i="1"/>
  <c r="I1088" i="1"/>
  <c r="K1088" i="1" s="1"/>
  <c r="H1088" i="1"/>
  <c r="M1087" i="1"/>
  <c r="I1087" i="1"/>
  <c r="K1087" i="1" s="1"/>
  <c r="H1087" i="1"/>
  <c r="M1086" i="1"/>
  <c r="I1086" i="1"/>
  <c r="K1086" i="1" s="1"/>
  <c r="H1086" i="1"/>
  <c r="M1085" i="1"/>
  <c r="I1085" i="1"/>
  <c r="K1085" i="1" s="1"/>
  <c r="H1085" i="1"/>
  <c r="M1084" i="1"/>
  <c r="I1084" i="1"/>
  <c r="K1084" i="1" s="1"/>
  <c r="H1084" i="1"/>
  <c r="M1083" i="1"/>
  <c r="I1083" i="1"/>
  <c r="K1083" i="1" s="1"/>
  <c r="H1083" i="1"/>
  <c r="M1082" i="1"/>
  <c r="I1082" i="1"/>
  <c r="K1082" i="1" s="1"/>
  <c r="H1082" i="1"/>
  <c r="M1081" i="1"/>
  <c r="I1081" i="1"/>
  <c r="K1081" i="1" s="1"/>
  <c r="H1081" i="1"/>
  <c r="M1080" i="1"/>
  <c r="I1080" i="1"/>
  <c r="K1080" i="1" s="1"/>
  <c r="H1080" i="1"/>
  <c r="M1079" i="1"/>
  <c r="I1079" i="1"/>
  <c r="K1079" i="1" s="1"/>
  <c r="H1079" i="1"/>
  <c r="M1078" i="1"/>
  <c r="I1078" i="1"/>
  <c r="K1078" i="1" s="1"/>
  <c r="H1078" i="1"/>
  <c r="M1077" i="1"/>
  <c r="I1077" i="1"/>
  <c r="K1077" i="1" s="1"/>
  <c r="H1077" i="1"/>
  <c r="N1076" i="1"/>
  <c r="I1076" i="1"/>
  <c r="K1076" i="1" s="1"/>
  <c r="H1076" i="1"/>
  <c r="M1075" i="1"/>
  <c r="I1075" i="1"/>
  <c r="K1075" i="1" s="1"/>
  <c r="H1075" i="1"/>
  <c r="M1074" i="1"/>
  <c r="I1074" i="1"/>
  <c r="K1074" i="1" s="1"/>
  <c r="H1074" i="1"/>
  <c r="M1073" i="1"/>
  <c r="I1073" i="1"/>
  <c r="K1073" i="1" s="1"/>
  <c r="H1073" i="1"/>
  <c r="M1072" i="1"/>
  <c r="I1072" i="1"/>
  <c r="K1072" i="1" s="1"/>
  <c r="H1072" i="1"/>
  <c r="M1071" i="1"/>
  <c r="I1071" i="1"/>
  <c r="K1071" i="1" s="1"/>
  <c r="H1071" i="1"/>
  <c r="M1070" i="1"/>
  <c r="I1070" i="1"/>
  <c r="K1070" i="1" s="1"/>
  <c r="H1070" i="1"/>
  <c r="M1069" i="1"/>
  <c r="I1069" i="1"/>
  <c r="K1069" i="1" s="1"/>
  <c r="H1069" i="1"/>
  <c r="M1068" i="1"/>
  <c r="I1068" i="1"/>
  <c r="K1068" i="1" s="1"/>
  <c r="H1068" i="1"/>
  <c r="M1067" i="1"/>
  <c r="I1067" i="1"/>
  <c r="K1067" i="1" s="1"/>
  <c r="H1067" i="1"/>
  <c r="M1066" i="1"/>
  <c r="I1066" i="1"/>
  <c r="K1066" i="1" s="1"/>
  <c r="H1066" i="1"/>
  <c r="M1065" i="1"/>
  <c r="I1065" i="1"/>
  <c r="H1065" i="1"/>
  <c r="M1064" i="1"/>
  <c r="I1064" i="1"/>
  <c r="K1064" i="1" s="1"/>
  <c r="H1064" i="1"/>
  <c r="M1063" i="1"/>
  <c r="M1062" i="1"/>
  <c r="M1061" i="1"/>
  <c r="M1060" i="1"/>
  <c r="M1059" i="1"/>
  <c r="I1059" i="1"/>
  <c r="K1059" i="1" s="1"/>
  <c r="H1059" i="1"/>
  <c r="M1058" i="1"/>
  <c r="I1058" i="1"/>
  <c r="K1058" i="1" s="1"/>
  <c r="H1058" i="1"/>
  <c r="M1057" i="1"/>
  <c r="I1057" i="1"/>
  <c r="K1057" i="1" s="1"/>
  <c r="H1057" i="1"/>
  <c r="M1056" i="1"/>
  <c r="I1056" i="1"/>
  <c r="K1056" i="1" s="1"/>
  <c r="H1056" i="1"/>
  <c r="M1055" i="1"/>
  <c r="I1055" i="1"/>
  <c r="K1055" i="1" s="1"/>
  <c r="H1055" i="1"/>
  <c r="M1054" i="1"/>
  <c r="I1054" i="1"/>
  <c r="K1054" i="1" s="1"/>
  <c r="H1054" i="1"/>
  <c r="M1053" i="1"/>
  <c r="I1053" i="1"/>
  <c r="K1053" i="1" s="1"/>
  <c r="H1053" i="1"/>
  <c r="M1052" i="1"/>
  <c r="I1052" i="1"/>
  <c r="K1052" i="1" s="1"/>
  <c r="H1052" i="1"/>
  <c r="M1051" i="1"/>
  <c r="I1051" i="1"/>
  <c r="K1051" i="1" s="1"/>
  <c r="H1051" i="1"/>
  <c r="M1050" i="1"/>
  <c r="I1050" i="1"/>
  <c r="K1050" i="1" s="1"/>
  <c r="H1050" i="1"/>
  <c r="M1049" i="1"/>
  <c r="I1049" i="1"/>
  <c r="K1049" i="1" s="1"/>
  <c r="H1049" i="1"/>
  <c r="M1048" i="1"/>
  <c r="I1048" i="1"/>
  <c r="K1048" i="1" s="1"/>
  <c r="H1048" i="1"/>
  <c r="M1047" i="1"/>
  <c r="I1047" i="1"/>
  <c r="K1047" i="1" s="1"/>
  <c r="H1047" i="1"/>
  <c r="M1046" i="1"/>
  <c r="I1046" i="1"/>
  <c r="K1046" i="1" s="1"/>
  <c r="H1046" i="1"/>
  <c r="M1045" i="1"/>
  <c r="I1045" i="1"/>
  <c r="K1045" i="1" s="1"/>
  <c r="H1045" i="1"/>
  <c r="M1044" i="1"/>
  <c r="I1044" i="1"/>
  <c r="K1044" i="1" s="1"/>
  <c r="H1044" i="1"/>
  <c r="M1043" i="1"/>
  <c r="I1043" i="1"/>
  <c r="K1043" i="1" s="1"/>
  <c r="H1043" i="1"/>
  <c r="M1042" i="1"/>
  <c r="I1042" i="1"/>
  <c r="K1042" i="1" s="1"/>
  <c r="H1042" i="1"/>
  <c r="M1041" i="1"/>
  <c r="I1041" i="1"/>
  <c r="K1041" i="1" s="1"/>
  <c r="H1041" i="1"/>
  <c r="M1040" i="1"/>
  <c r="I1040" i="1"/>
  <c r="K1040" i="1" s="1"/>
  <c r="H1040" i="1"/>
  <c r="M1039" i="1"/>
  <c r="I1039" i="1"/>
  <c r="K1039" i="1" s="1"/>
  <c r="H1039" i="1"/>
  <c r="M1038" i="1"/>
  <c r="I1038" i="1"/>
  <c r="K1038" i="1" s="1"/>
  <c r="H1038" i="1"/>
  <c r="M1037" i="1"/>
  <c r="I1037" i="1"/>
  <c r="K1037" i="1" s="1"/>
  <c r="H1037" i="1"/>
  <c r="M1036" i="1"/>
  <c r="I1036" i="1"/>
  <c r="K1036" i="1" s="1"/>
  <c r="H1036" i="1"/>
  <c r="M1035" i="1"/>
  <c r="I1035" i="1"/>
  <c r="K1035" i="1" s="1"/>
  <c r="H1035" i="1"/>
  <c r="M1034" i="1"/>
  <c r="I1034" i="1"/>
  <c r="K1034" i="1" s="1"/>
  <c r="H1034" i="1"/>
  <c r="N1033" i="1"/>
  <c r="I1033" i="1"/>
  <c r="K1033" i="1" s="1"/>
  <c r="H1033" i="1"/>
  <c r="M1032" i="1"/>
  <c r="I1032" i="1"/>
  <c r="K1032" i="1" s="1"/>
  <c r="H1032" i="1"/>
  <c r="M1031" i="1"/>
  <c r="I1031" i="1"/>
  <c r="K1031" i="1" s="1"/>
  <c r="H1031" i="1"/>
  <c r="M1030" i="1"/>
  <c r="I1030" i="1"/>
  <c r="K1030" i="1" s="1"/>
  <c r="H1030" i="1"/>
  <c r="M1029" i="1"/>
  <c r="I1029" i="1"/>
  <c r="K1029" i="1" s="1"/>
  <c r="H1029" i="1"/>
  <c r="M1028" i="1"/>
  <c r="I1028" i="1"/>
  <c r="K1028" i="1" s="1"/>
  <c r="H1028" i="1"/>
  <c r="M1027" i="1"/>
  <c r="I1027" i="1"/>
  <c r="K1027" i="1" s="1"/>
  <c r="H1027" i="1"/>
  <c r="M1026" i="1"/>
  <c r="I1026" i="1"/>
  <c r="K1026" i="1" s="1"/>
  <c r="H1026" i="1"/>
  <c r="M1025" i="1"/>
  <c r="I1025" i="1"/>
  <c r="K1025" i="1" s="1"/>
  <c r="H1025" i="1"/>
  <c r="M1024" i="1"/>
  <c r="I1024" i="1"/>
  <c r="K1024" i="1" s="1"/>
  <c r="H1024" i="1"/>
  <c r="M1023" i="1"/>
  <c r="I1023" i="1"/>
  <c r="K1023" i="1" s="1"/>
  <c r="H1023" i="1"/>
  <c r="M1022" i="1"/>
  <c r="M1021" i="1"/>
  <c r="M1020" i="1"/>
  <c r="M1019" i="1"/>
  <c r="M1018" i="1"/>
  <c r="M1017" i="1"/>
  <c r="I1017" i="1"/>
  <c r="K1017" i="1" s="1"/>
  <c r="H1017" i="1"/>
  <c r="M1016" i="1"/>
  <c r="I1016" i="1"/>
  <c r="K1016" i="1" s="1"/>
  <c r="H1016" i="1"/>
  <c r="M1015" i="1"/>
  <c r="I1015" i="1"/>
  <c r="K1015" i="1" s="1"/>
  <c r="H1015" i="1"/>
  <c r="M1014" i="1"/>
  <c r="I1014" i="1"/>
  <c r="K1014" i="1" s="1"/>
  <c r="H1014" i="1"/>
  <c r="M1013" i="1"/>
  <c r="I1013" i="1"/>
  <c r="K1013" i="1" s="1"/>
  <c r="H1013" i="1"/>
  <c r="M1012" i="1"/>
  <c r="I1012" i="1"/>
  <c r="K1012" i="1" s="1"/>
  <c r="H1012" i="1"/>
  <c r="M1011" i="1"/>
  <c r="I1011" i="1"/>
  <c r="K1011" i="1" s="1"/>
  <c r="H1011" i="1"/>
  <c r="M1010" i="1"/>
  <c r="I1010" i="1"/>
  <c r="K1010" i="1" s="1"/>
  <c r="H1010" i="1"/>
  <c r="M1009" i="1"/>
  <c r="I1009" i="1"/>
  <c r="K1009" i="1" s="1"/>
  <c r="H1009" i="1"/>
  <c r="M1008" i="1"/>
  <c r="I1008" i="1"/>
  <c r="K1008" i="1" s="1"/>
  <c r="H1008" i="1"/>
  <c r="M1007" i="1"/>
  <c r="I1007" i="1"/>
  <c r="K1007" i="1" s="1"/>
  <c r="H1007" i="1"/>
  <c r="M1006" i="1"/>
  <c r="I1006" i="1"/>
  <c r="K1006" i="1" s="1"/>
  <c r="H1006" i="1"/>
  <c r="M1005" i="1"/>
  <c r="I1005" i="1"/>
  <c r="K1005" i="1" s="1"/>
  <c r="H1005" i="1"/>
  <c r="M1004" i="1"/>
  <c r="I1004" i="1"/>
  <c r="K1004" i="1" s="1"/>
  <c r="H1004" i="1"/>
  <c r="M1003" i="1"/>
  <c r="I1003" i="1"/>
  <c r="K1003" i="1" s="1"/>
  <c r="H1003" i="1"/>
  <c r="M1002" i="1"/>
  <c r="I1002" i="1"/>
  <c r="K1002" i="1" s="1"/>
  <c r="H1002" i="1"/>
  <c r="M1001" i="1"/>
  <c r="I1001" i="1"/>
  <c r="K1001" i="1" s="1"/>
  <c r="H1001" i="1"/>
  <c r="M1000" i="1"/>
  <c r="I1000" i="1"/>
  <c r="K1000" i="1" s="1"/>
  <c r="H1000" i="1"/>
  <c r="M999" i="1"/>
  <c r="I999" i="1"/>
  <c r="K999" i="1" s="1"/>
  <c r="H999" i="1"/>
  <c r="N998" i="1"/>
  <c r="I998" i="1"/>
  <c r="K998" i="1" s="1"/>
  <c r="H998" i="1"/>
  <c r="M997" i="1"/>
  <c r="I997" i="1"/>
  <c r="K997" i="1" s="1"/>
  <c r="H997" i="1"/>
  <c r="M996" i="1"/>
  <c r="I996" i="1"/>
  <c r="K996" i="1" s="1"/>
  <c r="H996" i="1"/>
  <c r="M995" i="1"/>
  <c r="I995" i="1"/>
  <c r="K995" i="1" s="1"/>
  <c r="H995" i="1"/>
  <c r="M994" i="1"/>
  <c r="I994" i="1"/>
  <c r="K994" i="1" s="1"/>
  <c r="H994" i="1"/>
  <c r="M993" i="1"/>
  <c r="I993" i="1"/>
  <c r="K993" i="1" s="1"/>
  <c r="H993" i="1"/>
  <c r="M992" i="1"/>
  <c r="I992" i="1"/>
  <c r="K992" i="1" s="1"/>
  <c r="H992" i="1"/>
  <c r="M991" i="1"/>
  <c r="I991" i="1"/>
  <c r="K991" i="1" s="1"/>
  <c r="H991" i="1"/>
  <c r="M990" i="1"/>
  <c r="I990" i="1"/>
  <c r="K990" i="1" s="1"/>
  <c r="H990" i="1"/>
  <c r="M989" i="1"/>
  <c r="I989" i="1"/>
  <c r="K989" i="1" s="1"/>
  <c r="H989" i="1"/>
  <c r="M988" i="1"/>
  <c r="I988" i="1"/>
  <c r="K988" i="1" s="1"/>
  <c r="H988" i="1"/>
  <c r="M987" i="1"/>
  <c r="I987" i="1"/>
  <c r="K987" i="1" s="1"/>
  <c r="H987" i="1"/>
  <c r="M986" i="1"/>
  <c r="I986" i="1"/>
  <c r="K986" i="1" s="1"/>
  <c r="H986" i="1"/>
  <c r="M985" i="1"/>
  <c r="M984" i="1"/>
  <c r="M983" i="1"/>
  <c r="M982" i="1"/>
  <c r="M976" i="1"/>
  <c r="I976" i="1"/>
  <c r="K976" i="1" s="1"/>
  <c r="H976" i="1"/>
  <c r="M975" i="1"/>
  <c r="I975" i="1"/>
  <c r="K975" i="1" s="1"/>
  <c r="H975" i="1"/>
  <c r="M974" i="1"/>
  <c r="I974" i="1"/>
  <c r="K974" i="1" s="1"/>
  <c r="H974" i="1"/>
  <c r="M973" i="1"/>
  <c r="I973" i="1"/>
  <c r="K973" i="1" s="1"/>
  <c r="H973" i="1"/>
  <c r="N972" i="1"/>
  <c r="I972" i="1"/>
  <c r="K972" i="1" s="1"/>
  <c r="H972" i="1"/>
  <c r="M971" i="1"/>
  <c r="I971" i="1"/>
  <c r="K971" i="1" s="1"/>
  <c r="H971" i="1"/>
  <c r="M970" i="1"/>
  <c r="I970" i="1"/>
  <c r="K970" i="1" s="1"/>
  <c r="H970" i="1"/>
  <c r="M969" i="1"/>
  <c r="I969" i="1"/>
  <c r="K969" i="1" s="1"/>
  <c r="H969" i="1"/>
  <c r="M968" i="1"/>
  <c r="I968" i="1"/>
  <c r="K968" i="1" s="1"/>
  <c r="H968" i="1"/>
  <c r="M967" i="1"/>
  <c r="I967" i="1"/>
  <c r="K967" i="1" s="1"/>
  <c r="H967" i="1"/>
  <c r="M966" i="1"/>
  <c r="I966" i="1"/>
  <c r="K966" i="1" s="1"/>
  <c r="H966" i="1"/>
  <c r="M965" i="1"/>
  <c r="I965" i="1"/>
  <c r="K965" i="1" s="1"/>
  <c r="H965" i="1"/>
  <c r="M964" i="1"/>
  <c r="I964" i="1"/>
  <c r="K964" i="1" s="1"/>
  <c r="H964" i="1"/>
  <c r="M963" i="1"/>
  <c r="I963" i="1"/>
  <c r="K963" i="1" s="1"/>
  <c r="H963" i="1"/>
  <c r="M962" i="1"/>
  <c r="I962" i="1"/>
  <c r="K962" i="1" s="1"/>
  <c r="H962" i="1"/>
  <c r="M961" i="1"/>
  <c r="I961" i="1"/>
  <c r="K961" i="1" s="1"/>
  <c r="H961" i="1"/>
  <c r="M960" i="1"/>
  <c r="M959" i="1"/>
  <c r="M958" i="1"/>
  <c r="M957" i="1"/>
  <c r="M956" i="1"/>
  <c r="M955" i="1"/>
  <c r="I955" i="1"/>
  <c r="K955" i="1" s="1"/>
  <c r="H955" i="1"/>
  <c r="M954" i="1"/>
  <c r="I954" i="1"/>
  <c r="K954" i="1" s="1"/>
  <c r="H954" i="1"/>
  <c r="M953" i="1"/>
  <c r="I953" i="1"/>
  <c r="K953" i="1" s="1"/>
  <c r="H953" i="1"/>
  <c r="M952" i="1"/>
  <c r="I952" i="1"/>
  <c r="K952" i="1" s="1"/>
  <c r="H952" i="1"/>
  <c r="M951" i="1"/>
  <c r="I951" i="1"/>
  <c r="K951" i="1" s="1"/>
  <c r="H951" i="1"/>
  <c r="M950" i="1"/>
  <c r="I950" i="1"/>
  <c r="K950" i="1" s="1"/>
  <c r="H950" i="1"/>
  <c r="M949" i="1"/>
  <c r="I949" i="1"/>
  <c r="K949" i="1" s="1"/>
  <c r="H949" i="1"/>
  <c r="M948" i="1"/>
  <c r="I948" i="1"/>
  <c r="K948" i="1" s="1"/>
  <c r="H948" i="1"/>
  <c r="M947" i="1"/>
  <c r="I947" i="1"/>
  <c r="K947" i="1" s="1"/>
  <c r="H947" i="1"/>
  <c r="M946" i="1"/>
  <c r="I946" i="1"/>
  <c r="K946" i="1" s="1"/>
  <c r="H946" i="1"/>
  <c r="M945" i="1"/>
  <c r="I945" i="1"/>
  <c r="K945" i="1" s="1"/>
  <c r="H945" i="1"/>
  <c r="M944" i="1"/>
  <c r="I944" i="1"/>
  <c r="K944" i="1" s="1"/>
  <c r="H944" i="1"/>
  <c r="M943" i="1"/>
  <c r="I943" i="1"/>
  <c r="K943" i="1" s="1"/>
  <c r="H943" i="1"/>
  <c r="M942" i="1"/>
  <c r="I942" i="1"/>
  <c r="K942" i="1" s="1"/>
  <c r="H942" i="1"/>
  <c r="M941" i="1"/>
  <c r="I941" i="1"/>
  <c r="K941" i="1" s="1"/>
  <c r="H941" i="1"/>
  <c r="M940" i="1"/>
  <c r="I940" i="1"/>
  <c r="K940" i="1" s="1"/>
  <c r="H940" i="1"/>
  <c r="M939" i="1"/>
  <c r="I939" i="1"/>
  <c r="K939" i="1" s="1"/>
  <c r="H939" i="1"/>
  <c r="M938" i="1"/>
  <c r="I938" i="1"/>
  <c r="K938" i="1" s="1"/>
  <c r="H938" i="1"/>
  <c r="M937" i="1"/>
  <c r="I937" i="1"/>
  <c r="K937" i="1" s="1"/>
  <c r="H937" i="1"/>
  <c r="M936" i="1"/>
  <c r="I936" i="1"/>
  <c r="K936" i="1" s="1"/>
  <c r="H936" i="1"/>
  <c r="M935" i="1"/>
  <c r="I935" i="1"/>
  <c r="K935" i="1" s="1"/>
  <c r="H935" i="1"/>
  <c r="M934" i="1"/>
  <c r="I934" i="1"/>
  <c r="K934" i="1" s="1"/>
  <c r="H934" i="1"/>
  <c r="M933" i="1"/>
  <c r="I933" i="1"/>
  <c r="K933" i="1" s="1"/>
  <c r="H933" i="1"/>
  <c r="M932" i="1"/>
  <c r="I932" i="1"/>
  <c r="K932" i="1" s="1"/>
  <c r="H932" i="1"/>
  <c r="M931" i="1"/>
  <c r="I931" i="1"/>
  <c r="K931" i="1" s="1"/>
  <c r="H931" i="1"/>
  <c r="M930" i="1"/>
  <c r="I930" i="1"/>
  <c r="K930" i="1" s="1"/>
  <c r="H930" i="1"/>
  <c r="M929" i="1"/>
  <c r="I929" i="1"/>
  <c r="K929" i="1" s="1"/>
  <c r="H929" i="1"/>
  <c r="M928" i="1"/>
  <c r="I928" i="1"/>
  <c r="K928" i="1" s="1"/>
  <c r="H928" i="1"/>
  <c r="M927" i="1"/>
  <c r="I927" i="1"/>
  <c r="K927" i="1" s="1"/>
  <c r="H927" i="1"/>
  <c r="M926" i="1"/>
  <c r="I926" i="1"/>
  <c r="K926" i="1" s="1"/>
  <c r="H926" i="1"/>
  <c r="N925" i="1"/>
  <c r="I925" i="1"/>
  <c r="K925" i="1" s="1"/>
  <c r="H925" i="1"/>
  <c r="M924" i="1"/>
  <c r="I924" i="1"/>
  <c r="K924" i="1" s="1"/>
  <c r="H924" i="1"/>
  <c r="M923" i="1"/>
  <c r="I923" i="1"/>
  <c r="K923" i="1" s="1"/>
  <c r="H923" i="1"/>
  <c r="M922" i="1"/>
  <c r="I922" i="1"/>
  <c r="K922" i="1" s="1"/>
  <c r="H922" i="1"/>
  <c r="M921" i="1"/>
  <c r="I921" i="1"/>
  <c r="K921" i="1" s="1"/>
  <c r="H921" i="1"/>
  <c r="M920" i="1"/>
  <c r="I920" i="1"/>
  <c r="K920" i="1" s="1"/>
  <c r="H920" i="1"/>
  <c r="M919" i="1"/>
  <c r="I919" i="1"/>
  <c r="K919" i="1" s="1"/>
  <c r="H919" i="1"/>
  <c r="M918" i="1"/>
  <c r="I918" i="1"/>
  <c r="K918" i="1" s="1"/>
  <c r="H918" i="1"/>
  <c r="M917" i="1"/>
  <c r="I917" i="1"/>
  <c r="K917" i="1" s="1"/>
  <c r="H917" i="1"/>
  <c r="M916" i="1"/>
  <c r="I916" i="1"/>
  <c r="K916" i="1" s="1"/>
  <c r="H916" i="1"/>
  <c r="M915" i="1"/>
  <c r="I915" i="1"/>
  <c r="K915" i="1" s="1"/>
  <c r="H915" i="1"/>
  <c r="M914" i="1"/>
  <c r="I914" i="1"/>
  <c r="K914" i="1" s="1"/>
  <c r="H914" i="1"/>
  <c r="M913" i="1"/>
  <c r="I913" i="1"/>
  <c r="K913" i="1" s="1"/>
  <c r="H913" i="1"/>
  <c r="M912" i="1"/>
  <c r="I912" i="1"/>
  <c r="K912" i="1" s="1"/>
  <c r="H912" i="1"/>
  <c r="M911" i="1"/>
  <c r="I911" i="1"/>
  <c r="K911" i="1" s="1"/>
  <c r="H911" i="1"/>
  <c r="M910" i="1"/>
  <c r="I910" i="1"/>
  <c r="K910" i="1" s="1"/>
  <c r="H910" i="1"/>
  <c r="M909" i="1"/>
  <c r="I909" i="1"/>
  <c r="K909" i="1" s="1"/>
  <c r="H909" i="1"/>
  <c r="M908" i="1"/>
  <c r="I908" i="1"/>
  <c r="K908" i="1" s="1"/>
  <c r="H908" i="1"/>
  <c r="M907" i="1"/>
  <c r="M906" i="1"/>
  <c r="M905" i="1"/>
  <c r="M904" i="1"/>
  <c r="M903" i="1"/>
  <c r="M902" i="1"/>
  <c r="I902" i="1"/>
  <c r="K902" i="1" s="1"/>
  <c r="M901" i="1"/>
  <c r="I901" i="1"/>
  <c r="K901" i="1" s="1"/>
  <c r="H901" i="1"/>
  <c r="M900" i="1"/>
  <c r="I900" i="1"/>
  <c r="K900" i="1" s="1"/>
  <c r="H900" i="1"/>
  <c r="M899" i="1"/>
  <c r="I899" i="1"/>
  <c r="K899" i="1" s="1"/>
  <c r="H899" i="1"/>
  <c r="M898" i="1"/>
  <c r="I898" i="1"/>
  <c r="K898" i="1" s="1"/>
  <c r="H898" i="1"/>
  <c r="M897" i="1"/>
  <c r="I897" i="1"/>
  <c r="K897" i="1" s="1"/>
  <c r="H897" i="1"/>
  <c r="M896" i="1"/>
  <c r="I896" i="1"/>
  <c r="K896" i="1" s="1"/>
  <c r="H896" i="1"/>
  <c r="M895" i="1"/>
  <c r="I895" i="1"/>
  <c r="K895" i="1" s="1"/>
  <c r="H895" i="1"/>
  <c r="M894" i="1"/>
  <c r="I894" i="1"/>
  <c r="K894" i="1" s="1"/>
  <c r="H894" i="1"/>
  <c r="M893" i="1"/>
  <c r="I893" i="1"/>
  <c r="K893" i="1" s="1"/>
  <c r="H893" i="1"/>
  <c r="M892" i="1"/>
  <c r="I892" i="1"/>
  <c r="K892" i="1" s="1"/>
  <c r="H892" i="1"/>
  <c r="M891" i="1"/>
  <c r="I891" i="1"/>
  <c r="K891" i="1" s="1"/>
  <c r="H891" i="1"/>
  <c r="M890" i="1"/>
  <c r="I890" i="1"/>
  <c r="K890" i="1" s="1"/>
  <c r="H890" i="1"/>
  <c r="M889" i="1"/>
  <c r="I889" i="1"/>
  <c r="K889" i="1" s="1"/>
  <c r="H889" i="1"/>
  <c r="M888" i="1"/>
  <c r="I888" i="1"/>
  <c r="K888" i="1" s="1"/>
  <c r="H888" i="1"/>
  <c r="M887" i="1"/>
  <c r="I887" i="1"/>
  <c r="K887" i="1" s="1"/>
  <c r="H887" i="1"/>
  <c r="M886" i="1"/>
  <c r="I886" i="1"/>
  <c r="K886" i="1" s="1"/>
  <c r="H886" i="1"/>
  <c r="M885" i="1"/>
  <c r="I885" i="1"/>
  <c r="K885" i="1" s="1"/>
  <c r="H885" i="1"/>
  <c r="N884" i="1"/>
  <c r="I884" i="1"/>
  <c r="K884" i="1" s="1"/>
  <c r="H884" i="1"/>
  <c r="M883" i="1"/>
  <c r="I883" i="1"/>
  <c r="K883" i="1" s="1"/>
  <c r="H883" i="1"/>
  <c r="M882" i="1"/>
  <c r="I882" i="1"/>
  <c r="K882" i="1" s="1"/>
  <c r="H882" i="1"/>
  <c r="M881" i="1"/>
  <c r="I881" i="1"/>
  <c r="K881" i="1" s="1"/>
  <c r="H881" i="1"/>
  <c r="M880" i="1"/>
  <c r="I880" i="1"/>
  <c r="K880" i="1" s="1"/>
  <c r="H880" i="1"/>
  <c r="M879" i="1"/>
  <c r="I879" i="1"/>
  <c r="K879" i="1" s="1"/>
  <c r="H879" i="1"/>
  <c r="M878" i="1"/>
  <c r="I878" i="1"/>
  <c r="K878" i="1" s="1"/>
  <c r="H878" i="1"/>
  <c r="M877" i="1"/>
  <c r="I877" i="1"/>
  <c r="K877" i="1" s="1"/>
  <c r="H877" i="1"/>
  <c r="M876" i="1"/>
  <c r="I876" i="1"/>
  <c r="K876" i="1" s="1"/>
  <c r="H876" i="1"/>
  <c r="M875" i="1"/>
  <c r="I875" i="1"/>
  <c r="K875" i="1" s="1"/>
  <c r="H875" i="1"/>
  <c r="M874" i="1"/>
  <c r="I874" i="1"/>
  <c r="K874" i="1" s="1"/>
  <c r="H874" i="1"/>
  <c r="M873" i="1"/>
  <c r="I873" i="1"/>
  <c r="K873" i="1" s="1"/>
  <c r="H873" i="1"/>
  <c r="M872" i="1"/>
  <c r="I872" i="1"/>
  <c r="K872" i="1" s="1"/>
  <c r="H872" i="1"/>
  <c r="M871" i="1"/>
  <c r="I871" i="1"/>
  <c r="K871" i="1" s="1"/>
  <c r="H871" i="1"/>
  <c r="M870" i="1"/>
  <c r="M869" i="1"/>
  <c r="M868" i="1"/>
  <c r="M867" i="1"/>
  <c r="M866" i="1"/>
  <c r="M865" i="1"/>
  <c r="I865" i="1"/>
  <c r="K865" i="1" s="1"/>
  <c r="H865" i="1"/>
  <c r="M864" i="1"/>
  <c r="I864" i="1"/>
  <c r="K864" i="1" s="1"/>
  <c r="H864" i="1"/>
  <c r="M863" i="1"/>
  <c r="I863" i="1"/>
  <c r="K863" i="1" s="1"/>
  <c r="H863" i="1"/>
  <c r="M862" i="1"/>
  <c r="I862" i="1"/>
  <c r="K862" i="1" s="1"/>
  <c r="H862" i="1"/>
  <c r="M861" i="1"/>
  <c r="I861" i="1"/>
  <c r="K861" i="1" s="1"/>
  <c r="H861" i="1"/>
  <c r="M860" i="1"/>
  <c r="I860" i="1"/>
  <c r="K860" i="1" s="1"/>
  <c r="H860" i="1"/>
  <c r="M859" i="1"/>
  <c r="I859" i="1"/>
  <c r="K859" i="1" s="1"/>
  <c r="H859" i="1"/>
  <c r="M858" i="1"/>
  <c r="I858" i="1"/>
  <c r="K858" i="1" s="1"/>
  <c r="H858" i="1"/>
  <c r="M857" i="1"/>
  <c r="I857" i="1"/>
  <c r="K857" i="1" s="1"/>
  <c r="H857" i="1"/>
  <c r="M856" i="1"/>
  <c r="I856" i="1"/>
  <c r="K856" i="1" s="1"/>
  <c r="H856" i="1"/>
  <c r="M855" i="1"/>
  <c r="I855" i="1"/>
  <c r="K855" i="1" s="1"/>
  <c r="H855" i="1"/>
  <c r="M854" i="1"/>
  <c r="I854" i="1"/>
  <c r="K854" i="1" s="1"/>
  <c r="H854" i="1"/>
  <c r="M853" i="1"/>
  <c r="I853" i="1"/>
  <c r="K853" i="1" s="1"/>
  <c r="H853" i="1"/>
  <c r="M852" i="1"/>
  <c r="I852" i="1"/>
  <c r="K852" i="1" s="1"/>
  <c r="H852" i="1"/>
  <c r="M851" i="1"/>
  <c r="I851" i="1"/>
  <c r="K851" i="1" s="1"/>
  <c r="H851" i="1"/>
  <c r="M850" i="1"/>
  <c r="I850" i="1"/>
  <c r="K850" i="1" s="1"/>
  <c r="H850" i="1"/>
  <c r="M849" i="1"/>
  <c r="I849" i="1"/>
  <c r="K849" i="1" s="1"/>
  <c r="H849" i="1"/>
  <c r="M848" i="1"/>
  <c r="I848" i="1"/>
  <c r="K848" i="1" s="1"/>
  <c r="H848" i="1"/>
  <c r="M847" i="1"/>
  <c r="I847" i="1"/>
  <c r="K847" i="1" s="1"/>
  <c r="H847" i="1"/>
  <c r="M846" i="1"/>
  <c r="I846" i="1"/>
  <c r="K846" i="1" s="1"/>
  <c r="H846" i="1"/>
  <c r="M845" i="1"/>
  <c r="I845" i="1"/>
  <c r="K845" i="1" s="1"/>
  <c r="H845" i="1"/>
  <c r="M844" i="1"/>
  <c r="I844" i="1"/>
  <c r="K844" i="1" s="1"/>
  <c r="H844" i="1"/>
  <c r="M843" i="1"/>
  <c r="I843" i="1"/>
  <c r="K843" i="1" s="1"/>
  <c r="H843" i="1"/>
  <c r="M842" i="1"/>
  <c r="I842" i="1"/>
  <c r="K842" i="1" s="1"/>
  <c r="H842" i="1"/>
  <c r="M841" i="1"/>
  <c r="I841" i="1"/>
  <c r="K841" i="1" s="1"/>
  <c r="H841" i="1"/>
  <c r="M840" i="1"/>
  <c r="I840" i="1"/>
  <c r="K840" i="1" s="1"/>
  <c r="H840" i="1"/>
  <c r="M839" i="1"/>
  <c r="I839" i="1"/>
  <c r="K839" i="1" s="1"/>
  <c r="H839" i="1"/>
  <c r="M838" i="1"/>
  <c r="I838" i="1"/>
  <c r="K838" i="1" s="1"/>
  <c r="H838" i="1"/>
  <c r="N837" i="1"/>
  <c r="I837" i="1"/>
  <c r="K837" i="1" s="1"/>
  <c r="H837" i="1"/>
  <c r="M836" i="1"/>
  <c r="I836" i="1"/>
  <c r="K836" i="1" s="1"/>
  <c r="H836" i="1"/>
  <c r="M835" i="1"/>
  <c r="I835" i="1"/>
  <c r="K835" i="1" s="1"/>
  <c r="H835" i="1"/>
  <c r="M834" i="1"/>
  <c r="I834" i="1"/>
  <c r="K834" i="1" s="1"/>
  <c r="H834" i="1"/>
  <c r="M833" i="1"/>
  <c r="I833" i="1"/>
  <c r="K833" i="1" s="1"/>
  <c r="H833" i="1"/>
  <c r="M832" i="1"/>
  <c r="I832" i="1"/>
  <c r="K832" i="1" s="1"/>
  <c r="H832" i="1"/>
  <c r="M831" i="1"/>
  <c r="I831" i="1"/>
  <c r="K831" i="1" s="1"/>
  <c r="H831" i="1"/>
  <c r="M830" i="1"/>
  <c r="I830" i="1"/>
  <c r="K830" i="1" s="1"/>
  <c r="H830" i="1"/>
  <c r="M829" i="1"/>
  <c r="I829" i="1"/>
  <c r="K829" i="1" s="1"/>
  <c r="H829" i="1"/>
  <c r="M828" i="1"/>
  <c r="I828" i="1"/>
  <c r="K828" i="1" s="1"/>
  <c r="H828" i="1"/>
  <c r="M827" i="1"/>
  <c r="I827" i="1"/>
  <c r="K827" i="1" s="1"/>
  <c r="H827" i="1"/>
  <c r="M826" i="1"/>
  <c r="I826" i="1"/>
  <c r="K826" i="1" s="1"/>
  <c r="H826" i="1"/>
  <c r="M825" i="1"/>
  <c r="I825" i="1"/>
  <c r="K825" i="1" s="1"/>
  <c r="H825" i="1"/>
  <c r="M824" i="1"/>
  <c r="I824" i="1"/>
  <c r="K824" i="1" s="1"/>
  <c r="H824" i="1"/>
  <c r="M823" i="1"/>
  <c r="I823" i="1"/>
  <c r="K823" i="1" s="1"/>
  <c r="H823" i="1"/>
  <c r="M822" i="1"/>
  <c r="M821" i="1"/>
  <c r="M820" i="1"/>
  <c r="M819" i="1"/>
  <c r="M818" i="1"/>
  <c r="M817" i="1"/>
  <c r="I817" i="1"/>
  <c r="K817" i="1" s="1"/>
  <c r="H817" i="1"/>
  <c r="M816" i="1"/>
  <c r="I816" i="1"/>
  <c r="K816" i="1" s="1"/>
  <c r="H816" i="1"/>
  <c r="M815" i="1"/>
  <c r="I815" i="1"/>
  <c r="K815" i="1" s="1"/>
  <c r="H815" i="1"/>
  <c r="M814" i="1"/>
  <c r="I814" i="1"/>
  <c r="K814" i="1" s="1"/>
  <c r="H814" i="1"/>
  <c r="M813" i="1"/>
  <c r="I813" i="1"/>
  <c r="K813" i="1" s="1"/>
  <c r="H813" i="1"/>
  <c r="M812" i="1"/>
  <c r="I812" i="1"/>
  <c r="K812" i="1" s="1"/>
  <c r="H812" i="1"/>
  <c r="M811" i="1"/>
  <c r="I811" i="1"/>
  <c r="K811" i="1" s="1"/>
  <c r="H811" i="1"/>
  <c r="M810" i="1"/>
  <c r="I810" i="1"/>
  <c r="K810" i="1" s="1"/>
  <c r="H810" i="1"/>
  <c r="M809" i="1"/>
  <c r="I809" i="1"/>
  <c r="K809" i="1" s="1"/>
  <c r="H809" i="1"/>
  <c r="M808" i="1"/>
  <c r="I808" i="1"/>
  <c r="K808" i="1" s="1"/>
  <c r="H808" i="1"/>
  <c r="M807" i="1"/>
  <c r="I807" i="1"/>
  <c r="K807" i="1" s="1"/>
  <c r="H807" i="1"/>
  <c r="N806" i="1"/>
  <c r="I806" i="1"/>
  <c r="K806" i="1" s="1"/>
  <c r="H806" i="1"/>
  <c r="M805" i="1"/>
  <c r="I805" i="1"/>
  <c r="K805" i="1" s="1"/>
  <c r="H805" i="1"/>
  <c r="M804" i="1"/>
  <c r="I804" i="1"/>
  <c r="K804" i="1" s="1"/>
  <c r="H804" i="1"/>
  <c r="M803" i="1"/>
  <c r="I803" i="1"/>
  <c r="K803" i="1" s="1"/>
  <c r="H803" i="1"/>
  <c r="M802" i="1"/>
  <c r="I802" i="1"/>
  <c r="K802" i="1" s="1"/>
  <c r="H802" i="1"/>
  <c r="M801" i="1"/>
  <c r="I801" i="1"/>
  <c r="K801" i="1" s="1"/>
  <c r="H801" i="1"/>
  <c r="M800" i="1"/>
  <c r="I800" i="1"/>
  <c r="K800" i="1" s="1"/>
  <c r="H800" i="1"/>
  <c r="M799" i="1"/>
  <c r="I799" i="1"/>
  <c r="K799" i="1" s="1"/>
  <c r="H799" i="1"/>
  <c r="M798" i="1"/>
  <c r="I798" i="1"/>
  <c r="K798" i="1" s="1"/>
  <c r="H798" i="1"/>
  <c r="M797" i="1"/>
  <c r="I797" i="1"/>
  <c r="K797" i="1" s="1"/>
  <c r="H797" i="1"/>
  <c r="M796" i="1"/>
  <c r="I796" i="1"/>
  <c r="K796" i="1" s="1"/>
  <c r="H796" i="1"/>
  <c r="M795" i="1"/>
  <c r="I795" i="1"/>
  <c r="K795" i="1" s="1"/>
  <c r="H795" i="1"/>
  <c r="M794" i="1"/>
  <c r="M793" i="1"/>
  <c r="M792" i="1"/>
  <c r="M791" i="1"/>
  <c r="M790" i="1"/>
  <c r="I790" i="1"/>
  <c r="K790" i="1" s="1"/>
  <c r="H790" i="1"/>
  <c r="M789" i="1"/>
  <c r="I789" i="1"/>
  <c r="K789" i="1" s="1"/>
  <c r="H789" i="1"/>
  <c r="M788" i="1"/>
  <c r="I788" i="1"/>
  <c r="K788" i="1" s="1"/>
  <c r="H788" i="1"/>
  <c r="M787" i="1"/>
  <c r="I787" i="1"/>
  <c r="K787" i="1" s="1"/>
  <c r="H787" i="1"/>
  <c r="M786" i="1"/>
  <c r="I786" i="1"/>
  <c r="K786" i="1" s="1"/>
  <c r="H786" i="1"/>
  <c r="M785" i="1"/>
  <c r="I785" i="1"/>
  <c r="K785" i="1" s="1"/>
  <c r="H785" i="1"/>
  <c r="M784" i="1"/>
  <c r="I784" i="1"/>
  <c r="K784" i="1" s="1"/>
  <c r="H784" i="1"/>
  <c r="M783" i="1"/>
  <c r="I783" i="1"/>
  <c r="K783" i="1" s="1"/>
  <c r="H783" i="1"/>
  <c r="M782" i="1"/>
  <c r="I782" i="1"/>
  <c r="K782" i="1" s="1"/>
  <c r="H782" i="1"/>
  <c r="M781" i="1"/>
  <c r="I781" i="1"/>
  <c r="K781" i="1" s="1"/>
  <c r="H781" i="1"/>
  <c r="M780" i="1"/>
  <c r="I780" i="1"/>
  <c r="K780" i="1" s="1"/>
  <c r="H780" i="1"/>
  <c r="M779" i="1"/>
  <c r="I779" i="1"/>
  <c r="K779" i="1" s="1"/>
  <c r="H779" i="1"/>
  <c r="M778" i="1"/>
  <c r="I778" i="1"/>
  <c r="K778" i="1" s="1"/>
  <c r="H778" i="1"/>
  <c r="M777" i="1"/>
  <c r="I777" i="1"/>
  <c r="K777" i="1" s="1"/>
  <c r="H777" i="1"/>
  <c r="M776" i="1"/>
  <c r="I776" i="1"/>
  <c r="K776" i="1" s="1"/>
  <c r="H776" i="1"/>
  <c r="M775" i="1"/>
  <c r="I775" i="1"/>
  <c r="K775" i="1" s="1"/>
  <c r="H775" i="1"/>
  <c r="M774" i="1"/>
  <c r="I774" i="1"/>
  <c r="K774" i="1" s="1"/>
  <c r="H774" i="1"/>
  <c r="M773" i="1"/>
  <c r="I773" i="1"/>
  <c r="K773" i="1" s="1"/>
  <c r="H773" i="1"/>
  <c r="M772" i="1"/>
  <c r="I772" i="1"/>
  <c r="K772" i="1" s="1"/>
  <c r="H772" i="1"/>
  <c r="M771" i="1"/>
  <c r="I771" i="1"/>
  <c r="K771" i="1" s="1"/>
  <c r="H771" i="1"/>
  <c r="M770" i="1"/>
  <c r="I770" i="1"/>
  <c r="K770" i="1" s="1"/>
  <c r="H770" i="1"/>
  <c r="M769" i="1"/>
  <c r="I769" i="1"/>
  <c r="K769" i="1" s="1"/>
  <c r="H769" i="1"/>
  <c r="M768" i="1"/>
  <c r="I768" i="1"/>
  <c r="K768" i="1" s="1"/>
  <c r="H768" i="1"/>
  <c r="M767" i="1"/>
  <c r="I767" i="1"/>
  <c r="K767" i="1" s="1"/>
  <c r="H767" i="1"/>
  <c r="M766" i="1"/>
  <c r="I766" i="1"/>
  <c r="K766" i="1" s="1"/>
  <c r="H766" i="1"/>
  <c r="M765" i="1"/>
  <c r="I765" i="1"/>
  <c r="K765" i="1" s="1"/>
  <c r="H765" i="1"/>
  <c r="M764" i="1"/>
  <c r="I764" i="1"/>
  <c r="K764" i="1" s="1"/>
  <c r="H764" i="1"/>
  <c r="M763" i="1"/>
  <c r="I763" i="1"/>
  <c r="K763" i="1" s="1"/>
  <c r="H763" i="1"/>
  <c r="M762" i="1"/>
  <c r="I762" i="1"/>
  <c r="K762" i="1" s="1"/>
  <c r="H762" i="1"/>
  <c r="M761" i="1"/>
  <c r="I761" i="1"/>
  <c r="K761" i="1" s="1"/>
  <c r="H761" i="1"/>
  <c r="M760" i="1"/>
  <c r="I760" i="1"/>
  <c r="K760" i="1" s="1"/>
  <c r="H760" i="1"/>
  <c r="M759" i="1"/>
  <c r="I759" i="1"/>
  <c r="K759" i="1" s="1"/>
  <c r="H759" i="1"/>
  <c r="M758" i="1"/>
  <c r="I758" i="1"/>
  <c r="K758" i="1" s="1"/>
  <c r="H758" i="1"/>
  <c r="M757" i="1"/>
  <c r="I757" i="1"/>
  <c r="K757" i="1" s="1"/>
  <c r="H757" i="1"/>
  <c r="M756" i="1"/>
  <c r="I756" i="1"/>
  <c r="K756" i="1" s="1"/>
  <c r="H756" i="1"/>
  <c r="M755" i="1"/>
  <c r="I755" i="1"/>
  <c r="K755" i="1" s="1"/>
  <c r="H755" i="1"/>
  <c r="M754" i="1"/>
  <c r="I754" i="1"/>
  <c r="K754" i="1" s="1"/>
  <c r="H754" i="1"/>
  <c r="N753" i="1"/>
  <c r="I753" i="1"/>
  <c r="K753" i="1" s="1"/>
  <c r="H753" i="1"/>
  <c r="M752" i="1"/>
  <c r="I752" i="1"/>
  <c r="K752" i="1" s="1"/>
  <c r="H752" i="1"/>
  <c r="M751" i="1"/>
  <c r="I751" i="1"/>
  <c r="K751" i="1" s="1"/>
  <c r="H751" i="1"/>
  <c r="M750" i="1"/>
  <c r="I750" i="1"/>
  <c r="K750" i="1" s="1"/>
  <c r="H750" i="1"/>
  <c r="M749" i="1"/>
  <c r="I749" i="1"/>
  <c r="K749" i="1" s="1"/>
  <c r="H749" i="1"/>
  <c r="M748" i="1"/>
  <c r="I748" i="1"/>
  <c r="K748" i="1" s="1"/>
  <c r="H748" i="1"/>
  <c r="M747" i="1"/>
  <c r="I747" i="1"/>
  <c r="K747" i="1" s="1"/>
  <c r="H747" i="1"/>
  <c r="M746" i="1"/>
  <c r="I746" i="1"/>
  <c r="K746" i="1" s="1"/>
  <c r="H746" i="1"/>
  <c r="M745" i="1"/>
  <c r="I745" i="1"/>
  <c r="K745" i="1" s="1"/>
  <c r="H745" i="1"/>
  <c r="M744" i="1"/>
  <c r="I744" i="1"/>
  <c r="K744" i="1" s="1"/>
  <c r="M743" i="1"/>
  <c r="I743" i="1"/>
  <c r="K743" i="1" s="1"/>
  <c r="H743" i="1"/>
  <c r="M742" i="1"/>
  <c r="I742" i="1"/>
  <c r="K742" i="1" s="1"/>
  <c r="H742" i="1"/>
  <c r="M741" i="1"/>
  <c r="I741" i="1"/>
  <c r="K741" i="1" s="1"/>
  <c r="H741" i="1"/>
  <c r="M740" i="1"/>
  <c r="I740" i="1"/>
  <c r="K740" i="1" s="1"/>
  <c r="H740" i="1"/>
  <c r="M739" i="1"/>
  <c r="I739" i="1"/>
  <c r="K739" i="1" s="1"/>
  <c r="H739" i="1"/>
  <c r="M738" i="1"/>
  <c r="I738" i="1"/>
  <c r="K738" i="1" s="1"/>
  <c r="H738" i="1"/>
  <c r="M737" i="1"/>
  <c r="I737" i="1"/>
  <c r="K737" i="1" s="1"/>
  <c r="H737" i="1"/>
  <c r="M736" i="1"/>
  <c r="I736" i="1"/>
  <c r="K736" i="1" s="1"/>
  <c r="H736" i="1"/>
  <c r="M735" i="1"/>
  <c r="I735" i="1"/>
  <c r="K735" i="1" s="1"/>
  <c r="H735" i="1"/>
  <c r="M734" i="1"/>
  <c r="I734" i="1"/>
  <c r="K734" i="1" s="1"/>
  <c r="H734" i="1"/>
  <c r="M733" i="1"/>
  <c r="I733" i="1"/>
  <c r="K733" i="1" s="1"/>
  <c r="H733" i="1"/>
  <c r="M732" i="1"/>
  <c r="I732" i="1"/>
  <c r="K732" i="1" s="1"/>
  <c r="H732" i="1"/>
  <c r="M731" i="1"/>
  <c r="I731" i="1"/>
  <c r="K731" i="1" s="1"/>
  <c r="H731" i="1"/>
  <c r="M730" i="1"/>
  <c r="I730" i="1"/>
  <c r="K730" i="1" s="1"/>
  <c r="H730" i="1"/>
  <c r="M729" i="1"/>
  <c r="M728" i="1"/>
  <c r="M727" i="1"/>
  <c r="M726" i="1"/>
  <c r="M725" i="1"/>
  <c r="I725" i="1"/>
  <c r="K725" i="1" s="1"/>
  <c r="H725" i="1"/>
  <c r="M724" i="1"/>
  <c r="I724" i="1"/>
  <c r="K724" i="1" s="1"/>
  <c r="H724" i="1"/>
  <c r="M723" i="1"/>
  <c r="I723" i="1"/>
  <c r="K723" i="1" s="1"/>
  <c r="H723" i="1"/>
  <c r="M722" i="1"/>
  <c r="I722" i="1"/>
  <c r="K722" i="1" s="1"/>
  <c r="H722" i="1"/>
  <c r="M721" i="1"/>
  <c r="I721" i="1"/>
  <c r="K721" i="1" s="1"/>
  <c r="H721" i="1"/>
  <c r="M720" i="1"/>
  <c r="I720" i="1"/>
  <c r="K720" i="1" s="1"/>
  <c r="H720" i="1"/>
  <c r="M719" i="1"/>
  <c r="I719" i="1"/>
  <c r="K719" i="1" s="1"/>
  <c r="H719" i="1"/>
  <c r="M718" i="1"/>
  <c r="I718" i="1"/>
  <c r="K718" i="1" s="1"/>
  <c r="H718" i="1"/>
  <c r="M717" i="1"/>
  <c r="I717" i="1"/>
  <c r="K717" i="1" s="1"/>
  <c r="H717" i="1"/>
  <c r="M716" i="1"/>
  <c r="I716" i="1"/>
  <c r="K716" i="1" s="1"/>
  <c r="H716" i="1"/>
  <c r="M715" i="1"/>
  <c r="I715" i="1"/>
  <c r="K715" i="1" s="1"/>
  <c r="H715" i="1"/>
  <c r="M714" i="1"/>
  <c r="I714" i="1"/>
  <c r="K714" i="1" s="1"/>
  <c r="H714" i="1"/>
  <c r="M713" i="1"/>
  <c r="I713" i="1"/>
  <c r="K713" i="1" s="1"/>
  <c r="H713" i="1"/>
  <c r="M712" i="1"/>
  <c r="I712" i="1"/>
  <c r="K712" i="1" s="1"/>
  <c r="H712" i="1"/>
  <c r="M711" i="1"/>
  <c r="I711" i="1"/>
  <c r="K711" i="1" s="1"/>
  <c r="H711" i="1"/>
  <c r="M710" i="1"/>
  <c r="I710" i="1"/>
  <c r="K710" i="1" s="1"/>
  <c r="H710" i="1"/>
  <c r="M709" i="1"/>
  <c r="I709" i="1"/>
  <c r="K709" i="1" s="1"/>
  <c r="H709" i="1"/>
  <c r="M708" i="1"/>
  <c r="I708" i="1"/>
  <c r="K708" i="1" s="1"/>
  <c r="H708" i="1"/>
  <c r="M707" i="1"/>
  <c r="I707" i="1"/>
  <c r="K707" i="1" s="1"/>
  <c r="H707" i="1"/>
  <c r="M706" i="1"/>
  <c r="I706" i="1"/>
  <c r="K706" i="1" s="1"/>
  <c r="H706" i="1"/>
  <c r="M705" i="1"/>
  <c r="I705" i="1"/>
  <c r="K705" i="1" s="1"/>
  <c r="H705" i="1"/>
  <c r="M704" i="1"/>
  <c r="I704" i="1"/>
  <c r="K704" i="1" s="1"/>
  <c r="H704" i="1"/>
  <c r="M703" i="1"/>
  <c r="I703" i="1"/>
  <c r="K703" i="1" s="1"/>
  <c r="H703" i="1"/>
  <c r="M702" i="1"/>
  <c r="I702" i="1"/>
  <c r="K702" i="1" s="1"/>
  <c r="H702" i="1"/>
  <c r="M701" i="1"/>
  <c r="I701" i="1"/>
  <c r="K701" i="1" s="1"/>
  <c r="H701" i="1"/>
  <c r="M700" i="1"/>
  <c r="I700" i="1"/>
  <c r="K700" i="1" s="1"/>
  <c r="H700" i="1"/>
  <c r="M699" i="1"/>
  <c r="I699" i="1"/>
  <c r="K699" i="1" s="1"/>
  <c r="H699" i="1"/>
  <c r="M698" i="1"/>
  <c r="I698" i="1"/>
  <c r="K698" i="1" s="1"/>
  <c r="H698" i="1"/>
  <c r="M697" i="1"/>
  <c r="I697" i="1"/>
  <c r="K697" i="1" s="1"/>
  <c r="H697" i="1"/>
  <c r="M696" i="1"/>
  <c r="I696" i="1"/>
  <c r="K696" i="1" s="1"/>
  <c r="H696" i="1"/>
  <c r="M695" i="1"/>
  <c r="I695" i="1"/>
  <c r="K695" i="1" s="1"/>
  <c r="H695" i="1"/>
  <c r="M694" i="1"/>
  <c r="I694" i="1"/>
  <c r="K694" i="1" s="1"/>
  <c r="H694" i="1"/>
  <c r="M693" i="1"/>
  <c r="I693" i="1"/>
  <c r="K693" i="1" s="1"/>
  <c r="H693" i="1"/>
  <c r="N692" i="1"/>
  <c r="I692" i="1"/>
  <c r="K692" i="1" s="1"/>
  <c r="H692" i="1"/>
  <c r="M691" i="1"/>
  <c r="I691" i="1"/>
  <c r="K691" i="1" s="1"/>
  <c r="H691" i="1"/>
  <c r="M690" i="1"/>
  <c r="I690" i="1"/>
  <c r="K690" i="1" s="1"/>
  <c r="H690" i="1"/>
  <c r="M689" i="1"/>
  <c r="I689" i="1"/>
  <c r="K689" i="1" s="1"/>
  <c r="H689" i="1"/>
  <c r="M688" i="1"/>
  <c r="I688" i="1"/>
  <c r="K688" i="1" s="1"/>
  <c r="H688" i="1"/>
  <c r="M687" i="1"/>
  <c r="I687" i="1"/>
  <c r="K687" i="1" s="1"/>
  <c r="H687" i="1"/>
  <c r="M686" i="1"/>
  <c r="I686" i="1"/>
  <c r="K686" i="1" s="1"/>
  <c r="H686" i="1"/>
  <c r="M685" i="1"/>
  <c r="I685" i="1"/>
  <c r="K685" i="1" s="1"/>
  <c r="H685" i="1"/>
  <c r="M684" i="1"/>
  <c r="I684" i="1"/>
  <c r="K684" i="1" s="1"/>
  <c r="H684" i="1"/>
  <c r="M683" i="1"/>
  <c r="I683" i="1"/>
  <c r="K683" i="1" s="1"/>
  <c r="H683" i="1"/>
  <c r="M682" i="1"/>
  <c r="I682" i="1"/>
  <c r="K682" i="1" s="1"/>
  <c r="H682" i="1"/>
  <c r="M681" i="1"/>
  <c r="I681" i="1"/>
  <c r="K681" i="1" s="1"/>
  <c r="H681" i="1"/>
  <c r="M680" i="1"/>
  <c r="I680" i="1"/>
  <c r="K680" i="1" s="1"/>
  <c r="H680" i="1"/>
  <c r="M679" i="1"/>
  <c r="I679" i="1"/>
  <c r="K679" i="1" s="1"/>
  <c r="H679" i="1"/>
  <c r="M678" i="1"/>
  <c r="I678" i="1"/>
  <c r="K678" i="1" s="1"/>
  <c r="H678" i="1"/>
  <c r="M677" i="1"/>
  <c r="I677" i="1"/>
  <c r="K677" i="1" s="1"/>
  <c r="H677" i="1"/>
  <c r="M676" i="1"/>
  <c r="M675" i="1"/>
  <c r="M674" i="1"/>
  <c r="M673" i="1"/>
  <c r="I673" i="1"/>
  <c r="K673" i="1" s="1"/>
  <c r="H673" i="1"/>
  <c r="M672" i="1"/>
  <c r="I672" i="1"/>
  <c r="K672" i="1" s="1"/>
  <c r="H672" i="1"/>
  <c r="M671" i="1"/>
  <c r="I671" i="1"/>
  <c r="K671" i="1" s="1"/>
  <c r="H671" i="1"/>
  <c r="M670" i="1"/>
  <c r="I670" i="1"/>
  <c r="K670" i="1" s="1"/>
  <c r="H670" i="1"/>
  <c r="M669" i="1"/>
  <c r="I669" i="1"/>
  <c r="K669" i="1" s="1"/>
  <c r="H669" i="1"/>
  <c r="M668" i="1"/>
  <c r="I668" i="1"/>
  <c r="K668" i="1" s="1"/>
  <c r="H668" i="1"/>
  <c r="M667" i="1"/>
  <c r="I667" i="1"/>
  <c r="K667" i="1" s="1"/>
  <c r="H667" i="1"/>
  <c r="M666" i="1"/>
  <c r="I666" i="1"/>
  <c r="K666" i="1" s="1"/>
  <c r="H666" i="1"/>
  <c r="M665" i="1"/>
  <c r="I665" i="1"/>
  <c r="K665" i="1" s="1"/>
  <c r="H665" i="1"/>
  <c r="M664" i="1"/>
  <c r="I664" i="1"/>
  <c r="K664" i="1" s="1"/>
  <c r="H664" i="1"/>
  <c r="M663" i="1"/>
  <c r="I663" i="1"/>
  <c r="K663" i="1" s="1"/>
  <c r="H663" i="1"/>
  <c r="M662" i="1"/>
  <c r="I662" i="1"/>
  <c r="K662" i="1" s="1"/>
  <c r="H662" i="1"/>
  <c r="M661" i="1"/>
  <c r="I661" i="1"/>
  <c r="K661" i="1" s="1"/>
  <c r="H661" i="1"/>
  <c r="M660" i="1"/>
  <c r="I660" i="1"/>
  <c r="K660" i="1" s="1"/>
  <c r="H660" i="1"/>
  <c r="M659" i="1"/>
  <c r="I659" i="1"/>
  <c r="K659" i="1" s="1"/>
  <c r="H659" i="1"/>
  <c r="M658" i="1"/>
  <c r="I658" i="1"/>
  <c r="K658" i="1" s="1"/>
  <c r="H658" i="1"/>
  <c r="M657" i="1"/>
  <c r="I657" i="1"/>
  <c r="K657" i="1" s="1"/>
  <c r="H657" i="1"/>
  <c r="M656" i="1"/>
  <c r="I656" i="1"/>
  <c r="K656" i="1" s="1"/>
  <c r="H656" i="1"/>
  <c r="M655" i="1"/>
  <c r="I655" i="1"/>
  <c r="K655" i="1" s="1"/>
  <c r="H655" i="1"/>
  <c r="M654" i="1"/>
  <c r="I654" i="1"/>
  <c r="K654" i="1" s="1"/>
  <c r="H654" i="1"/>
  <c r="M653" i="1"/>
  <c r="I653" i="1"/>
  <c r="K653" i="1" s="1"/>
  <c r="H653" i="1"/>
  <c r="M652" i="1"/>
  <c r="I652" i="1"/>
  <c r="K652" i="1" s="1"/>
  <c r="H652" i="1"/>
  <c r="M651" i="1"/>
  <c r="I651" i="1"/>
  <c r="K651" i="1" s="1"/>
  <c r="H651" i="1"/>
  <c r="M650" i="1"/>
  <c r="I650" i="1"/>
  <c r="K650" i="1" s="1"/>
  <c r="H650" i="1"/>
  <c r="M649" i="1"/>
  <c r="I649" i="1"/>
  <c r="K649" i="1" s="1"/>
  <c r="H649" i="1"/>
  <c r="M648" i="1"/>
  <c r="I648" i="1"/>
  <c r="K648" i="1" s="1"/>
  <c r="H648" i="1"/>
  <c r="N647" i="1"/>
  <c r="I647" i="1"/>
  <c r="K647" i="1" s="1"/>
  <c r="H647" i="1"/>
  <c r="M646" i="1"/>
  <c r="I646" i="1"/>
  <c r="K646" i="1" s="1"/>
  <c r="H646" i="1"/>
  <c r="M645" i="1"/>
  <c r="I645" i="1"/>
  <c r="K645" i="1" s="1"/>
  <c r="H645" i="1"/>
  <c r="M644" i="1"/>
  <c r="I644" i="1"/>
  <c r="K644" i="1" s="1"/>
  <c r="H644" i="1"/>
  <c r="M643" i="1"/>
  <c r="I643" i="1"/>
  <c r="K643" i="1" s="1"/>
  <c r="H643" i="1"/>
  <c r="M642" i="1"/>
  <c r="I642" i="1"/>
  <c r="K642" i="1" s="1"/>
  <c r="H642" i="1"/>
  <c r="M641" i="1"/>
  <c r="I641" i="1"/>
  <c r="K641" i="1" s="1"/>
  <c r="H641" i="1"/>
  <c r="M640" i="1"/>
  <c r="I640" i="1"/>
  <c r="K640" i="1" s="1"/>
  <c r="H640" i="1"/>
  <c r="M639" i="1"/>
  <c r="I639" i="1"/>
  <c r="K639" i="1" s="1"/>
  <c r="H639" i="1"/>
  <c r="M638" i="1"/>
  <c r="I638" i="1"/>
  <c r="K638" i="1" s="1"/>
  <c r="H638" i="1"/>
  <c r="M637" i="1"/>
  <c r="I637" i="1"/>
  <c r="K637" i="1" s="1"/>
  <c r="H637" i="1"/>
  <c r="M636" i="1"/>
  <c r="M635" i="1"/>
  <c r="M634" i="1"/>
  <c r="M633" i="1"/>
  <c r="I633" i="1"/>
  <c r="K633" i="1" s="1"/>
  <c r="H633" i="1"/>
  <c r="M632" i="1"/>
  <c r="I632" i="1"/>
  <c r="K632" i="1" s="1"/>
  <c r="H632" i="1"/>
  <c r="M631" i="1"/>
  <c r="I631" i="1"/>
  <c r="K631" i="1" s="1"/>
  <c r="H631" i="1"/>
  <c r="M630" i="1"/>
  <c r="I630" i="1"/>
  <c r="K630" i="1" s="1"/>
  <c r="H630" i="1"/>
  <c r="M629" i="1"/>
  <c r="I629" i="1"/>
  <c r="K629" i="1" s="1"/>
  <c r="H629" i="1"/>
  <c r="M628" i="1"/>
  <c r="I628" i="1"/>
  <c r="K628" i="1" s="1"/>
  <c r="H628" i="1"/>
  <c r="M627" i="1"/>
  <c r="I627" i="1"/>
  <c r="K627" i="1" s="1"/>
  <c r="H627" i="1"/>
  <c r="M626" i="1"/>
  <c r="I626" i="1"/>
  <c r="K626" i="1" s="1"/>
  <c r="H626" i="1"/>
  <c r="M625" i="1"/>
  <c r="I625" i="1"/>
  <c r="K625" i="1" s="1"/>
  <c r="H625" i="1"/>
  <c r="M624" i="1"/>
  <c r="I624" i="1"/>
  <c r="K624" i="1" s="1"/>
  <c r="H624" i="1"/>
  <c r="M623" i="1"/>
  <c r="I623" i="1"/>
  <c r="K623" i="1" s="1"/>
  <c r="H623" i="1"/>
  <c r="M622" i="1"/>
  <c r="I622" i="1"/>
  <c r="K622" i="1" s="1"/>
  <c r="H622" i="1"/>
  <c r="M621" i="1"/>
  <c r="I621" i="1"/>
  <c r="K621" i="1" s="1"/>
  <c r="H621" i="1"/>
  <c r="M620" i="1"/>
  <c r="I620" i="1"/>
  <c r="K620" i="1" s="1"/>
  <c r="H620" i="1"/>
  <c r="M619" i="1"/>
  <c r="I619" i="1"/>
  <c r="K619" i="1" s="1"/>
  <c r="H619" i="1"/>
  <c r="M618" i="1"/>
  <c r="I618" i="1"/>
  <c r="K618" i="1" s="1"/>
  <c r="H618" i="1"/>
  <c r="M617" i="1"/>
  <c r="I617" i="1"/>
  <c r="K617" i="1" s="1"/>
  <c r="H617" i="1"/>
  <c r="M616" i="1"/>
  <c r="I616" i="1"/>
  <c r="K616" i="1" s="1"/>
  <c r="H616" i="1"/>
  <c r="M615" i="1"/>
  <c r="I615" i="1"/>
  <c r="K615" i="1" s="1"/>
  <c r="H615" i="1"/>
  <c r="M614" i="1"/>
  <c r="I614" i="1"/>
  <c r="K614" i="1" s="1"/>
  <c r="H614" i="1"/>
  <c r="M613" i="1"/>
  <c r="I613" i="1"/>
  <c r="K613" i="1" s="1"/>
  <c r="H613" i="1"/>
  <c r="M612" i="1"/>
  <c r="I612" i="1"/>
  <c r="K612" i="1" s="1"/>
  <c r="H612" i="1"/>
  <c r="M611" i="1"/>
  <c r="I611" i="1"/>
  <c r="K611" i="1" s="1"/>
  <c r="H611" i="1"/>
  <c r="M610" i="1"/>
  <c r="I610" i="1"/>
  <c r="K610" i="1" s="1"/>
  <c r="H610" i="1"/>
  <c r="M609" i="1"/>
  <c r="I609" i="1"/>
  <c r="K609" i="1" s="1"/>
  <c r="H609" i="1"/>
  <c r="M608" i="1"/>
  <c r="I608" i="1"/>
  <c r="K608" i="1" s="1"/>
  <c r="H608" i="1"/>
  <c r="M607" i="1"/>
  <c r="I607" i="1"/>
  <c r="K607" i="1" s="1"/>
  <c r="H607" i="1"/>
  <c r="M606" i="1"/>
  <c r="I606" i="1"/>
  <c r="K606" i="1" s="1"/>
  <c r="H606" i="1"/>
  <c r="M605" i="1"/>
  <c r="I605" i="1"/>
  <c r="K605" i="1" s="1"/>
  <c r="H605" i="1"/>
  <c r="M604" i="1"/>
  <c r="I604" i="1"/>
  <c r="K604" i="1" s="1"/>
  <c r="H604" i="1"/>
  <c r="M603" i="1"/>
  <c r="I603" i="1"/>
  <c r="K603" i="1" s="1"/>
  <c r="H603" i="1"/>
  <c r="M602" i="1"/>
  <c r="I602" i="1"/>
  <c r="K602" i="1" s="1"/>
  <c r="H602" i="1"/>
  <c r="M601" i="1"/>
  <c r="I601" i="1"/>
  <c r="K601" i="1" s="1"/>
  <c r="H601" i="1"/>
  <c r="M600" i="1"/>
  <c r="I600" i="1"/>
  <c r="K600" i="1" s="1"/>
  <c r="H600" i="1"/>
  <c r="M599" i="1"/>
  <c r="I599" i="1"/>
  <c r="K599" i="1" s="1"/>
  <c r="H599" i="1"/>
  <c r="M598" i="1"/>
  <c r="I598" i="1"/>
  <c r="K598" i="1" s="1"/>
  <c r="H598" i="1"/>
  <c r="M597" i="1"/>
  <c r="I597" i="1"/>
  <c r="K597" i="1" s="1"/>
  <c r="H597" i="1"/>
  <c r="M596" i="1"/>
  <c r="I596" i="1"/>
  <c r="K596" i="1" s="1"/>
  <c r="H596" i="1"/>
  <c r="M595" i="1"/>
  <c r="I595" i="1"/>
  <c r="K595" i="1" s="1"/>
  <c r="H595" i="1"/>
  <c r="M594" i="1"/>
  <c r="I594" i="1"/>
  <c r="K594" i="1" s="1"/>
  <c r="H594" i="1"/>
  <c r="M593" i="1"/>
  <c r="I593" i="1"/>
  <c r="K593" i="1" s="1"/>
  <c r="H593" i="1"/>
  <c r="M592" i="1"/>
  <c r="I592" i="1"/>
  <c r="K592" i="1" s="1"/>
  <c r="H592" i="1"/>
  <c r="M591" i="1"/>
  <c r="I591" i="1"/>
  <c r="K591" i="1" s="1"/>
  <c r="H591" i="1"/>
  <c r="M590" i="1"/>
  <c r="I590" i="1"/>
  <c r="K590" i="1" s="1"/>
  <c r="H590" i="1"/>
  <c r="M589" i="1"/>
  <c r="I589" i="1"/>
  <c r="K589" i="1" s="1"/>
  <c r="H589" i="1"/>
  <c r="M588" i="1"/>
  <c r="I588" i="1"/>
  <c r="K588" i="1" s="1"/>
  <c r="H588" i="1"/>
  <c r="M587" i="1"/>
  <c r="I587" i="1"/>
  <c r="K587" i="1" s="1"/>
  <c r="H587" i="1"/>
  <c r="M586" i="1"/>
  <c r="I586" i="1"/>
  <c r="K586" i="1" s="1"/>
  <c r="H586" i="1"/>
  <c r="M585" i="1"/>
  <c r="I585" i="1"/>
  <c r="K585" i="1" s="1"/>
  <c r="H585" i="1"/>
  <c r="M584" i="1"/>
  <c r="I584" i="1"/>
  <c r="K584" i="1" s="1"/>
  <c r="H584" i="1"/>
  <c r="M583" i="1"/>
  <c r="I583" i="1"/>
  <c r="K583" i="1" s="1"/>
  <c r="H583" i="1"/>
  <c r="M582" i="1"/>
  <c r="I582" i="1"/>
  <c r="K582" i="1" s="1"/>
  <c r="H582" i="1"/>
  <c r="M581" i="1"/>
  <c r="I581" i="1"/>
  <c r="K581" i="1" s="1"/>
  <c r="H581" i="1"/>
  <c r="M580" i="1"/>
  <c r="I580" i="1"/>
  <c r="K580" i="1" s="1"/>
  <c r="H580" i="1"/>
  <c r="M579" i="1"/>
  <c r="I579" i="1"/>
  <c r="K579" i="1" s="1"/>
  <c r="H579" i="1"/>
  <c r="M578" i="1"/>
  <c r="I578" i="1"/>
  <c r="K578" i="1" s="1"/>
  <c r="H578" i="1"/>
  <c r="M577" i="1"/>
  <c r="I577" i="1"/>
  <c r="K577" i="1" s="1"/>
  <c r="H577" i="1"/>
  <c r="M576" i="1"/>
  <c r="I576" i="1"/>
  <c r="K576" i="1" s="1"/>
  <c r="H576" i="1"/>
  <c r="M575" i="1"/>
  <c r="I575" i="1"/>
  <c r="K575" i="1" s="1"/>
  <c r="H575" i="1"/>
  <c r="M574" i="1"/>
  <c r="I574" i="1"/>
  <c r="K574" i="1" s="1"/>
  <c r="H574" i="1"/>
  <c r="M573" i="1"/>
  <c r="I573" i="1"/>
  <c r="K573" i="1" s="1"/>
  <c r="H573" i="1"/>
  <c r="M572" i="1"/>
  <c r="I572" i="1"/>
  <c r="K572" i="1" s="1"/>
  <c r="H572" i="1"/>
  <c r="M571" i="1"/>
  <c r="I571" i="1"/>
  <c r="K571" i="1" s="1"/>
  <c r="H571" i="1"/>
  <c r="M570" i="1"/>
  <c r="I570" i="1"/>
  <c r="K570" i="1" s="1"/>
  <c r="H570" i="1"/>
  <c r="M569" i="1"/>
  <c r="I569" i="1"/>
  <c r="K569" i="1" s="1"/>
  <c r="H569" i="1"/>
  <c r="M568" i="1"/>
  <c r="I568" i="1"/>
  <c r="K568" i="1" s="1"/>
  <c r="H568" i="1"/>
  <c r="M567" i="1"/>
  <c r="I567" i="1"/>
  <c r="K567" i="1" s="1"/>
  <c r="H567" i="1"/>
  <c r="M566" i="1"/>
  <c r="I566" i="1"/>
  <c r="K566" i="1" s="1"/>
  <c r="H566" i="1"/>
  <c r="M565" i="1"/>
  <c r="I565" i="1"/>
  <c r="K565" i="1" s="1"/>
  <c r="H565" i="1"/>
  <c r="M564" i="1"/>
  <c r="I564" i="1"/>
  <c r="K564" i="1" s="1"/>
  <c r="H564" i="1"/>
  <c r="M563" i="1"/>
  <c r="I563" i="1"/>
  <c r="K563" i="1" s="1"/>
  <c r="H563" i="1"/>
  <c r="M562" i="1"/>
  <c r="I562" i="1"/>
  <c r="K562" i="1" s="1"/>
  <c r="H562" i="1"/>
  <c r="M561" i="1"/>
  <c r="I561" i="1"/>
  <c r="K561" i="1" s="1"/>
  <c r="H561" i="1"/>
  <c r="M560" i="1"/>
  <c r="I560" i="1"/>
  <c r="K560" i="1" s="1"/>
  <c r="H560" i="1"/>
  <c r="M559" i="1"/>
  <c r="I559" i="1"/>
  <c r="K559" i="1" s="1"/>
  <c r="H559" i="1"/>
  <c r="M558" i="1"/>
  <c r="I558" i="1"/>
  <c r="K558" i="1" s="1"/>
  <c r="H558" i="1"/>
  <c r="M557" i="1"/>
  <c r="I557" i="1"/>
  <c r="K557" i="1" s="1"/>
  <c r="H557" i="1"/>
  <c r="M556" i="1"/>
  <c r="I556" i="1"/>
  <c r="K556" i="1" s="1"/>
  <c r="H556" i="1"/>
  <c r="M555" i="1"/>
  <c r="I555" i="1"/>
  <c r="K555" i="1" s="1"/>
  <c r="H555" i="1"/>
  <c r="M554" i="1"/>
  <c r="I554" i="1"/>
  <c r="K554" i="1" s="1"/>
  <c r="H554" i="1"/>
  <c r="N553" i="1"/>
  <c r="I553" i="1"/>
  <c r="K553" i="1" s="1"/>
  <c r="H553" i="1"/>
  <c r="M552" i="1"/>
  <c r="I552" i="1"/>
  <c r="K552" i="1" s="1"/>
  <c r="H552" i="1"/>
  <c r="M551" i="1"/>
  <c r="I551" i="1"/>
  <c r="K551" i="1" s="1"/>
  <c r="H551" i="1"/>
  <c r="M550" i="1"/>
  <c r="I550" i="1"/>
  <c r="K550" i="1" s="1"/>
  <c r="H550" i="1"/>
  <c r="M549" i="1"/>
  <c r="I549" i="1"/>
  <c r="K549" i="1" s="1"/>
  <c r="H549" i="1"/>
  <c r="M548" i="1"/>
  <c r="I548" i="1"/>
  <c r="K548" i="1" s="1"/>
  <c r="H548" i="1"/>
  <c r="M547" i="1"/>
  <c r="I547" i="1"/>
  <c r="K547" i="1" s="1"/>
  <c r="H547" i="1"/>
  <c r="M546" i="1"/>
  <c r="I546" i="1"/>
  <c r="K546" i="1" s="1"/>
  <c r="H546" i="1"/>
  <c r="M545" i="1"/>
  <c r="I545" i="1"/>
  <c r="K545" i="1" s="1"/>
  <c r="H545" i="1"/>
  <c r="M544" i="1"/>
  <c r="I544" i="1"/>
  <c r="K544" i="1" s="1"/>
  <c r="H544" i="1"/>
  <c r="M543" i="1"/>
  <c r="I543" i="1"/>
  <c r="K543" i="1" s="1"/>
  <c r="H543" i="1"/>
  <c r="M542" i="1"/>
  <c r="I542" i="1"/>
  <c r="K542" i="1" s="1"/>
  <c r="H542" i="1"/>
  <c r="M541" i="1"/>
  <c r="I541" i="1"/>
  <c r="K541" i="1" s="1"/>
  <c r="H541" i="1"/>
  <c r="M540" i="1"/>
  <c r="I540" i="1"/>
  <c r="K540" i="1" s="1"/>
  <c r="H540" i="1"/>
  <c r="M539" i="1"/>
  <c r="I539" i="1"/>
  <c r="K539" i="1" s="1"/>
  <c r="H539" i="1"/>
  <c r="M538" i="1"/>
  <c r="I538" i="1"/>
  <c r="K538" i="1" s="1"/>
  <c r="H538" i="1"/>
  <c r="M537" i="1"/>
  <c r="I537" i="1"/>
  <c r="K537" i="1" s="1"/>
  <c r="H537" i="1"/>
  <c r="M536" i="1"/>
  <c r="I536" i="1"/>
  <c r="K536" i="1" s="1"/>
  <c r="H536" i="1"/>
  <c r="M535" i="1"/>
  <c r="I535" i="1"/>
  <c r="K535" i="1" s="1"/>
  <c r="H535" i="1"/>
  <c r="M534" i="1"/>
  <c r="I534" i="1"/>
  <c r="K534" i="1" s="1"/>
  <c r="H534" i="1"/>
  <c r="M533" i="1"/>
  <c r="I533" i="1"/>
  <c r="H533" i="1"/>
  <c r="M532" i="1"/>
  <c r="I532" i="1"/>
  <c r="K532" i="1" s="1"/>
  <c r="H532" i="1"/>
  <c r="M531" i="1"/>
  <c r="M530" i="1"/>
  <c r="M529" i="1"/>
  <c r="M528" i="1"/>
  <c r="M527" i="1"/>
  <c r="I527" i="1"/>
  <c r="K527" i="1" s="1"/>
  <c r="H527" i="1"/>
  <c r="M526" i="1"/>
  <c r="I526" i="1"/>
  <c r="K526" i="1" s="1"/>
  <c r="H526" i="1"/>
  <c r="M525" i="1"/>
  <c r="I525" i="1"/>
  <c r="K525" i="1" s="1"/>
  <c r="H525" i="1"/>
  <c r="M524" i="1"/>
  <c r="I524" i="1"/>
  <c r="K524" i="1" s="1"/>
  <c r="H524" i="1"/>
  <c r="M523" i="1"/>
  <c r="I523" i="1"/>
  <c r="K523" i="1" s="1"/>
  <c r="H523" i="1"/>
  <c r="M522" i="1"/>
  <c r="I522" i="1"/>
  <c r="K522" i="1" s="1"/>
  <c r="H522" i="1"/>
  <c r="M521" i="1"/>
  <c r="I521" i="1"/>
  <c r="K521" i="1" s="1"/>
  <c r="H521" i="1"/>
  <c r="M520" i="1"/>
  <c r="I520" i="1"/>
  <c r="K520" i="1" s="1"/>
  <c r="H520" i="1"/>
  <c r="M519" i="1"/>
  <c r="I519" i="1"/>
  <c r="K519" i="1" s="1"/>
  <c r="H519" i="1"/>
  <c r="M518" i="1"/>
  <c r="I518" i="1"/>
  <c r="K518" i="1" s="1"/>
  <c r="H518" i="1"/>
  <c r="M517" i="1"/>
  <c r="I517" i="1"/>
  <c r="K517" i="1" s="1"/>
  <c r="H517" i="1"/>
  <c r="M516" i="1"/>
  <c r="I516" i="1"/>
  <c r="K516" i="1" s="1"/>
  <c r="H516" i="1"/>
  <c r="M515" i="1"/>
  <c r="I515" i="1"/>
  <c r="K515" i="1" s="1"/>
  <c r="H515" i="1"/>
  <c r="M514" i="1"/>
  <c r="I514" i="1"/>
  <c r="K514" i="1" s="1"/>
  <c r="H514" i="1"/>
  <c r="M513" i="1"/>
  <c r="I513" i="1"/>
  <c r="K513" i="1" s="1"/>
  <c r="H513" i="1"/>
  <c r="N512" i="1"/>
  <c r="I512" i="1"/>
  <c r="K512" i="1" s="1"/>
  <c r="H512" i="1"/>
  <c r="M511" i="1"/>
  <c r="I511" i="1"/>
  <c r="K511" i="1" s="1"/>
  <c r="H511" i="1"/>
  <c r="M510" i="1"/>
  <c r="I510" i="1"/>
  <c r="K510" i="1" s="1"/>
  <c r="H510" i="1"/>
  <c r="M509" i="1"/>
  <c r="I509" i="1"/>
  <c r="K509" i="1" s="1"/>
  <c r="H509" i="1"/>
  <c r="M508" i="1"/>
  <c r="I508" i="1"/>
  <c r="K508" i="1" s="1"/>
  <c r="H508" i="1"/>
  <c r="M507" i="1"/>
  <c r="I507" i="1"/>
  <c r="K507" i="1" s="1"/>
  <c r="H507" i="1"/>
  <c r="M506" i="1"/>
  <c r="I506" i="1"/>
  <c r="K506" i="1" s="1"/>
  <c r="H506" i="1"/>
  <c r="M505" i="1"/>
  <c r="I505" i="1"/>
  <c r="K505" i="1" s="1"/>
  <c r="H505" i="1"/>
  <c r="M504" i="1"/>
  <c r="I504" i="1"/>
  <c r="K504" i="1" s="1"/>
  <c r="H504" i="1"/>
  <c r="M503" i="1"/>
  <c r="I503" i="1"/>
  <c r="K503" i="1" s="1"/>
  <c r="H503" i="1"/>
  <c r="M502" i="1"/>
  <c r="I502" i="1"/>
  <c r="K502" i="1" s="1"/>
  <c r="H502" i="1"/>
  <c r="M501" i="1"/>
  <c r="I501" i="1"/>
  <c r="K501" i="1" s="1"/>
  <c r="H501" i="1"/>
  <c r="M500" i="1"/>
  <c r="I500" i="1"/>
  <c r="K500" i="1" s="1"/>
  <c r="H500" i="1"/>
  <c r="M499" i="1"/>
  <c r="I499" i="1"/>
  <c r="K499" i="1" s="1"/>
  <c r="H499" i="1"/>
  <c r="M498" i="1"/>
  <c r="M497" i="1"/>
  <c r="M496" i="1"/>
  <c r="M495" i="1"/>
  <c r="I495" i="1"/>
  <c r="K495" i="1" s="1"/>
  <c r="H495" i="1"/>
  <c r="M494" i="1"/>
  <c r="I494" i="1"/>
  <c r="K494" i="1" s="1"/>
  <c r="H494" i="1"/>
  <c r="M493" i="1"/>
  <c r="I493" i="1"/>
  <c r="K493" i="1" s="1"/>
  <c r="H493" i="1"/>
  <c r="M492" i="1"/>
  <c r="I492" i="1"/>
  <c r="K492" i="1" s="1"/>
  <c r="H492" i="1"/>
  <c r="M491" i="1"/>
  <c r="I491" i="1"/>
  <c r="K491" i="1" s="1"/>
  <c r="H491" i="1"/>
  <c r="M490" i="1"/>
  <c r="I490" i="1"/>
  <c r="K490" i="1" s="1"/>
  <c r="H490" i="1"/>
  <c r="M489" i="1"/>
  <c r="I489" i="1"/>
  <c r="K489" i="1" s="1"/>
  <c r="H489" i="1"/>
  <c r="M488" i="1"/>
  <c r="I488" i="1"/>
  <c r="K488" i="1" s="1"/>
  <c r="H488" i="1"/>
  <c r="M487" i="1"/>
  <c r="I487" i="1"/>
  <c r="K487" i="1" s="1"/>
  <c r="H487" i="1"/>
  <c r="M486" i="1"/>
  <c r="I486" i="1"/>
  <c r="K486" i="1" s="1"/>
  <c r="H486" i="1"/>
  <c r="M485" i="1"/>
  <c r="I485" i="1"/>
  <c r="K485" i="1" s="1"/>
  <c r="H485" i="1"/>
  <c r="M484" i="1"/>
  <c r="I484" i="1"/>
  <c r="K484" i="1" s="1"/>
  <c r="H484" i="1"/>
  <c r="M483" i="1"/>
  <c r="I483" i="1"/>
  <c r="K483" i="1" s="1"/>
  <c r="H483" i="1"/>
  <c r="M482" i="1"/>
  <c r="I482" i="1"/>
  <c r="K482" i="1" s="1"/>
  <c r="H482" i="1"/>
  <c r="M481" i="1"/>
  <c r="I481" i="1"/>
  <c r="K481" i="1" s="1"/>
  <c r="H481" i="1"/>
  <c r="M480" i="1"/>
  <c r="I480" i="1"/>
  <c r="K480" i="1" s="1"/>
  <c r="H480" i="1"/>
  <c r="M479" i="1"/>
  <c r="I479" i="1"/>
  <c r="K479" i="1" s="1"/>
  <c r="H479" i="1"/>
  <c r="M478" i="1"/>
  <c r="I478" i="1"/>
  <c r="K478" i="1" s="1"/>
  <c r="H478" i="1"/>
  <c r="M477" i="1"/>
  <c r="I477" i="1"/>
  <c r="K477" i="1" s="1"/>
  <c r="H477" i="1"/>
  <c r="M476" i="1"/>
  <c r="I476" i="1"/>
  <c r="K476" i="1" s="1"/>
  <c r="H476" i="1"/>
  <c r="M475" i="1"/>
  <c r="I475" i="1"/>
  <c r="K475" i="1" s="1"/>
  <c r="H475" i="1"/>
  <c r="M474" i="1"/>
  <c r="I474" i="1"/>
  <c r="K474" i="1" s="1"/>
  <c r="H474" i="1"/>
  <c r="M473" i="1"/>
  <c r="I473" i="1"/>
  <c r="K473" i="1" s="1"/>
  <c r="H473" i="1"/>
  <c r="M472" i="1"/>
  <c r="I472" i="1"/>
  <c r="K472" i="1" s="1"/>
  <c r="H472" i="1"/>
  <c r="M471" i="1"/>
  <c r="I471" i="1"/>
  <c r="K471" i="1" s="1"/>
  <c r="H471" i="1"/>
  <c r="M470" i="1"/>
  <c r="I470" i="1"/>
  <c r="K470" i="1" s="1"/>
  <c r="H470" i="1"/>
  <c r="M469" i="1"/>
  <c r="I469" i="1"/>
  <c r="K469" i="1" s="1"/>
  <c r="H469" i="1"/>
  <c r="M468" i="1"/>
  <c r="I468" i="1"/>
  <c r="K468" i="1" s="1"/>
  <c r="H468" i="1"/>
  <c r="M467" i="1"/>
  <c r="I467" i="1"/>
  <c r="K467" i="1" s="1"/>
  <c r="H467" i="1"/>
  <c r="M466" i="1"/>
  <c r="I466" i="1"/>
  <c r="K466" i="1" s="1"/>
  <c r="H466" i="1"/>
  <c r="M465" i="1"/>
  <c r="I465" i="1"/>
  <c r="K465" i="1" s="1"/>
  <c r="H465" i="1"/>
  <c r="M464" i="1"/>
  <c r="I464" i="1"/>
  <c r="K464" i="1" s="1"/>
  <c r="H464" i="1"/>
  <c r="M463" i="1"/>
  <c r="I463" i="1"/>
  <c r="K463" i="1" s="1"/>
  <c r="H463" i="1"/>
  <c r="M462" i="1"/>
  <c r="I462" i="1"/>
  <c r="K462" i="1" s="1"/>
  <c r="H462" i="1"/>
  <c r="M461" i="1"/>
  <c r="I461" i="1"/>
  <c r="K461" i="1" s="1"/>
  <c r="H461" i="1"/>
  <c r="M460" i="1"/>
  <c r="I460" i="1"/>
  <c r="K460" i="1" s="1"/>
  <c r="H460" i="1"/>
  <c r="M459" i="1"/>
  <c r="I459" i="1"/>
  <c r="K459" i="1" s="1"/>
  <c r="H459" i="1"/>
  <c r="M458" i="1"/>
  <c r="I458" i="1"/>
  <c r="K458" i="1" s="1"/>
  <c r="H458" i="1"/>
  <c r="I457" i="1"/>
  <c r="K457" i="1" s="1"/>
  <c r="H457" i="1"/>
  <c r="M456" i="1"/>
  <c r="I456" i="1"/>
  <c r="K456" i="1" s="1"/>
  <c r="H456" i="1"/>
  <c r="M455" i="1"/>
  <c r="I455" i="1"/>
  <c r="K455" i="1" s="1"/>
  <c r="H455" i="1"/>
  <c r="M454" i="1"/>
  <c r="I454" i="1"/>
  <c r="K454" i="1" s="1"/>
  <c r="H454" i="1"/>
  <c r="M453" i="1"/>
  <c r="I453" i="1"/>
  <c r="K453" i="1" s="1"/>
  <c r="H453" i="1"/>
  <c r="M452" i="1"/>
  <c r="I452" i="1"/>
  <c r="K452" i="1" s="1"/>
  <c r="H452" i="1"/>
  <c r="M451" i="1"/>
  <c r="I451" i="1"/>
  <c r="K451" i="1" s="1"/>
  <c r="H451" i="1"/>
  <c r="M450" i="1"/>
  <c r="I450" i="1"/>
  <c r="K450" i="1" s="1"/>
  <c r="H450" i="1"/>
  <c r="M449" i="1"/>
  <c r="I449" i="1"/>
  <c r="K449" i="1" s="1"/>
  <c r="H449" i="1"/>
  <c r="M448" i="1"/>
  <c r="I448" i="1"/>
  <c r="K448" i="1" s="1"/>
  <c r="H448" i="1"/>
  <c r="M447" i="1"/>
  <c r="I447" i="1"/>
  <c r="K447" i="1" s="1"/>
  <c r="H447" i="1"/>
  <c r="M446" i="1"/>
  <c r="I446" i="1"/>
  <c r="K446" i="1" s="1"/>
  <c r="H446" i="1"/>
  <c r="M445" i="1"/>
  <c r="I445" i="1"/>
  <c r="K445" i="1" s="1"/>
  <c r="H445" i="1"/>
  <c r="M444" i="1"/>
  <c r="I444" i="1"/>
  <c r="K444" i="1" s="1"/>
  <c r="H444" i="1"/>
  <c r="M443" i="1"/>
  <c r="I443" i="1"/>
  <c r="K443" i="1" s="1"/>
  <c r="H443" i="1"/>
  <c r="M442" i="1"/>
  <c r="I442" i="1"/>
  <c r="K442" i="1" s="1"/>
  <c r="H442" i="1"/>
  <c r="M441" i="1"/>
  <c r="I441" i="1"/>
  <c r="K441" i="1" s="1"/>
  <c r="H441" i="1"/>
  <c r="M440" i="1"/>
  <c r="I440" i="1"/>
  <c r="K440" i="1" s="1"/>
  <c r="H440" i="1"/>
  <c r="M439" i="1"/>
  <c r="I439" i="1"/>
  <c r="K439" i="1" s="1"/>
  <c r="H439" i="1"/>
  <c r="M438" i="1"/>
  <c r="I438" i="1"/>
  <c r="K438" i="1" s="1"/>
  <c r="H438" i="1"/>
  <c r="M437" i="1"/>
  <c r="M436" i="1"/>
  <c r="M435" i="1"/>
  <c r="I435" i="1"/>
  <c r="K435" i="1" s="1"/>
  <c r="M434" i="1"/>
  <c r="I434" i="1"/>
  <c r="K434" i="1" s="1"/>
  <c r="M433" i="1"/>
  <c r="I433" i="1"/>
  <c r="K433" i="1" s="1"/>
  <c r="M432" i="1"/>
  <c r="I432" i="1"/>
  <c r="K432" i="1" s="1"/>
  <c r="M431" i="1"/>
  <c r="I431" i="1"/>
  <c r="K431" i="1" s="1"/>
  <c r="H431" i="1"/>
  <c r="M430" i="1"/>
  <c r="I430" i="1"/>
  <c r="K430" i="1" s="1"/>
  <c r="H430" i="1"/>
  <c r="M429" i="1"/>
  <c r="I429" i="1"/>
  <c r="K429" i="1" s="1"/>
  <c r="H429" i="1"/>
  <c r="M428" i="1"/>
  <c r="I428" i="1"/>
  <c r="K428" i="1" s="1"/>
  <c r="H428" i="1"/>
  <c r="M427" i="1"/>
  <c r="I427" i="1"/>
  <c r="K427" i="1" s="1"/>
  <c r="H427" i="1"/>
  <c r="M426" i="1"/>
  <c r="I426" i="1"/>
  <c r="K426" i="1" s="1"/>
  <c r="H426" i="1"/>
  <c r="M425" i="1"/>
  <c r="I425" i="1"/>
  <c r="K425" i="1" s="1"/>
  <c r="H425" i="1"/>
  <c r="M424" i="1"/>
  <c r="I424" i="1"/>
  <c r="K424" i="1" s="1"/>
  <c r="H424" i="1"/>
  <c r="M423" i="1"/>
  <c r="I423" i="1"/>
  <c r="K423" i="1" s="1"/>
  <c r="H423" i="1"/>
  <c r="M422" i="1"/>
  <c r="I422" i="1"/>
  <c r="K422" i="1" s="1"/>
  <c r="H422" i="1"/>
  <c r="M421" i="1"/>
  <c r="I421" i="1"/>
  <c r="K421" i="1" s="1"/>
  <c r="H421" i="1"/>
  <c r="M420" i="1"/>
  <c r="I420" i="1"/>
  <c r="K420" i="1" s="1"/>
  <c r="H420" i="1"/>
  <c r="M419" i="1"/>
  <c r="I419" i="1"/>
  <c r="K419" i="1" s="1"/>
  <c r="H419" i="1"/>
  <c r="M418" i="1"/>
  <c r="I418" i="1"/>
  <c r="K418" i="1" s="1"/>
  <c r="H418" i="1"/>
  <c r="M417" i="1"/>
  <c r="I417" i="1"/>
  <c r="K417" i="1" s="1"/>
  <c r="H417" i="1"/>
  <c r="M416" i="1"/>
  <c r="I416" i="1"/>
  <c r="K416" i="1" s="1"/>
  <c r="H416" i="1"/>
  <c r="M415" i="1"/>
  <c r="I415" i="1"/>
  <c r="K415" i="1" s="1"/>
  <c r="H415" i="1"/>
  <c r="M414" i="1"/>
  <c r="I414" i="1"/>
  <c r="K414" i="1" s="1"/>
  <c r="H414" i="1"/>
  <c r="M413" i="1"/>
  <c r="I413" i="1"/>
  <c r="K413" i="1" s="1"/>
  <c r="H413" i="1"/>
  <c r="M412" i="1"/>
  <c r="I412" i="1"/>
  <c r="K412" i="1" s="1"/>
  <c r="H412" i="1"/>
  <c r="M411" i="1"/>
  <c r="I411" i="1"/>
  <c r="K411" i="1" s="1"/>
  <c r="H411" i="1"/>
  <c r="M410" i="1"/>
  <c r="I410" i="1"/>
  <c r="K410" i="1" s="1"/>
  <c r="H410" i="1"/>
  <c r="M409" i="1"/>
  <c r="I409" i="1"/>
  <c r="K409" i="1" s="1"/>
  <c r="H409" i="1"/>
  <c r="M408" i="1"/>
  <c r="I408" i="1"/>
  <c r="K408" i="1" s="1"/>
  <c r="H408" i="1"/>
  <c r="M407" i="1"/>
  <c r="I407" i="1"/>
  <c r="K407" i="1" s="1"/>
  <c r="H407" i="1"/>
  <c r="M406" i="1"/>
  <c r="I406" i="1"/>
  <c r="K406" i="1" s="1"/>
  <c r="H406" i="1"/>
  <c r="M405" i="1"/>
  <c r="I405" i="1"/>
  <c r="K405" i="1" s="1"/>
  <c r="H405" i="1"/>
  <c r="M404" i="1"/>
  <c r="I404" i="1"/>
  <c r="K404" i="1" s="1"/>
  <c r="H404" i="1"/>
  <c r="M403" i="1"/>
  <c r="I403" i="1"/>
  <c r="K403" i="1" s="1"/>
  <c r="H403" i="1"/>
  <c r="M402" i="1"/>
  <c r="I402" i="1"/>
  <c r="K402" i="1" s="1"/>
  <c r="H402" i="1"/>
  <c r="M401" i="1"/>
  <c r="I401" i="1"/>
  <c r="K401" i="1" s="1"/>
  <c r="H401" i="1"/>
  <c r="M400" i="1"/>
  <c r="I400" i="1"/>
  <c r="K400" i="1" s="1"/>
  <c r="H400" i="1"/>
  <c r="M399" i="1"/>
  <c r="I399" i="1"/>
  <c r="K399" i="1" s="1"/>
  <c r="H399" i="1"/>
  <c r="M398" i="1"/>
  <c r="I398" i="1"/>
  <c r="K398" i="1" s="1"/>
  <c r="H398" i="1"/>
  <c r="M397" i="1"/>
  <c r="I397" i="1"/>
  <c r="K397" i="1" s="1"/>
  <c r="H397" i="1"/>
  <c r="M396" i="1"/>
  <c r="I396" i="1"/>
  <c r="K396" i="1" s="1"/>
  <c r="H396" i="1"/>
  <c r="M395" i="1"/>
  <c r="I395" i="1"/>
  <c r="K395" i="1" s="1"/>
  <c r="H395" i="1"/>
  <c r="M394" i="1"/>
  <c r="I394" i="1"/>
  <c r="K394" i="1" s="1"/>
  <c r="H394" i="1"/>
  <c r="M393" i="1"/>
  <c r="I393" i="1"/>
  <c r="K393" i="1" s="1"/>
  <c r="H393" i="1"/>
  <c r="M392" i="1"/>
  <c r="I392" i="1"/>
  <c r="K392" i="1" s="1"/>
  <c r="H392" i="1"/>
  <c r="M391" i="1"/>
  <c r="I391" i="1"/>
  <c r="K391" i="1" s="1"/>
  <c r="H391" i="1"/>
  <c r="M390" i="1"/>
  <c r="I390" i="1"/>
  <c r="K390" i="1" s="1"/>
  <c r="H390" i="1"/>
  <c r="M389" i="1"/>
  <c r="I389" i="1"/>
  <c r="K389" i="1" s="1"/>
  <c r="H389" i="1"/>
  <c r="M388" i="1"/>
  <c r="I388" i="1"/>
  <c r="K388" i="1" s="1"/>
  <c r="H388" i="1"/>
  <c r="M387" i="1"/>
  <c r="I387" i="1"/>
  <c r="K387" i="1" s="1"/>
  <c r="H387" i="1"/>
  <c r="M386" i="1"/>
  <c r="I386" i="1"/>
  <c r="K386" i="1" s="1"/>
  <c r="H386" i="1"/>
  <c r="M385" i="1"/>
  <c r="I385" i="1"/>
  <c r="K385" i="1" s="1"/>
  <c r="H385" i="1"/>
  <c r="M384" i="1"/>
  <c r="I384" i="1"/>
  <c r="K384" i="1" s="1"/>
  <c r="H384" i="1"/>
  <c r="M383" i="1"/>
  <c r="I383" i="1"/>
  <c r="K383" i="1" s="1"/>
  <c r="H383" i="1"/>
  <c r="M382" i="1"/>
  <c r="I382" i="1"/>
  <c r="K382" i="1" s="1"/>
  <c r="H382" i="1"/>
  <c r="M381" i="1"/>
  <c r="I381" i="1"/>
  <c r="K381" i="1" s="1"/>
  <c r="H381" i="1"/>
  <c r="M380" i="1"/>
  <c r="I380" i="1"/>
  <c r="K380" i="1" s="1"/>
  <c r="H380" i="1"/>
  <c r="M379" i="1"/>
  <c r="I379" i="1"/>
  <c r="K379" i="1" s="1"/>
  <c r="H379" i="1"/>
  <c r="M378" i="1"/>
  <c r="I378" i="1"/>
  <c r="K378" i="1" s="1"/>
  <c r="H378" i="1"/>
  <c r="M377" i="1"/>
  <c r="I377" i="1"/>
  <c r="K377" i="1" s="1"/>
  <c r="H377" i="1"/>
  <c r="M376" i="1"/>
  <c r="I376" i="1"/>
  <c r="K376" i="1" s="1"/>
  <c r="H376" i="1"/>
  <c r="M375" i="1"/>
  <c r="I375" i="1"/>
  <c r="K375" i="1" s="1"/>
  <c r="H375" i="1"/>
  <c r="M374" i="1"/>
  <c r="I374" i="1"/>
  <c r="K374" i="1" s="1"/>
  <c r="H374" i="1"/>
  <c r="M373" i="1"/>
  <c r="I373" i="1"/>
  <c r="K373" i="1" s="1"/>
  <c r="H373" i="1"/>
  <c r="M372" i="1"/>
  <c r="I372" i="1"/>
  <c r="K372" i="1" s="1"/>
  <c r="H372" i="1"/>
  <c r="M371" i="1"/>
  <c r="I371" i="1"/>
  <c r="K371" i="1" s="1"/>
  <c r="H371" i="1"/>
  <c r="M370" i="1"/>
  <c r="I370" i="1"/>
  <c r="K370" i="1" s="1"/>
  <c r="H370" i="1"/>
  <c r="M369" i="1"/>
  <c r="I369" i="1"/>
  <c r="K369" i="1" s="1"/>
  <c r="H369" i="1"/>
  <c r="M368" i="1"/>
  <c r="I368" i="1"/>
  <c r="K368" i="1" s="1"/>
  <c r="H368" i="1"/>
  <c r="M367" i="1"/>
  <c r="I367" i="1"/>
  <c r="K367" i="1" s="1"/>
  <c r="H367" i="1"/>
  <c r="M366" i="1"/>
  <c r="I366" i="1"/>
  <c r="K366" i="1" s="1"/>
  <c r="H366" i="1"/>
  <c r="M365" i="1"/>
  <c r="I365" i="1"/>
  <c r="K365" i="1" s="1"/>
  <c r="H365" i="1"/>
  <c r="M364" i="1"/>
  <c r="I364" i="1"/>
  <c r="K364" i="1" s="1"/>
  <c r="H364" i="1"/>
  <c r="M363" i="1"/>
  <c r="I363" i="1"/>
  <c r="K363" i="1" s="1"/>
  <c r="H363" i="1"/>
  <c r="M362" i="1"/>
  <c r="I362" i="1"/>
  <c r="K362" i="1" s="1"/>
  <c r="H362" i="1"/>
  <c r="M361" i="1"/>
  <c r="I361" i="1"/>
  <c r="K361" i="1" s="1"/>
  <c r="H361" i="1"/>
  <c r="M360" i="1"/>
  <c r="I360" i="1"/>
  <c r="K360" i="1" s="1"/>
  <c r="H360" i="1"/>
  <c r="M359" i="1"/>
  <c r="I359" i="1"/>
  <c r="K359" i="1" s="1"/>
  <c r="H359" i="1"/>
  <c r="M358" i="1"/>
  <c r="I358" i="1"/>
  <c r="K358" i="1" s="1"/>
  <c r="H358" i="1"/>
  <c r="M357" i="1"/>
  <c r="I357" i="1"/>
  <c r="K357" i="1" s="1"/>
  <c r="H357" i="1"/>
  <c r="M356" i="1"/>
  <c r="I356" i="1"/>
  <c r="K356" i="1" s="1"/>
  <c r="H356" i="1"/>
  <c r="M355" i="1"/>
  <c r="I355" i="1"/>
  <c r="K355" i="1" s="1"/>
  <c r="H355" i="1"/>
  <c r="M354" i="1"/>
  <c r="I354" i="1"/>
  <c r="K354" i="1" s="1"/>
  <c r="H354" i="1"/>
  <c r="M353" i="1"/>
  <c r="I353" i="1"/>
  <c r="K353" i="1" s="1"/>
  <c r="H353" i="1"/>
  <c r="M352" i="1"/>
  <c r="I352" i="1"/>
  <c r="K352" i="1" s="1"/>
  <c r="H352" i="1"/>
  <c r="M351" i="1"/>
  <c r="I351" i="1"/>
  <c r="K351" i="1" s="1"/>
  <c r="H351" i="1"/>
  <c r="M350" i="1"/>
  <c r="I350" i="1"/>
  <c r="K350" i="1" s="1"/>
  <c r="H350" i="1"/>
  <c r="M349" i="1"/>
  <c r="I349" i="1"/>
  <c r="K349" i="1" s="1"/>
  <c r="H349" i="1"/>
  <c r="M348" i="1"/>
  <c r="I348" i="1"/>
  <c r="K348" i="1" s="1"/>
  <c r="H348" i="1"/>
  <c r="M347" i="1"/>
  <c r="I347" i="1"/>
  <c r="K347" i="1" s="1"/>
  <c r="H347" i="1"/>
  <c r="M346" i="1"/>
  <c r="I346" i="1"/>
  <c r="K346" i="1" s="1"/>
  <c r="H346" i="1"/>
  <c r="M345" i="1"/>
  <c r="I345" i="1"/>
  <c r="K345" i="1" s="1"/>
  <c r="H345" i="1"/>
  <c r="M344" i="1"/>
  <c r="I344" i="1"/>
  <c r="K344" i="1" s="1"/>
  <c r="H344" i="1"/>
  <c r="M343" i="1"/>
  <c r="I343" i="1"/>
  <c r="K343" i="1" s="1"/>
  <c r="H343" i="1"/>
  <c r="M342" i="1"/>
  <c r="I342" i="1"/>
  <c r="K342" i="1" s="1"/>
  <c r="H342" i="1"/>
  <c r="M341" i="1"/>
  <c r="I341" i="1"/>
  <c r="K341" i="1" s="1"/>
  <c r="H341" i="1"/>
  <c r="M340" i="1"/>
  <c r="I340" i="1"/>
  <c r="K340" i="1" s="1"/>
  <c r="H340" i="1"/>
  <c r="M339" i="1"/>
  <c r="I339" i="1"/>
  <c r="K339" i="1" s="1"/>
  <c r="H339" i="1"/>
  <c r="M338" i="1"/>
  <c r="I338" i="1"/>
  <c r="K338" i="1" s="1"/>
  <c r="H338" i="1"/>
  <c r="M337" i="1"/>
  <c r="I337" i="1"/>
  <c r="K337" i="1" s="1"/>
  <c r="H337" i="1"/>
  <c r="M336" i="1"/>
  <c r="I336" i="1"/>
  <c r="K336" i="1" s="1"/>
  <c r="H336" i="1"/>
  <c r="M335" i="1"/>
  <c r="I335" i="1"/>
  <c r="K335" i="1" s="1"/>
  <c r="H335" i="1"/>
  <c r="M334" i="1"/>
  <c r="I334" i="1"/>
  <c r="K334" i="1" s="1"/>
  <c r="H334" i="1"/>
  <c r="M333" i="1"/>
  <c r="I333" i="1"/>
  <c r="K333" i="1" s="1"/>
  <c r="H333" i="1"/>
  <c r="M332" i="1"/>
  <c r="I332" i="1"/>
  <c r="K332" i="1" s="1"/>
  <c r="H332" i="1"/>
  <c r="M331" i="1"/>
  <c r="I331" i="1"/>
  <c r="K331" i="1" s="1"/>
  <c r="H331" i="1"/>
  <c r="M330" i="1"/>
  <c r="I330" i="1"/>
  <c r="K330" i="1" s="1"/>
  <c r="H330" i="1"/>
  <c r="M329" i="1"/>
  <c r="I329" i="1"/>
  <c r="K329" i="1" s="1"/>
  <c r="H329" i="1"/>
  <c r="M328" i="1"/>
  <c r="I328" i="1"/>
  <c r="K328" i="1" s="1"/>
  <c r="H328" i="1"/>
  <c r="M327" i="1"/>
  <c r="I327" i="1"/>
  <c r="K327" i="1" s="1"/>
  <c r="H327" i="1"/>
  <c r="M326" i="1"/>
  <c r="I326" i="1"/>
  <c r="K326" i="1" s="1"/>
  <c r="H326" i="1"/>
  <c r="M325" i="1"/>
  <c r="I325" i="1"/>
  <c r="K325" i="1" s="1"/>
  <c r="H325" i="1"/>
  <c r="M324" i="1"/>
  <c r="I324" i="1"/>
  <c r="K324" i="1" s="1"/>
  <c r="H324" i="1"/>
  <c r="M323" i="1"/>
  <c r="I323" i="1"/>
  <c r="K323" i="1" s="1"/>
  <c r="H323" i="1"/>
  <c r="M322" i="1"/>
  <c r="I322" i="1"/>
  <c r="K322" i="1" s="1"/>
  <c r="H322" i="1"/>
  <c r="M321" i="1"/>
  <c r="I321" i="1"/>
  <c r="K321" i="1" s="1"/>
  <c r="H321" i="1"/>
  <c r="M320" i="1"/>
  <c r="I320" i="1"/>
  <c r="K320" i="1" s="1"/>
  <c r="H320" i="1"/>
  <c r="M319" i="1"/>
  <c r="I319" i="1"/>
  <c r="K319" i="1" s="1"/>
  <c r="H319" i="1"/>
  <c r="M318" i="1"/>
  <c r="I318" i="1"/>
  <c r="K318" i="1" s="1"/>
  <c r="H318" i="1"/>
  <c r="M317" i="1"/>
  <c r="I317" i="1"/>
  <c r="K317" i="1" s="1"/>
  <c r="H317" i="1"/>
  <c r="M316" i="1"/>
  <c r="I316" i="1"/>
  <c r="K316" i="1" s="1"/>
  <c r="H316" i="1"/>
  <c r="M315" i="1"/>
  <c r="I315" i="1"/>
  <c r="K315" i="1" s="1"/>
  <c r="H315" i="1"/>
  <c r="M314" i="1"/>
  <c r="I314" i="1"/>
  <c r="K314" i="1" s="1"/>
  <c r="H314" i="1"/>
  <c r="M313" i="1"/>
  <c r="I313" i="1"/>
  <c r="K313" i="1" s="1"/>
  <c r="H313" i="1"/>
  <c r="M312" i="1"/>
  <c r="I312" i="1"/>
  <c r="K312" i="1" s="1"/>
  <c r="H312" i="1"/>
  <c r="M311" i="1"/>
  <c r="I311" i="1"/>
  <c r="K311" i="1" s="1"/>
  <c r="H311" i="1"/>
  <c r="M310" i="1"/>
  <c r="I310" i="1"/>
  <c r="K310" i="1" s="1"/>
  <c r="H310" i="1"/>
  <c r="M309" i="1"/>
  <c r="I309" i="1"/>
  <c r="K309" i="1" s="1"/>
  <c r="H309" i="1"/>
  <c r="M308" i="1"/>
  <c r="I308" i="1"/>
  <c r="K308" i="1" s="1"/>
  <c r="H308" i="1"/>
  <c r="M307" i="1"/>
  <c r="I307" i="1"/>
  <c r="K307" i="1" s="1"/>
  <c r="H307" i="1"/>
  <c r="M306" i="1"/>
  <c r="I306" i="1"/>
  <c r="K306" i="1" s="1"/>
  <c r="H306" i="1"/>
  <c r="M305" i="1"/>
  <c r="I305" i="1"/>
  <c r="K305" i="1" s="1"/>
  <c r="H305" i="1"/>
  <c r="M304" i="1"/>
  <c r="I304" i="1"/>
  <c r="K304" i="1" s="1"/>
  <c r="H304" i="1"/>
  <c r="M303" i="1"/>
  <c r="I303" i="1"/>
  <c r="K303" i="1" s="1"/>
  <c r="H303" i="1"/>
  <c r="M302" i="1"/>
  <c r="I302" i="1"/>
  <c r="K302" i="1" s="1"/>
  <c r="H302" i="1"/>
  <c r="M301" i="1"/>
  <c r="I301" i="1"/>
  <c r="K301" i="1" s="1"/>
  <c r="H301" i="1"/>
  <c r="M300" i="1"/>
  <c r="I300" i="1"/>
  <c r="K300" i="1" s="1"/>
  <c r="H300" i="1"/>
  <c r="M299" i="1"/>
  <c r="I299" i="1"/>
  <c r="K299" i="1" s="1"/>
  <c r="H299" i="1"/>
  <c r="N298" i="1"/>
  <c r="I298" i="1"/>
  <c r="K298" i="1" s="1"/>
  <c r="H298" i="1"/>
  <c r="M297" i="1"/>
  <c r="I297" i="1"/>
  <c r="K297" i="1" s="1"/>
  <c r="H297" i="1"/>
  <c r="M296" i="1"/>
  <c r="I296" i="1"/>
  <c r="K296" i="1" s="1"/>
  <c r="H296" i="1"/>
  <c r="M295" i="1"/>
  <c r="I295" i="1"/>
  <c r="K295" i="1" s="1"/>
  <c r="H295" i="1"/>
  <c r="M294" i="1"/>
  <c r="I294" i="1"/>
  <c r="K294" i="1" s="1"/>
  <c r="H294" i="1"/>
  <c r="M293" i="1"/>
  <c r="I293" i="1"/>
  <c r="K293" i="1" s="1"/>
  <c r="H293" i="1"/>
  <c r="M292" i="1"/>
  <c r="I292" i="1"/>
  <c r="K292" i="1" s="1"/>
  <c r="H292" i="1"/>
  <c r="M291" i="1"/>
  <c r="I291" i="1"/>
  <c r="K291" i="1" s="1"/>
  <c r="H291" i="1"/>
  <c r="M290" i="1"/>
  <c r="I290" i="1"/>
  <c r="K290" i="1" s="1"/>
  <c r="H290" i="1"/>
  <c r="M289" i="1"/>
  <c r="I289" i="1"/>
  <c r="K289" i="1" s="1"/>
  <c r="H289" i="1"/>
  <c r="M288" i="1"/>
  <c r="I288" i="1"/>
  <c r="K288" i="1" s="1"/>
  <c r="H288" i="1"/>
  <c r="M287" i="1"/>
  <c r="I287" i="1"/>
  <c r="K287" i="1" s="1"/>
  <c r="H287" i="1"/>
  <c r="M286" i="1"/>
  <c r="I286" i="1"/>
  <c r="K286" i="1" s="1"/>
  <c r="H286" i="1"/>
  <c r="M285" i="1"/>
  <c r="I285" i="1"/>
  <c r="K285" i="1" s="1"/>
  <c r="H285" i="1"/>
  <c r="M284" i="1"/>
  <c r="I284" i="1"/>
  <c r="K284" i="1" s="1"/>
  <c r="H284" i="1"/>
  <c r="M283" i="1"/>
  <c r="I283" i="1"/>
  <c r="K283" i="1" s="1"/>
  <c r="H283" i="1"/>
  <c r="M282" i="1"/>
  <c r="I282" i="1"/>
  <c r="K282" i="1" s="1"/>
  <c r="H282" i="1"/>
  <c r="M281" i="1"/>
  <c r="I281" i="1"/>
  <c r="K281" i="1" s="1"/>
  <c r="H281" i="1"/>
  <c r="M280" i="1"/>
  <c r="I280" i="1"/>
  <c r="K280" i="1" s="1"/>
  <c r="H280" i="1"/>
  <c r="M279" i="1"/>
  <c r="I279" i="1"/>
  <c r="K279" i="1" s="1"/>
  <c r="H279" i="1"/>
  <c r="M278" i="1"/>
  <c r="I278" i="1"/>
  <c r="K278" i="1" s="1"/>
  <c r="H278" i="1"/>
  <c r="M277" i="1"/>
  <c r="I277" i="1"/>
  <c r="K277" i="1" s="1"/>
  <c r="H277" i="1"/>
  <c r="M276" i="1"/>
  <c r="I276" i="1"/>
  <c r="K276" i="1" s="1"/>
  <c r="H276" i="1"/>
  <c r="M275" i="1"/>
  <c r="I275" i="1"/>
  <c r="K275" i="1" s="1"/>
  <c r="H275" i="1"/>
  <c r="M274" i="1"/>
  <c r="I274" i="1"/>
  <c r="K274" i="1" s="1"/>
  <c r="H274" i="1"/>
  <c r="M273" i="1"/>
  <c r="I273" i="1"/>
  <c r="H273" i="1"/>
  <c r="M272" i="1"/>
  <c r="M271" i="1"/>
  <c r="M270" i="1"/>
  <c r="M269" i="1"/>
  <c r="I269" i="1"/>
  <c r="K269" i="1" s="1"/>
  <c r="H269" i="1"/>
  <c r="M268" i="1"/>
  <c r="I268" i="1"/>
  <c r="K268" i="1" s="1"/>
  <c r="H268" i="1"/>
  <c r="M267" i="1"/>
  <c r="I267" i="1"/>
  <c r="K267" i="1" s="1"/>
  <c r="H267" i="1"/>
  <c r="M266" i="1"/>
  <c r="I266" i="1"/>
  <c r="K266" i="1" s="1"/>
  <c r="H266" i="1"/>
  <c r="M265" i="1"/>
  <c r="I265" i="1"/>
  <c r="K265" i="1" s="1"/>
  <c r="H265" i="1"/>
  <c r="M264" i="1"/>
  <c r="I264" i="1"/>
  <c r="K264" i="1" s="1"/>
  <c r="H264" i="1"/>
  <c r="M263" i="1"/>
  <c r="I263" i="1"/>
  <c r="K263" i="1" s="1"/>
  <c r="H263" i="1"/>
  <c r="M262" i="1"/>
  <c r="I262" i="1"/>
  <c r="K262" i="1" s="1"/>
  <c r="H262" i="1"/>
  <c r="M261" i="1"/>
  <c r="I261" i="1"/>
  <c r="K261" i="1" s="1"/>
  <c r="H261" i="1"/>
  <c r="M260" i="1"/>
  <c r="I260" i="1"/>
  <c r="K260" i="1" s="1"/>
  <c r="H260" i="1"/>
  <c r="M259" i="1"/>
  <c r="I259" i="1"/>
  <c r="K259" i="1" s="1"/>
  <c r="H259" i="1"/>
  <c r="M258" i="1"/>
  <c r="I258" i="1"/>
  <c r="K258" i="1" s="1"/>
  <c r="H258" i="1"/>
  <c r="M257" i="1"/>
  <c r="I257" i="1"/>
  <c r="K257" i="1" s="1"/>
  <c r="H257" i="1"/>
  <c r="M256" i="1"/>
  <c r="I256" i="1"/>
  <c r="K256" i="1" s="1"/>
  <c r="H256" i="1"/>
  <c r="M255" i="1"/>
  <c r="I255" i="1"/>
  <c r="K255" i="1" s="1"/>
  <c r="H255" i="1"/>
  <c r="M254" i="1"/>
  <c r="I254" i="1"/>
  <c r="K254" i="1" s="1"/>
  <c r="H254" i="1"/>
  <c r="M253" i="1"/>
  <c r="I253" i="1"/>
  <c r="K253" i="1" s="1"/>
  <c r="H253" i="1"/>
  <c r="N252" i="1"/>
  <c r="I252" i="1"/>
  <c r="K252" i="1" s="1"/>
  <c r="H252" i="1"/>
  <c r="M251" i="1"/>
  <c r="I251" i="1"/>
  <c r="K251" i="1" s="1"/>
  <c r="H251" i="1"/>
  <c r="M250" i="1"/>
  <c r="I250" i="1"/>
  <c r="K250" i="1" s="1"/>
  <c r="H250" i="1"/>
  <c r="M249" i="1"/>
  <c r="I249" i="1"/>
  <c r="K249" i="1" s="1"/>
  <c r="H249" i="1"/>
  <c r="M248" i="1"/>
  <c r="I248" i="1"/>
  <c r="K248" i="1" s="1"/>
  <c r="H248" i="1"/>
  <c r="M247" i="1"/>
  <c r="I247" i="1"/>
  <c r="K247" i="1" s="1"/>
  <c r="H247" i="1"/>
  <c r="M246" i="1"/>
  <c r="I246" i="1"/>
  <c r="K246" i="1" s="1"/>
  <c r="H246" i="1"/>
  <c r="M245" i="1"/>
  <c r="I245" i="1"/>
  <c r="K245" i="1" s="1"/>
  <c r="H245" i="1"/>
  <c r="M244" i="1"/>
  <c r="I244" i="1"/>
  <c r="K244" i="1" s="1"/>
  <c r="H244" i="1"/>
  <c r="M243" i="1"/>
  <c r="I243" i="1"/>
  <c r="K243" i="1" s="1"/>
  <c r="H243" i="1"/>
  <c r="M242" i="1"/>
  <c r="I242" i="1"/>
  <c r="K242" i="1" s="1"/>
  <c r="H242" i="1"/>
  <c r="M241" i="1"/>
  <c r="I241" i="1"/>
  <c r="K241" i="1" s="1"/>
  <c r="H241" i="1"/>
  <c r="M240" i="1"/>
  <c r="I240" i="1"/>
  <c r="K240" i="1" s="1"/>
  <c r="H240" i="1"/>
  <c r="M239" i="1"/>
  <c r="I239" i="1"/>
  <c r="K239" i="1" s="1"/>
  <c r="H239" i="1"/>
  <c r="M238" i="1"/>
  <c r="I238" i="1"/>
  <c r="K238" i="1" s="1"/>
  <c r="H238" i="1"/>
  <c r="M237" i="1"/>
  <c r="I237" i="1"/>
  <c r="K237" i="1" s="1"/>
  <c r="H237" i="1"/>
  <c r="M236" i="1"/>
  <c r="M235" i="1"/>
  <c r="M234" i="1"/>
  <c r="M233" i="1"/>
  <c r="I233" i="1"/>
  <c r="K233" i="1" s="1"/>
  <c r="H233" i="1"/>
  <c r="M232" i="1"/>
  <c r="I232" i="1"/>
  <c r="K232" i="1" s="1"/>
  <c r="H232" i="1"/>
  <c r="M231" i="1"/>
  <c r="I231" i="1"/>
  <c r="K231" i="1" s="1"/>
  <c r="H231" i="1"/>
  <c r="M230" i="1"/>
  <c r="I230" i="1"/>
  <c r="K230" i="1" s="1"/>
  <c r="H230" i="1"/>
  <c r="M229" i="1"/>
  <c r="I229" i="1"/>
  <c r="K229" i="1" s="1"/>
  <c r="H229" i="1"/>
  <c r="M228" i="1"/>
  <c r="I228" i="1"/>
  <c r="K228" i="1" s="1"/>
  <c r="H228" i="1"/>
  <c r="M227" i="1"/>
  <c r="I227" i="1"/>
  <c r="K227" i="1" s="1"/>
  <c r="H227" i="1"/>
  <c r="M226" i="1"/>
  <c r="I226" i="1"/>
  <c r="K226" i="1" s="1"/>
  <c r="H226" i="1"/>
  <c r="M225" i="1"/>
  <c r="I225" i="1"/>
  <c r="K225" i="1" s="1"/>
  <c r="H225" i="1"/>
  <c r="M224" i="1"/>
  <c r="I224" i="1"/>
  <c r="K224" i="1" s="1"/>
  <c r="H224" i="1"/>
  <c r="M223" i="1"/>
  <c r="I223" i="1"/>
  <c r="K223" i="1" s="1"/>
  <c r="H223" i="1"/>
  <c r="M222" i="1"/>
  <c r="I222" i="1"/>
  <c r="K222" i="1" s="1"/>
  <c r="H222" i="1"/>
  <c r="M221" i="1"/>
  <c r="I221" i="1"/>
  <c r="K221" i="1" s="1"/>
  <c r="H221" i="1"/>
  <c r="M220" i="1"/>
  <c r="I220" i="1"/>
  <c r="K220" i="1" s="1"/>
  <c r="H220" i="1"/>
  <c r="M219" i="1"/>
  <c r="I219" i="1"/>
  <c r="K219" i="1" s="1"/>
  <c r="H219" i="1"/>
  <c r="M218" i="1"/>
  <c r="I218" i="1"/>
  <c r="K218" i="1" s="1"/>
  <c r="H218" i="1"/>
  <c r="M217" i="1"/>
  <c r="I217" i="1"/>
  <c r="K217" i="1" s="1"/>
  <c r="H217" i="1"/>
  <c r="M216" i="1"/>
  <c r="I216" i="1"/>
  <c r="K216" i="1" s="1"/>
  <c r="H216" i="1"/>
  <c r="M215" i="1"/>
  <c r="I215" i="1"/>
  <c r="K215" i="1" s="1"/>
  <c r="H215" i="1"/>
  <c r="M214" i="1"/>
  <c r="I214" i="1"/>
  <c r="K214" i="1" s="1"/>
  <c r="H214" i="1"/>
  <c r="M213" i="1"/>
  <c r="I213" i="1"/>
  <c r="K213" i="1" s="1"/>
  <c r="H213" i="1"/>
  <c r="M212" i="1"/>
  <c r="I212" i="1"/>
  <c r="K212" i="1" s="1"/>
  <c r="H212" i="1"/>
  <c r="N211" i="1"/>
  <c r="I211" i="1"/>
  <c r="K211" i="1" s="1"/>
  <c r="H211" i="1"/>
  <c r="M210" i="1"/>
  <c r="I210" i="1"/>
  <c r="K210" i="1" s="1"/>
  <c r="H210" i="1"/>
  <c r="M209" i="1"/>
  <c r="I209" i="1"/>
  <c r="K209" i="1" s="1"/>
  <c r="H209" i="1"/>
  <c r="M208" i="1"/>
  <c r="I208" i="1"/>
  <c r="K208" i="1" s="1"/>
  <c r="H208" i="1"/>
  <c r="M207" i="1"/>
  <c r="I207" i="1"/>
  <c r="K207" i="1" s="1"/>
  <c r="H207" i="1"/>
  <c r="M206" i="1"/>
  <c r="I206" i="1"/>
  <c r="K206" i="1" s="1"/>
  <c r="H206" i="1"/>
  <c r="M205" i="1"/>
  <c r="I205" i="1"/>
  <c r="K205" i="1" s="1"/>
  <c r="H205" i="1"/>
  <c r="M204" i="1"/>
  <c r="I204" i="1"/>
  <c r="K204" i="1" s="1"/>
  <c r="H204" i="1"/>
  <c r="M203" i="1"/>
  <c r="I203" i="1"/>
  <c r="K203" i="1" s="1"/>
  <c r="H203" i="1"/>
  <c r="M202" i="1"/>
  <c r="I202" i="1"/>
  <c r="K202" i="1" s="1"/>
  <c r="H202" i="1"/>
  <c r="M201" i="1"/>
  <c r="I201" i="1"/>
  <c r="K201" i="1" s="1"/>
  <c r="H201" i="1"/>
  <c r="M200" i="1"/>
  <c r="I200" i="1"/>
  <c r="K200" i="1" s="1"/>
  <c r="H200" i="1"/>
  <c r="M199" i="1"/>
  <c r="I199" i="1"/>
  <c r="K199" i="1" s="1"/>
  <c r="H199" i="1"/>
  <c r="M198" i="1"/>
  <c r="I198" i="1"/>
  <c r="K198" i="1" s="1"/>
  <c r="H198" i="1"/>
  <c r="M197" i="1"/>
  <c r="I197" i="1"/>
  <c r="K197" i="1" s="1"/>
  <c r="H197" i="1"/>
  <c r="M196" i="1"/>
  <c r="I196" i="1"/>
  <c r="K196" i="1" s="1"/>
  <c r="H196" i="1"/>
  <c r="M195" i="1"/>
  <c r="I195" i="1"/>
  <c r="K195" i="1" s="1"/>
  <c r="H195" i="1"/>
  <c r="M194" i="1"/>
  <c r="M193" i="1"/>
  <c r="M192" i="1"/>
  <c r="M191" i="1"/>
  <c r="I191" i="1"/>
  <c r="K191" i="1" s="1"/>
  <c r="H191" i="1"/>
  <c r="M190" i="1"/>
  <c r="I190" i="1"/>
  <c r="K190" i="1" s="1"/>
  <c r="H190" i="1"/>
  <c r="M189" i="1"/>
  <c r="I189" i="1"/>
  <c r="K189" i="1" s="1"/>
  <c r="H189" i="1"/>
  <c r="M188" i="1"/>
  <c r="I188" i="1"/>
  <c r="K188" i="1" s="1"/>
  <c r="H188" i="1"/>
  <c r="M187" i="1"/>
  <c r="I187" i="1"/>
  <c r="K187" i="1" s="1"/>
  <c r="H187" i="1"/>
  <c r="M186" i="1"/>
  <c r="I186" i="1"/>
  <c r="K186" i="1" s="1"/>
  <c r="H186" i="1"/>
  <c r="M185" i="1"/>
  <c r="I185" i="1"/>
  <c r="K185" i="1" s="1"/>
  <c r="H185" i="1"/>
  <c r="M184" i="1"/>
  <c r="I184" i="1"/>
  <c r="K184" i="1" s="1"/>
  <c r="H184" i="1"/>
  <c r="M183" i="1"/>
  <c r="I183" i="1"/>
  <c r="K183" i="1" s="1"/>
  <c r="H183" i="1"/>
  <c r="M182" i="1"/>
  <c r="I182" i="1"/>
  <c r="K182" i="1" s="1"/>
  <c r="H182" i="1"/>
  <c r="M181" i="1"/>
  <c r="I181" i="1"/>
  <c r="K181" i="1" s="1"/>
  <c r="H181" i="1"/>
  <c r="M180" i="1"/>
  <c r="I180" i="1"/>
  <c r="K180" i="1" s="1"/>
  <c r="H180" i="1"/>
  <c r="M179" i="1"/>
  <c r="I179" i="1"/>
  <c r="K179" i="1" s="1"/>
  <c r="H179" i="1"/>
  <c r="M178" i="1"/>
  <c r="I178" i="1"/>
  <c r="K178" i="1" s="1"/>
  <c r="H178" i="1"/>
  <c r="M177" i="1"/>
  <c r="I177" i="1"/>
  <c r="K177" i="1" s="1"/>
  <c r="H177" i="1"/>
  <c r="M176" i="1"/>
  <c r="I176" i="1"/>
  <c r="K176" i="1" s="1"/>
  <c r="H176" i="1"/>
  <c r="M175" i="1"/>
  <c r="I175" i="1"/>
  <c r="K175" i="1" s="1"/>
  <c r="H175" i="1"/>
  <c r="M174" i="1"/>
  <c r="I174" i="1"/>
  <c r="K174" i="1" s="1"/>
  <c r="H174" i="1"/>
  <c r="M173" i="1"/>
  <c r="I173" i="1"/>
  <c r="K173" i="1" s="1"/>
  <c r="H173" i="1"/>
  <c r="M172" i="1"/>
  <c r="I172" i="1"/>
  <c r="K172" i="1" s="1"/>
  <c r="H172" i="1"/>
  <c r="M171" i="1"/>
  <c r="I171" i="1"/>
  <c r="K171" i="1" s="1"/>
  <c r="H171" i="1"/>
  <c r="N170" i="1"/>
  <c r="I170" i="1"/>
  <c r="K170" i="1" s="1"/>
  <c r="H170" i="1"/>
  <c r="M169" i="1"/>
  <c r="I169" i="1"/>
  <c r="K169" i="1" s="1"/>
  <c r="H169" i="1"/>
  <c r="M168" i="1"/>
  <c r="I168" i="1"/>
  <c r="K168" i="1" s="1"/>
  <c r="H168" i="1"/>
  <c r="M167" i="1"/>
  <c r="I167" i="1"/>
  <c r="K167" i="1" s="1"/>
  <c r="H167" i="1"/>
  <c r="M166" i="1"/>
  <c r="I166" i="1"/>
  <c r="K166" i="1" s="1"/>
  <c r="H166" i="1"/>
  <c r="M165" i="1"/>
  <c r="I165" i="1"/>
  <c r="K165" i="1" s="1"/>
  <c r="H165" i="1"/>
  <c r="M164" i="1"/>
  <c r="I164" i="1"/>
  <c r="K164" i="1" s="1"/>
  <c r="H164" i="1"/>
  <c r="M163" i="1"/>
  <c r="I163" i="1"/>
  <c r="K163" i="1" s="1"/>
  <c r="H163" i="1"/>
  <c r="M162" i="1"/>
  <c r="I162" i="1"/>
  <c r="K162" i="1" s="1"/>
  <c r="H162" i="1"/>
  <c r="M161" i="1"/>
  <c r="I161" i="1"/>
  <c r="K161" i="1" s="1"/>
  <c r="H161" i="1"/>
  <c r="M160" i="1"/>
  <c r="I160" i="1"/>
  <c r="K160" i="1" s="1"/>
  <c r="H160" i="1"/>
  <c r="M159" i="1"/>
  <c r="I159" i="1"/>
  <c r="K159" i="1" s="1"/>
  <c r="H159" i="1"/>
  <c r="M158" i="1"/>
  <c r="I158" i="1"/>
  <c r="K158" i="1" s="1"/>
  <c r="H158" i="1"/>
  <c r="M157" i="1"/>
  <c r="I157" i="1"/>
  <c r="K157" i="1" s="1"/>
  <c r="H157" i="1"/>
  <c r="M156" i="1"/>
  <c r="I156" i="1"/>
  <c r="K156" i="1" s="1"/>
  <c r="H156" i="1"/>
  <c r="M155" i="1"/>
  <c r="I155" i="1"/>
  <c r="K155" i="1" s="1"/>
  <c r="H155" i="1"/>
  <c r="M154" i="1"/>
  <c r="I154" i="1"/>
  <c r="K154" i="1" s="1"/>
  <c r="H154" i="1"/>
  <c r="M153" i="1"/>
  <c r="I153" i="1"/>
  <c r="K153" i="1" s="1"/>
  <c r="H153" i="1"/>
  <c r="M152" i="1"/>
  <c r="I152" i="1"/>
  <c r="K152" i="1" s="1"/>
  <c r="H152" i="1"/>
  <c r="M151" i="1"/>
  <c r="M150" i="1"/>
  <c r="M149" i="1"/>
  <c r="M148" i="1"/>
  <c r="I148" i="1"/>
  <c r="K148" i="1" s="1"/>
  <c r="H148" i="1"/>
  <c r="M147" i="1"/>
  <c r="I147" i="1"/>
  <c r="K147" i="1" s="1"/>
  <c r="H147" i="1"/>
  <c r="M146" i="1"/>
  <c r="I146" i="1"/>
  <c r="K146" i="1" s="1"/>
  <c r="H146" i="1"/>
  <c r="M145" i="1"/>
  <c r="I145" i="1"/>
  <c r="K145" i="1" s="1"/>
  <c r="H145" i="1"/>
  <c r="M144" i="1"/>
  <c r="I144" i="1"/>
  <c r="K144" i="1" s="1"/>
  <c r="H144" i="1"/>
  <c r="M143" i="1"/>
  <c r="I143" i="1"/>
  <c r="K143" i="1" s="1"/>
  <c r="H143" i="1"/>
  <c r="M142" i="1"/>
  <c r="I142" i="1"/>
  <c r="K142" i="1" s="1"/>
  <c r="H142" i="1"/>
  <c r="M141" i="1"/>
  <c r="I141" i="1"/>
  <c r="K141" i="1" s="1"/>
  <c r="H141" i="1"/>
  <c r="M140" i="1"/>
  <c r="I140" i="1"/>
  <c r="K140" i="1" s="1"/>
  <c r="H140" i="1"/>
  <c r="M139" i="1"/>
  <c r="I139" i="1"/>
  <c r="K139" i="1" s="1"/>
  <c r="H139" i="1"/>
  <c r="M138" i="1"/>
  <c r="I138" i="1"/>
  <c r="K138" i="1" s="1"/>
  <c r="H138" i="1"/>
  <c r="M137" i="1"/>
  <c r="I137" i="1"/>
  <c r="K137" i="1" s="1"/>
  <c r="H137" i="1"/>
  <c r="M136" i="1"/>
  <c r="I136" i="1"/>
  <c r="K136" i="1" s="1"/>
  <c r="H136" i="1"/>
  <c r="M135" i="1"/>
  <c r="I135" i="1"/>
  <c r="K135" i="1" s="1"/>
  <c r="H135" i="1"/>
  <c r="M134" i="1"/>
  <c r="I134" i="1"/>
  <c r="K134" i="1" s="1"/>
  <c r="H134" i="1"/>
  <c r="M133" i="1"/>
  <c r="I133" i="1"/>
  <c r="K133" i="1" s="1"/>
  <c r="H133" i="1"/>
  <c r="N132" i="1"/>
  <c r="I132" i="1"/>
  <c r="K132" i="1" s="1"/>
  <c r="H132" i="1"/>
  <c r="M131" i="1"/>
  <c r="I131" i="1"/>
  <c r="K131" i="1" s="1"/>
  <c r="H131" i="1"/>
  <c r="M130" i="1"/>
  <c r="I130" i="1"/>
  <c r="K130" i="1" s="1"/>
  <c r="H130" i="1"/>
  <c r="M129" i="1"/>
  <c r="I129" i="1"/>
  <c r="K129" i="1" s="1"/>
  <c r="H129" i="1"/>
  <c r="M128" i="1"/>
  <c r="I128" i="1"/>
  <c r="K128" i="1" s="1"/>
  <c r="H128" i="1"/>
  <c r="M127" i="1"/>
  <c r="I127" i="1"/>
  <c r="K127" i="1" s="1"/>
  <c r="H127" i="1"/>
  <c r="M126" i="1"/>
  <c r="I126" i="1"/>
  <c r="K126" i="1" s="1"/>
  <c r="H126" i="1"/>
  <c r="M125" i="1"/>
  <c r="I125" i="1"/>
  <c r="K125" i="1" s="1"/>
  <c r="H125" i="1"/>
  <c r="M124" i="1"/>
  <c r="I124" i="1"/>
  <c r="K124" i="1" s="1"/>
  <c r="H124" i="1"/>
  <c r="M123" i="1"/>
  <c r="I123" i="1"/>
  <c r="K123" i="1" s="1"/>
  <c r="H123" i="1"/>
  <c r="M122" i="1"/>
  <c r="I122" i="1"/>
  <c r="K122" i="1" s="1"/>
  <c r="H122" i="1"/>
  <c r="M121" i="1"/>
  <c r="I121" i="1"/>
  <c r="K121" i="1" s="1"/>
  <c r="H121" i="1"/>
  <c r="M120" i="1"/>
  <c r="I120" i="1"/>
  <c r="K120" i="1" s="1"/>
  <c r="H120" i="1"/>
  <c r="M119" i="1"/>
  <c r="I119" i="1"/>
  <c r="K119" i="1" s="1"/>
  <c r="H119" i="1"/>
  <c r="M118" i="1"/>
  <c r="I118" i="1"/>
  <c r="K118" i="1" s="1"/>
  <c r="H118" i="1"/>
  <c r="M117" i="1"/>
  <c r="I117" i="1"/>
  <c r="K117" i="1" s="1"/>
  <c r="H117" i="1"/>
  <c r="M116" i="1"/>
  <c r="I116" i="1"/>
  <c r="K116" i="1" s="1"/>
  <c r="H116" i="1"/>
  <c r="M115" i="1"/>
  <c r="I115" i="1"/>
  <c r="K115" i="1" s="1"/>
  <c r="H115" i="1"/>
  <c r="M114" i="1"/>
  <c r="I114" i="1"/>
  <c r="K114" i="1" s="1"/>
  <c r="H114" i="1"/>
  <c r="M113" i="1"/>
  <c r="I113" i="1"/>
  <c r="H113" i="1"/>
  <c r="M112" i="1"/>
  <c r="M111" i="1"/>
  <c r="M110" i="1"/>
  <c r="M109" i="1"/>
  <c r="I109" i="1"/>
  <c r="K109" i="1" s="1"/>
  <c r="H109" i="1"/>
  <c r="M108" i="1"/>
  <c r="I108" i="1"/>
  <c r="K108" i="1" s="1"/>
  <c r="H108" i="1"/>
  <c r="M107" i="1"/>
  <c r="I107" i="1"/>
  <c r="K107" i="1" s="1"/>
  <c r="H107" i="1"/>
  <c r="M106" i="1"/>
  <c r="I106" i="1"/>
  <c r="K106" i="1" s="1"/>
  <c r="H106" i="1"/>
  <c r="M105" i="1"/>
  <c r="I105" i="1"/>
  <c r="K105" i="1" s="1"/>
  <c r="H105" i="1"/>
  <c r="M104" i="1"/>
  <c r="I104" i="1"/>
  <c r="K104" i="1" s="1"/>
  <c r="H104" i="1"/>
  <c r="M103" i="1"/>
  <c r="I103" i="1"/>
  <c r="K103" i="1" s="1"/>
  <c r="H103" i="1"/>
  <c r="M102" i="1"/>
  <c r="I102" i="1"/>
  <c r="K102" i="1" s="1"/>
  <c r="H102" i="1"/>
  <c r="M101" i="1"/>
  <c r="I101" i="1"/>
  <c r="K101" i="1" s="1"/>
  <c r="H101" i="1"/>
  <c r="M100" i="1"/>
  <c r="I100" i="1"/>
  <c r="K100" i="1" s="1"/>
  <c r="H100" i="1"/>
  <c r="M99" i="1"/>
  <c r="I99" i="1"/>
  <c r="K99" i="1" s="1"/>
  <c r="H99" i="1"/>
  <c r="M98" i="1"/>
  <c r="I98" i="1"/>
  <c r="K98" i="1" s="1"/>
  <c r="H98" i="1"/>
  <c r="M97" i="1"/>
  <c r="I97" i="1"/>
  <c r="K97" i="1" s="1"/>
  <c r="H97" i="1"/>
  <c r="M96" i="1"/>
  <c r="I96" i="1"/>
  <c r="K96" i="1" s="1"/>
  <c r="H96" i="1"/>
  <c r="M95" i="1"/>
  <c r="I95" i="1"/>
  <c r="K95" i="1" s="1"/>
  <c r="H95" i="1"/>
  <c r="M94" i="1"/>
  <c r="I94" i="1"/>
  <c r="K94" i="1" s="1"/>
  <c r="H94" i="1"/>
  <c r="N93" i="1"/>
  <c r="M92" i="1"/>
  <c r="I92" i="1"/>
  <c r="K92" i="1" s="1"/>
  <c r="H92" i="1"/>
  <c r="M91" i="1"/>
  <c r="I91" i="1"/>
  <c r="K91" i="1" s="1"/>
  <c r="H91" i="1"/>
  <c r="M90" i="1"/>
  <c r="I90" i="1"/>
  <c r="K90" i="1" s="1"/>
  <c r="H90" i="1"/>
  <c r="M89" i="1"/>
  <c r="I89" i="1"/>
  <c r="K89" i="1" s="1"/>
  <c r="H89" i="1"/>
  <c r="M88" i="1"/>
  <c r="I88" i="1"/>
  <c r="K88" i="1" s="1"/>
  <c r="H88" i="1"/>
  <c r="M87" i="1"/>
  <c r="I87" i="1"/>
  <c r="K87" i="1" s="1"/>
  <c r="H87" i="1"/>
  <c r="M86" i="1"/>
  <c r="I86" i="1"/>
  <c r="K86" i="1" s="1"/>
  <c r="H86" i="1"/>
  <c r="M85" i="1"/>
  <c r="I85" i="1"/>
  <c r="K85" i="1" s="1"/>
  <c r="H85" i="1"/>
  <c r="M84" i="1"/>
  <c r="I84" i="1"/>
  <c r="K84" i="1" s="1"/>
  <c r="H84" i="1"/>
  <c r="M83" i="1"/>
  <c r="I83" i="1"/>
  <c r="K83" i="1" s="1"/>
  <c r="H83" i="1"/>
  <c r="M82" i="1"/>
  <c r="I82" i="1"/>
  <c r="K82" i="1" s="1"/>
  <c r="H82" i="1"/>
  <c r="M81" i="1"/>
  <c r="I81" i="1"/>
  <c r="K81" i="1" s="1"/>
  <c r="H81" i="1"/>
  <c r="M80" i="1"/>
  <c r="I80" i="1"/>
  <c r="K80" i="1" s="1"/>
  <c r="H80" i="1"/>
  <c r="M79" i="1"/>
  <c r="I79" i="1"/>
  <c r="K79" i="1" s="1"/>
  <c r="H79" i="1"/>
  <c r="M78" i="1"/>
  <c r="I78" i="1"/>
  <c r="K78" i="1" s="1"/>
  <c r="H78" i="1"/>
  <c r="M77" i="1"/>
  <c r="I77" i="1"/>
  <c r="K77" i="1" s="1"/>
  <c r="H77" i="1"/>
  <c r="M76" i="1"/>
  <c r="I72" i="1"/>
  <c r="K72" i="1" s="1"/>
  <c r="H72" i="1"/>
  <c r="I71" i="1"/>
  <c r="K71" i="1" s="1"/>
  <c r="H71" i="1"/>
  <c r="I70" i="1"/>
  <c r="K70" i="1" s="1"/>
  <c r="H70" i="1"/>
  <c r="I69" i="1"/>
  <c r="K69" i="1" s="1"/>
  <c r="H69" i="1"/>
  <c r="I68" i="1"/>
  <c r="K68" i="1" s="1"/>
  <c r="H68" i="1"/>
  <c r="I67" i="1"/>
  <c r="K67" i="1" s="1"/>
  <c r="H67" i="1"/>
  <c r="M66" i="1"/>
  <c r="I66" i="1"/>
  <c r="K66" i="1" s="1"/>
  <c r="H66" i="1"/>
  <c r="M65" i="1"/>
  <c r="I65" i="1"/>
  <c r="K65" i="1" s="1"/>
  <c r="H65" i="1"/>
  <c r="M64" i="1"/>
  <c r="I64" i="1"/>
  <c r="K64" i="1" s="1"/>
  <c r="H64" i="1"/>
  <c r="M63" i="1"/>
  <c r="I63" i="1"/>
  <c r="K63" i="1" s="1"/>
  <c r="H63" i="1"/>
  <c r="M62" i="1"/>
  <c r="I62" i="1"/>
  <c r="K62" i="1" s="1"/>
  <c r="H62" i="1"/>
  <c r="M61" i="1"/>
  <c r="I61" i="1"/>
  <c r="K61" i="1" s="1"/>
  <c r="H61" i="1"/>
  <c r="M60" i="1"/>
  <c r="I60" i="1"/>
  <c r="K60" i="1" s="1"/>
  <c r="H60" i="1"/>
  <c r="M59" i="1"/>
  <c r="I59" i="1"/>
  <c r="K59" i="1" s="1"/>
  <c r="H59" i="1"/>
  <c r="M58" i="1"/>
  <c r="I58" i="1"/>
  <c r="K58" i="1" s="1"/>
  <c r="H58" i="1"/>
  <c r="M57" i="1"/>
  <c r="I57" i="1"/>
  <c r="K57" i="1" s="1"/>
  <c r="H57" i="1"/>
  <c r="M56" i="1"/>
  <c r="I56" i="1"/>
  <c r="K56" i="1" s="1"/>
  <c r="H56" i="1"/>
  <c r="M55" i="1"/>
  <c r="I55" i="1"/>
  <c r="K55" i="1" s="1"/>
  <c r="H55" i="1"/>
  <c r="M54" i="1"/>
  <c r="I54" i="1"/>
  <c r="K54" i="1" s="1"/>
  <c r="H54" i="1"/>
  <c r="I53" i="1"/>
  <c r="K53" i="1" s="1"/>
  <c r="H53" i="1"/>
  <c r="I52" i="1"/>
  <c r="K52" i="1" s="1"/>
  <c r="H52" i="1"/>
  <c r="I51" i="1"/>
  <c r="K51" i="1" s="1"/>
  <c r="H51" i="1"/>
  <c r="I50" i="1"/>
  <c r="K50" i="1" s="1"/>
  <c r="H50" i="1"/>
  <c r="N49" i="1"/>
  <c r="I49" i="1"/>
  <c r="K49" i="1" s="1"/>
  <c r="H49" i="1"/>
  <c r="M48" i="1"/>
  <c r="I48" i="1"/>
  <c r="K48" i="1" s="1"/>
  <c r="H48" i="1"/>
  <c r="M47" i="1"/>
  <c r="I47" i="1"/>
  <c r="K47" i="1" s="1"/>
  <c r="H47" i="1"/>
  <c r="M46" i="1"/>
  <c r="I46" i="1"/>
  <c r="K46" i="1" s="1"/>
  <c r="H46" i="1"/>
  <c r="M45" i="1"/>
  <c r="I45" i="1"/>
  <c r="K45" i="1" s="1"/>
  <c r="H45" i="1"/>
  <c r="M44" i="1"/>
  <c r="I44" i="1"/>
  <c r="K44" i="1" s="1"/>
  <c r="H44" i="1"/>
  <c r="M43" i="1"/>
  <c r="I43" i="1"/>
  <c r="K43" i="1" s="1"/>
  <c r="H43" i="1"/>
  <c r="M42" i="1"/>
  <c r="I42" i="1"/>
  <c r="K42" i="1" s="1"/>
  <c r="H42" i="1"/>
  <c r="M41" i="1"/>
  <c r="I41" i="1"/>
  <c r="K41" i="1" s="1"/>
  <c r="H41" i="1"/>
  <c r="M40" i="1"/>
  <c r="I40" i="1"/>
  <c r="K40" i="1" s="1"/>
  <c r="H40" i="1"/>
  <c r="M39" i="1"/>
  <c r="I39" i="1"/>
  <c r="K39" i="1" s="1"/>
  <c r="H39" i="1"/>
  <c r="M38" i="1"/>
  <c r="I38" i="1"/>
  <c r="K38" i="1" s="1"/>
  <c r="H38" i="1"/>
  <c r="M37" i="1"/>
  <c r="I37" i="1"/>
  <c r="K37" i="1" s="1"/>
  <c r="H37" i="1"/>
  <c r="M36" i="1"/>
  <c r="I36" i="1"/>
  <c r="K36" i="1" s="1"/>
  <c r="H36" i="1"/>
  <c r="M35" i="1"/>
  <c r="I35" i="1"/>
  <c r="K35" i="1" s="1"/>
  <c r="H35" i="1"/>
  <c r="M34" i="1"/>
  <c r="I34" i="1"/>
  <c r="K34" i="1" s="1"/>
  <c r="H34" i="1"/>
  <c r="M33" i="1"/>
  <c r="I33" i="1"/>
  <c r="K33" i="1" s="1"/>
  <c r="H33" i="1"/>
  <c r="M32" i="1"/>
  <c r="I32" i="1"/>
  <c r="H32" i="1"/>
  <c r="M31" i="1"/>
  <c r="I31" i="1"/>
  <c r="H31" i="1"/>
  <c r="J908" i="1" l="1"/>
  <c r="Q929" i="1"/>
  <c r="J988" i="1"/>
  <c r="Q1213" i="1"/>
  <c r="J31" i="1"/>
  <c r="K31" i="1"/>
  <c r="J533" i="1"/>
  <c r="K533" i="1"/>
  <c r="Q1520" i="1"/>
  <c r="Q1562" i="1"/>
  <c r="J69" i="1"/>
  <c r="K32" i="1"/>
  <c r="R9" i="1"/>
  <c r="J113" i="1"/>
  <c r="K113" i="1"/>
  <c r="Q196" i="1"/>
  <c r="J432" i="1"/>
  <c r="K273" i="1"/>
  <c r="Q677" i="1"/>
  <c r="J1215" i="1"/>
  <c r="K1198" i="1"/>
  <c r="J1380" i="1"/>
  <c r="Q1370" i="1"/>
  <c r="J1183" i="1"/>
  <c r="K1164" i="1"/>
  <c r="J1065" i="1"/>
  <c r="K1065" i="1"/>
  <c r="Q5" i="1" s="1"/>
  <c r="T14" i="1"/>
  <c r="T11" i="1"/>
  <c r="T20" i="1"/>
  <c r="T12" i="1"/>
  <c r="T23" i="1"/>
  <c r="T13" i="1"/>
  <c r="T2" i="1"/>
  <c r="S8" i="1"/>
  <c r="S18" i="1"/>
  <c r="S5" i="1"/>
  <c r="S9" i="1"/>
  <c r="S14" i="1"/>
  <c r="S19" i="1"/>
  <c r="S6" i="1"/>
  <c r="S11" i="1"/>
  <c r="S16" i="1"/>
  <c r="S20" i="1"/>
  <c r="S7" i="1"/>
  <c r="S12" i="1"/>
  <c r="S17" i="1"/>
  <c r="S23" i="1"/>
  <c r="J36" i="1"/>
  <c r="Q114" i="1"/>
  <c r="J153" i="1"/>
  <c r="Q273" i="1"/>
  <c r="J500" i="1"/>
  <c r="Q735" i="1"/>
  <c r="J733" i="1"/>
  <c r="J873" i="1"/>
  <c r="J961" i="1"/>
  <c r="J986" i="1"/>
  <c r="J277" i="1"/>
  <c r="J641" i="1"/>
  <c r="J680" i="1"/>
  <c r="Q838" i="1"/>
  <c r="J871" i="1"/>
  <c r="Q980" i="1"/>
  <c r="Q1007" i="1"/>
  <c r="Q1131" i="1"/>
  <c r="Q1185" i="1"/>
  <c r="J1198" i="1"/>
  <c r="J1291" i="1"/>
  <c r="Q31" i="1"/>
  <c r="Q455" i="1"/>
  <c r="Q498" i="1"/>
  <c r="Q550" i="1"/>
  <c r="Q655" i="1"/>
  <c r="J795" i="1"/>
  <c r="J913" i="1"/>
  <c r="Q1310" i="1"/>
  <c r="Q1402" i="1"/>
  <c r="R5" i="1"/>
  <c r="J80" i="1"/>
  <c r="R16" i="1"/>
  <c r="J195" i="1"/>
  <c r="Q451" i="1"/>
  <c r="Q1457" i="1"/>
  <c r="J1518" i="1"/>
  <c r="J106" i="1"/>
  <c r="Q135" i="1"/>
  <c r="Q132" i="1"/>
  <c r="J172" i="1"/>
  <c r="Q174" i="1"/>
  <c r="Q154" i="1"/>
  <c r="J157" i="1"/>
  <c r="J161" i="1"/>
  <c r="J165" i="1"/>
  <c r="J169" i="1"/>
  <c r="J173" i="1"/>
  <c r="J177" i="1"/>
  <c r="J181" i="1"/>
  <c r="J185" i="1"/>
  <c r="J189" i="1"/>
  <c r="Q215" i="1"/>
  <c r="Q216" i="1"/>
  <c r="J238" i="1"/>
  <c r="J263" i="1"/>
  <c r="J267" i="1"/>
  <c r="J293" i="1"/>
  <c r="J278" i="1"/>
  <c r="J282" i="1"/>
  <c r="J286" i="1"/>
  <c r="J290" i="1"/>
  <c r="J294" i="1"/>
  <c r="Q445" i="1"/>
  <c r="Q446" i="1"/>
  <c r="J527" i="1"/>
  <c r="J633" i="1"/>
  <c r="J532" i="1"/>
  <c r="J40" i="1"/>
  <c r="J51" i="1"/>
  <c r="J92" i="1"/>
  <c r="J98" i="1"/>
  <c r="R6" i="1"/>
  <c r="R17" i="1"/>
  <c r="Q51" i="1"/>
  <c r="J78" i="1"/>
  <c r="J101" i="1"/>
  <c r="J105" i="1"/>
  <c r="J109" i="1"/>
  <c r="J117" i="1"/>
  <c r="J121" i="1"/>
  <c r="J125" i="1"/>
  <c r="J129" i="1"/>
  <c r="J133" i="1"/>
  <c r="J176" i="1"/>
  <c r="J180" i="1"/>
  <c r="J184" i="1"/>
  <c r="J188" i="1"/>
  <c r="J199" i="1"/>
  <c r="J203" i="1"/>
  <c r="J207" i="1"/>
  <c r="J211" i="1"/>
  <c r="J215" i="1"/>
  <c r="J259" i="1"/>
  <c r="Q257" i="1"/>
  <c r="Q239" i="1"/>
  <c r="J242" i="1"/>
  <c r="J246" i="1"/>
  <c r="J250" i="1"/>
  <c r="J254" i="1"/>
  <c r="J258" i="1"/>
  <c r="J262" i="1"/>
  <c r="J266" i="1"/>
  <c r="Q291" i="1"/>
  <c r="Q441" i="1"/>
  <c r="Q442" i="1"/>
  <c r="Q443" i="1"/>
  <c r="H496" i="1"/>
  <c r="J503" i="1"/>
  <c r="J507" i="1"/>
  <c r="Q534" i="1"/>
  <c r="J53" i="1"/>
  <c r="J84" i="1"/>
  <c r="J88" i="1"/>
  <c r="J94" i="1"/>
  <c r="J102" i="1"/>
  <c r="R7" i="1"/>
  <c r="J34" i="1"/>
  <c r="J38" i="1"/>
  <c r="J42" i="1"/>
  <c r="J46" i="1"/>
  <c r="J50" i="1"/>
  <c r="J52" i="1"/>
  <c r="J95" i="1"/>
  <c r="Q93" i="1"/>
  <c r="Q79" i="1"/>
  <c r="J82" i="1"/>
  <c r="J86" i="1"/>
  <c r="J90" i="1"/>
  <c r="J96" i="1"/>
  <c r="J100" i="1"/>
  <c r="J104" i="1"/>
  <c r="J108" i="1"/>
  <c r="J114" i="1"/>
  <c r="J155" i="1"/>
  <c r="J159" i="1"/>
  <c r="J163" i="1"/>
  <c r="J167" i="1"/>
  <c r="J171" i="1"/>
  <c r="J175" i="1"/>
  <c r="J179" i="1"/>
  <c r="J183" i="1"/>
  <c r="J187" i="1"/>
  <c r="J191" i="1"/>
  <c r="J206" i="1"/>
  <c r="J261" i="1"/>
  <c r="J265" i="1"/>
  <c r="J269" i="1"/>
  <c r="J276" i="1"/>
  <c r="J280" i="1"/>
  <c r="J284" i="1"/>
  <c r="J288" i="1"/>
  <c r="J292" i="1"/>
  <c r="Q438" i="1"/>
  <c r="Q439" i="1"/>
  <c r="J44" i="1"/>
  <c r="J48" i="1"/>
  <c r="J68" i="1"/>
  <c r="J70" i="1"/>
  <c r="J72" i="1"/>
  <c r="J103" i="1"/>
  <c r="J107" i="1"/>
  <c r="J130" i="1"/>
  <c r="J119" i="1"/>
  <c r="J123" i="1"/>
  <c r="J127" i="1"/>
  <c r="J131" i="1"/>
  <c r="J135" i="1"/>
  <c r="Q158" i="1"/>
  <c r="J178" i="1"/>
  <c r="J182" i="1"/>
  <c r="J186" i="1"/>
  <c r="J190" i="1"/>
  <c r="J233" i="1"/>
  <c r="J201" i="1"/>
  <c r="J205" i="1"/>
  <c r="J209" i="1"/>
  <c r="J213" i="1"/>
  <c r="J217" i="1"/>
  <c r="J240" i="1"/>
  <c r="J244" i="1"/>
  <c r="J248" i="1"/>
  <c r="J252" i="1"/>
  <c r="J256" i="1"/>
  <c r="J260" i="1"/>
  <c r="J264" i="1"/>
  <c r="J268" i="1"/>
  <c r="Q448" i="1"/>
  <c r="Q449" i="1"/>
  <c r="Q450" i="1"/>
  <c r="Q452" i="1"/>
  <c r="Q453" i="1"/>
  <c r="Q454" i="1"/>
  <c r="J501" i="1"/>
  <c r="J505" i="1"/>
  <c r="J509" i="1"/>
  <c r="J511" i="1"/>
  <c r="J515" i="1"/>
  <c r="J519" i="1"/>
  <c r="Q549" i="1"/>
  <c r="J537" i="1"/>
  <c r="J541" i="1"/>
  <c r="J545" i="1"/>
  <c r="J549" i="1"/>
  <c r="J553" i="1"/>
  <c r="J660" i="1"/>
  <c r="J664" i="1"/>
  <c r="J668" i="1"/>
  <c r="J672" i="1"/>
  <c r="J720" i="1"/>
  <c r="J732" i="1"/>
  <c r="Q734" i="1"/>
  <c r="Q815" i="1"/>
  <c r="J829" i="1"/>
  <c r="J891" i="1"/>
  <c r="Q925" i="1"/>
  <c r="Q961" i="1"/>
  <c r="Q969" i="1"/>
  <c r="Q982" i="1"/>
  <c r="Q986" i="1"/>
  <c r="Q994" i="1"/>
  <c r="Q1002" i="1"/>
  <c r="J1066" i="1"/>
  <c r="J1070" i="1"/>
  <c r="J1074" i="1"/>
  <c r="J1078" i="1"/>
  <c r="J1082" i="1"/>
  <c r="J1086" i="1"/>
  <c r="J1090" i="1"/>
  <c r="J1094" i="1"/>
  <c r="J1098" i="1"/>
  <c r="J1102" i="1"/>
  <c r="J1106" i="1"/>
  <c r="J1135" i="1"/>
  <c r="J1139" i="1"/>
  <c r="J1143" i="1"/>
  <c r="J1147" i="1"/>
  <c r="J1151" i="1"/>
  <c r="J1155" i="1"/>
  <c r="J1159" i="1"/>
  <c r="J1168" i="1"/>
  <c r="J1172" i="1"/>
  <c r="J1176" i="1"/>
  <c r="J1180" i="1"/>
  <c r="J1184" i="1"/>
  <c r="J1188" i="1"/>
  <c r="J1192" i="1"/>
  <c r="J1199" i="1"/>
  <c r="Q1212" i="1"/>
  <c r="Q1201" i="1"/>
  <c r="J1280" i="1"/>
  <c r="J1379" i="1"/>
  <c r="Q1386" i="1"/>
  <c r="J1389" i="1"/>
  <c r="J1393" i="1"/>
  <c r="Q1461" i="1"/>
  <c r="J1501" i="1"/>
  <c r="J1505" i="1"/>
  <c r="J1509" i="1"/>
  <c r="J1513" i="1"/>
  <c r="J1517" i="1"/>
  <c r="J1521" i="1"/>
  <c r="J1525" i="1"/>
  <c r="J1529" i="1"/>
  <c r="J1533" i="1"/>
  <c r="J1537" i="1"/>
  <c r="J1566" i="1"/>
  <c r="J1570" i="1"/>
  <c r="J1574" i="1"/>
  <c r="J1578" i="1"/>
  <c r="J1582" i="1"/>
  <c r="Q551" i="1"/>
  <c r="J639" i="1"/>
  <c r="J643" i="1"/>
  <c r="J647" i="1"/>
  <c r="J651" i="1"/>
  <c r="J655" i="1"/>
  <c r="J659" i="1"/>
  <c r="J663" i="1"/>
  <c r="J667" i="1"/>
  <c r="J671" i="1"/>
  <c r="J725" i="1"/>
  <c r="J719" i="1"/>
  <c r="J682" i="1"/>
  <c r="J686" i="1"/>
  <c r="J690" i="1"/>
  <c r="J694" i="1"/>
  <c r="J698" i="1"/>
  <c r="J790" i="1"/>
  <c r="J731" i="1"/>
  <c r="Q814" i="1"/>
  <c r="Q890" i="1"/>
  <c r="Q889" i="1"/>
  <c r="J876" i="1"/>
  <c r="J880" i="1"/>
  <c r="J884" i="1"/>
  <c r="J888" i="1"/>
  <c r="J892" i="1"/>
  <c r="J914" i="1"/>
  <c r="J911" i="1"/>
  <c r="J915" i="1"/>
  <c r="J919" i="1"/>
  <c r="J923" i="1"/>
  <c r="J927" i="1"/>
  <c r="Q967" i="1"/>
  <c r="Q975" i="1"/>
  <c r="Q977" i="1"/>
  <c r="Q992" i="1"/>
  <c r="Q1000" i="1"/>
  <c r="Q1028" i="1"/>
  <c r="J1083" i="1"/>
  <c r="J1089" i="1"/>
  <c r="J1093" i="1"/>
  <c r="J1097" i="1"/>
  <c r="J1101" i="1"/>
  <c r="J1105" i="1"/>
  <c r="J1114" i="1"/>
  <c r="J1118" i="1"/>
  <c r="J1122" i="1"/>
  <c r="J1126" i="1"/>
  <c r="J1130" i="1"/>
  <c r="J1134" i="1"/>
  <c r="J1138" i="1"/>
  <c r="J1142" i="1"/>
  <c r="J1146" i="1"/>
  <c r="J1150" i="1"/>
  <c r="J1154" i="1"/>
  <c r="J1158" i="1"/>
  <c r="J1187" i="1"/>
  <c r="J1191" i="1"/>
  <c r="Q1371" i="1"/>
  <c r="J1360" i="1"/>
  <c r="J1364" i="1"/>
  <c r="J1368" i="1"/>
  <c r="J1372" i="1"/>
  <c r="Q1459" i="1"/>
  <c r="J1524" i="1"/>
  <c r="J1528" i="1"/>
  <c r="J1532" i="1"/>
  <c r="J1536" i="1"/>
  <c r="J1545" i="1"/>
  <c r="J1549" i="1"/>
  <c r="J1553" i="1"/>
  <c r="J1557" i="1"/>
  <c r="J1561" i="1"/>
  <c r="J1565" i="1"/>
  <c r="J1569" i="1"/>
  <c r="J1573" i="1"/>
  <c r="J1577" i="1"/>
  <c r="J1581" i="1"/>
  <c r="J513" i="1"/>
  <c r="J517" i="1"/>
  <c r="J538" i="1"/>
  <c r="J535" i="1"/>
  <c r="J539" i="1"/>
  <c r="J543" i="1"/>
  <c r="J547" i="1"/>
  <c r="J551" i="1"/>
  <c r="J637" i="1"/>
  <c r="Q658" i="1"/>
  <c r="J662" i="1"/>
  <c r="J666" i="1"/>
  <c r="J670" i="1"/>
  <c r="Q698" i="1"/>
  <c r="Q682" i="1"/>
  <c r="J730" i="1"/>
  <c r="Q732" i="1"/>
  <c r="J734" i="1"/>
  <c r="J840" i="1"/>
  <c r="Q871" i="1"/>
  <c r="J902" i="1"/>
  <c r="J926" i="1"/>
  <c r="Q908" i="1"/>
  <c r="J962" i="1"/>
  <c r="Q965" i="1"/>
  <c r="Q973" i="1"/>
  <c r="Q981" i="1"/>
  <c r="J987" i="1"/>
  <c r="Q990" i="1"/>
  <c r="Q998" i="1"/>
  <c r="Q1006" i="1"/>
  <c r="J1026" i="1"/>
  <c r="J1027" i="1"/>
  <c r="Q1085" i="1"/>
  <c r="J1068" i="1"/>
  <c r="J1072" i="1"/>
  <c r="J1076" i="1"/>
  <c r="J1080" i="1"/>
  <c r="J1084" i="1"/>
  <c r="J1088" i="1"/>
  <c r="J1092" i="1"/>
  <c r="J1096" i="1"/>
  <c r="J1100" i="1"/>
  <c r="J1104" i="1"/>
  <c r="J1133" i="1"/>
  <c r="Q1125" i="1"/>
  <c r="J1137" i="1"/>
  <c r="J1141" i="1"/>
  <c r="J1145" i="1"/>
  <c r="J1149" i="1"/>
  <c r="J1153" i="1"/>
  <c r="J1157" i="1"/>
  <c r="J1166" i="1"/>
  <c r="J1170" i="1"/>
  <c r="J1174" i="1"/>
  <c r="J1178" i="1"/>
  <c r="J1182" i="1"/>
  <c r="J1186" i="1"/>
  <c r="J1190" i="1"/>
  <c r="J1194" i="1"/>
  <c r="J1202" i="1"/>
  <c r="J1293" i="1"/>
  <c r="Q1291" i="1"/>
  <c r="Q1352" i="1"/>
  <c r="J1355" i="1"/>
  <c r="J1387" i="1"/>
  <c r="J1391" i="1"/>
  <c r="Q1500" i="1"/>
  <c r="J1503" i="1"/>
  <c r="J1507" i="1"/>
  <c r="J1511" i="1"/>
  <c r="J1515" i="1"/>
  <c r="J1519" i="1"/>
  <c r="J1523" i="1"/>
  <c r="J1527" i="1"/>
  <c r="J1531" i="1"/>
  <c r="J1535" i="1"/>
  <c r="J1564" i="1"/>
  <c r="J1568" i="1"/>
  <c r="J1572" i="1"/>
  <c r="J1576" i="1"/>
  <c r="J1580" i="1"/>
  <c r="Q638" i="1"/>
  <c r="J645" i="1"/>
  <c r="J649" i="1"/>
  <c r="J653" i="1"/>
  <c r="J657" i="1"/>
  <c r="J661" i="1"/>
  <c r="J665" i="1"/>
  <c r="J669" i="1"/>
  <c r="J673" i="1"/>
  <c r="J684" i="1"/>
  <c r="J688" i="1"/>
  <c r="J692" i="1"/>
  <c r="J696" i="1"/>
  <c r="J796" i="1"/>
  <c r="J874" i="1"/>
  <c r="J878" i="1"/>
  <c r="J882" i="1"/>
  <c r="J886" i="1"/>
  <c r="J890" i="1"/>
  <c r="Q910" i="1"/>
  <c r="J917" i="1"/>
  <c r="J921" i="1"/>
  <c r="J925" i="1"/>
  <c r="Q979" i="1"/>
  <c r="Q963" i="1"/>
  <c r="Q971" i="1"/>
  <c r="Q987" i="1"/>
  <c r="Q988" i="1"/>
  <c r="Q996" i="1"/>
  <c r="Q1004" i="1"/>
  <c r="J1087" i="1"/>
  <c r="J1091" i="1"/>
  <c r="J1095" i="1"/>
  <c r="J1099" i="1"/>
  <c r="J1103" i="1"/>
  <c r="J1107" i="1"/>
  <c r="Q1113" i="1"/>
  <c r="J1116" i="1"/>
  <c r="J1120" i="1"/>
  <c r="J1124" i="1"/>
  <c r="J1128" i="1"/>
  <c r="J1132" i="1"/>
  <c r="J1136" i="1"/>
  <c r="J1140" i="1"/>
  <c r="J1144" i="1"/>
  <c r="J1148" i="1"/>
  <c r="J1152" i="1"/>
  <c r="J1156" i="1"/>
  <c r="J1165" i="1"/>
  <c r="J1189" i="1"/>
  <c r="J1193" i="1"/>
  <c r="J1201" i="1"/>
  <c r="J1200" i="1"/>
  <c r="Q1199" i="1"/>
  <c r="J1205" i="1"/>
  <c r="Q1295" i="1"/>
  <c r="J1352" i="1"/>
  <c r="J1358" i="1"/>
  <c r="J1362" i="1"/>
  <c r="J1366" i="1"/>
  <c r="J1370" i="1"/>
  <c r="J1451" i="1"/>
  <c r="J1522" i="1"/>
  <c r="J1526" i="1"/>
  <c r="J1530" i="1"/>
  <c r="J1534" i="1"/>
  <c r="J1538" i="1"/>
  <c r="Q1544" i="1"/>
  <c r="J1547" i="1"/>
  <c r="J1551" i="1"/>
  <c r="J1555" i="1"/>
  <c r="J1559" i="1"/>
  <c r="J1563" i="1"/>
  <c r="J1567" i="1"/>
  <c r="J1571" i="1"/>
  <c r="J1575" i="1"/>
  <c r="J1579" i="1"/>
  <c r="J35" i="1"/>
  <c r="Q37" i="1"/>
  <c r="Q41" i="1"/>
  <c r="J43" i="1"/>
  <c r="Q45" i="1"/>
  <c r="Q50" i="1"/>
  <c r="Q52" i="1"/>
  <c r="Q87" i="1"/>
  <c r="J89" i="1"/>
  <c r="Q97" i="1"/>
  <c r="J99" i="1"/>
  <c r="Q116" i="1"/>
  <c r="J118" i="1"/>
  <c r="Q120" i="1"/>
  <c r="J122" i="1"/>
  <c r="J134" i="1"/>
  <c r="R2" i="1"/>
  <c r="C12" i="6" s="1"/>
  <c r="R13" i="1"/>
  <c r="R20" i="1"/>
  <c r="R23" i="1"/>
  <c r="C59" i="8"/>
  <c r="C55" i="8"/>
  <c r="C51" i="8"/>
  <c r="C47" i="8"/>
  <c r="C43" i="8"/>
  <c r="C39" i="8"/>
  <c r="C35" i="8"/>
  <c r="C27" i="8"/>
  <c r="C23" i="8"/>
  <c r="C19" i="8"/>
  <c r="C58" i="8"/>
  <c r="C54" i="8"/>
  <c r="C50" i="8"/>
  <c r="C46" i="8"/>
  <c r="C42" i="8"/>
  <c r="C38" i="8"/>
  <c r="C34" i="8"/>
  <c r="C30" i="8"/>
  <c r="C26" i="8"/>
  <c r="C22" i="8"/>
  <c r="C18" i="8"/>
  <c r="C57" i="8"/>
  <c r="C53" i="8"/>
  <c r="C49" i="8"/>
  <c r="C45" i="8"/>
  <c r="C41" i="8"/>
  <c r="C37" i="8"/>
  <c r="C33" i="8"/>
  <c r="C29" i="8"/>
  <c r="C25" i="8"/>
  <c r="C17" i="8"/>
  <c r="C56" i="8"/>
  <c r="C52" i="8"/>
  <c r="C48" i="8"/>
  <c r="C44" i="8"/>
  <c r="C40" i="8"/>
  <c r="C32" i="8"/>
  <c r="C28" i="8"/>
  <c r="C24" i="8"/>
  <c r="C20" i="8"/>
  <c r="C4" i="8"/>
  <c r="J32" i="1"/>
  <c r="Q34" i="1"/>
  <c r="Q38" i="1"/>
  <c r="Q42" i="1"/>
  <c r="Q46" i="1"/>
  <c r="J77" i="1"/>
  <c r="Q80" i="1"/>
  <c r="Q84" i="1"/>
  <c r="Q88" i="1"/>
  <c r="Q92" i="1"/>
  <c r="Q94" i="1"/>
  <c r="Q98" i="1"/>
  <c r="J115" i="1"/>
  <c r="Q117" i="1"/>
  <c r="Q121" i="1"/>
  <c r="Q125" i="1"/>
  <c r="Q129" i="1"/>
  <c r="Q133" i="1"/>
  <c r="J152" i="1"/>
  <c r="Q155" i="1"/>
  <c r="Q159" i="1"/>
  <c r="Q163" i="1"/>
  <c r="Q167" i="1"/>
  <c r="Q171" i="1"/>
  <c r="Q197" i="1"/>
  <c r="Q201" i="1"/>
  <c r="Q205" i="1"/>
  <c r="Q209" i="1"/>
  <c r="Q213" i="1"/>
  <c r="Q217" i="1"/>
  <c r="Q238" i="1"/>
  <c r="Q242" i="1"/>
  <c r="Q246" i="1"/>
  <c r="Q250" i="1"/>
  <c r="Q254" i="1"/>
  <c r="Q258" i="1"/>
  <c r="J274" i="1"/>
  <c r="Q276" i="1"/>
  <c r="Q280" i="1"/>
  <c r="Q284" i="1"/>
  <c r="Q288" i="1"/>
  <c r="Q292" i="1"/>
  <c r="J351" i="1"/>
  <c r="J355" i="1"/>
  <c r="J359" i="1"/>
  <c r="J363" i="1"/>
  <c r="J367" i="1"/>
  <c r="J371" i="1"/>
  <c r="J375" i="1"/>
  <c r="J379" i="1"/>
  <c r="J383" i="1"/>
  <c r="J387" i="1"/>
  <c r="J391" i="1"/>
  <c r="J395" i="1"/>
  <c r="J399" i="1"/>
  <c r="J403" i="1"/>
  <c r="J407" i="1"/>
  <c r="J411" i="1"/>
  <c r="J415" i="1"/>
  <c r="J419" i="1"/>
  <c r="J423" i="1"/>
  <c r="J427" i="1"/>
  <c r="J431" i="1"/>
  <c r="J434" i="1"/>
  <c r="Q457" i="1"/>
  <c r="Q459" i="1"/>
  <c r="Q519" i="1"/>
  <c r="Q515" i="1"/>
  <c r="Q511" i="1"/>
  <c r="Q507" i="1"/>
  <c r="Q503" i="1"/>
  <c r="Q499" i="1"/>
  <c r="Q518" i="1"/>
  <c r="Q514" i="1"/>
  <c r="Q510" i="1"/>
  <c r="Q506" i="1"/>
  <c r="Q502" i="1"/>
  <c r="Q517" i="1"/>
  <c r="Q513" i="1"/>
  <c r="Q509" i="1"/>
  <c r="Q505" i="1"/>
  <c r="Q501" i="1"/>
  <c r="Q516" i="1"/>
  <c r="Q512" i="1"/>
  <c r="Q508" i="1"/>
  <c r="Q504" i="1"/>
  <c r="Q500" i="1"/>
  <c r="J41" i="1"/>
  <c r="Q47" i="1"/>
  <c r="J49" i="1"/>
  <c r="J55" i="1"/>
  <c r="J56" i="1"/>
  <c r="J58" i="1"/>
  <c r="J60" i="1"/>
  <c r="J62" i="1"/>
  <c r="J64" i="1"/>
  <c r="J66" i="1"/>
  <c r="J79" i="1"/>
  <c r="Q81" i="1"/>
  <c r="J83" i="1"/>
  <c r="Q99" i="1"/>
  <c r="Q122" i="1"/>
  <c r="J124" i="1"/>
  <c r="J128" i="1"/>
  <c r="Q130" i="1"/>
  <c r="Q134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54" i="1"/>
  <c r="Q156" i="1"/>
  <c r="J158" i="1"/>
  <c r="Q160" i="1"/>
  <c r="J162" i="1"/>
  <c r="Q164" i="1"/>
  <c r="J166" i="1"/>
  <c r="Q168" i="1"/>
  <c r="J170" i="1"/>
  <c r="Q172" i="1"/>
  <c r="J174" i="1"/>
  <c r="J196" i="1"/>
  <c r="Q198" i="1"/>
  <c r="J200" i="1"/>
  <c r="Q202" i="1"/>
  <c r="J204" i="1"/>
  <c r="Q206" i="1"/>
  <c r="J208" i="1"/>
  <c r="Q210" i="1"/>
  <c r="J212" i="1"/>
  <c r="Q214" i="1"/>
  <c r="J216" i="1"/>
  <c r="J241" i="1"/>
  <c r="Q243" i="1"/>
  <c r="J245" i="1"/>
  <c r="Q247" i="1"/>
  <c r="J249" i="1"/>
  <c r="Q251" i="1"/>
  <c r="J253" i="1"/>
  <c r="Q255" i="1"/>
  <c r="J257" i="1"/>
  <c r="Q259" i="1"/>
  <c r="J275" i="1"/>
  <c r="Q277" i="1"/>
  <c r="J279" i="1"/>
  <c r="Q281" i="1"/>
  <c r="J283" i="1"/>
  <c r="Q285" i="1"/>
  <c r="J287" i="1"/>
  <c r="Q289" i="1"/>
  <c r="J291" i="1"/>
  <c r="Q293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4" i="1"/>
  <c r="J358" i="1"/>
  <c r="J362" i="1"/>
  <c r="J366" i="1"/>
  <c r="J370" i="1"/>
  <c r="J374" i="1"/>
  <c r="J378" i="1"/>
  <c r="J382" i="1"/>
  <c r="J386" i="1"/>
  <c r="J390" i="1"/>
  <c r="J394" i="1"/>
  <c r="J398" i="1"/>
  <c r="J402" i="1"/>
  <c r="J406" i="1"/>
  <c r="J410" i="1"/>
  <c r="J414" i="1"/>
  <c r="J418" i="1"/>
  <c r="J422" i="1"/>
  <c r="J426" i="1"/>
  <c r="J430" i="1"/>
  <c r="J433" i="1"/>
  <c r="Q456" i="1"/>
  <c r="Q458" i="1"/>
  <c r="J33" i="1"/>
  <c r="Q35" i="1"/>
  <c r="J37" i="1"/>
  <c r="Q39" i="1"/>
  <c r="Q43" i="1"/>
  <c r="J45" i="1"/>
  <c r="J54" i="1"/>
  <c r="J57" i="1"/>
  <c r="J59" i="1"/>
  <c r="J61" i="1"/>
  <c r="J63" i="1"/>
  <c r="J65" i="1"/>
  <c r="J67" i="1"/>
  <c r="J71" i="1"/>
  <c r="Q85" i="1"/>
  <c r="J87" i="1"/>
  <c r="Q89" i="1"/>
  <c r="J91" i="1"/>
  <c r="J93" i="1"/>
  <c r="Q95" i="1"/>
  <c r="J97" i="1"/>
  <c r="J116" i="1"/>
  <c r="Q118" i="1"/>
  <c r="J120" i="1"/>
  <c r="Q126" i="1"/>
  <c r="J132" i="1"/>
  <c r="R12" i="1"/>
  <c r="R14" i="1"/>
  <c r="R19" i="1"/>
  <c r="Q32" i="1"/>
  <c r="Q36" i="1"/>
  <c r="Q40" i="1"/>
  <c r="Q44" i="1"/>
  <c r="Q48" i="1"/>
  <c r="Q78" i="1"/>
  <c r="Q82" i="1"/>
  <c r="Q86" i="1"/>
  <c r="Q90" i="1"/>
  <c r="Q96" i="1"/>
  <c r="Q115" i="1"/>
  <c r="Q119" i="1"/>
  <c r="Q123" i="1"/>
  <c r="Q127" i="1"/>
  <c r="Q131" i="1"/>
  <c r="Q153" i="1"/>
  <c r="Q157" i="1"/>
  <c r="Q161" i="1"/>
  <c r="Q165" i="1"/>
  <c r="Q169" i="1"/>
  <c r="Q173" i="1"/>
  <c r="J197" i="1"/>
  <c r="Q199" i="1"/>
  <c r="Q203" i="1"/>
  <c r="Q207" i="1"/>
  <c r="Q211" i="1"/>
  <c r="J237" i="1"/>
  <c r="Q240" i="1"/>
  <c r="Q244" i="1"/>
  <c r="Q248" i="1"/>
  <c r="Q252" i="1"/>
  <c r="Q256" i="1"/>
  <c r="Q274" i="1"/>
  <c r="Q278" i="1"/>
  <c r="Q282" i="1"/>
  <c r="Q286" i="1"/>
  <c r="Q290" i="1"/>
  <c r="Q294" i="1"/>
  <c r="J353" i="1"/>
  <c r="J357" i="1"/>
  <c r="J361" i="1"/>
  <c r="J365" i="1"/>
  <c r="J369" i="1"/>
  <c r="J373" i="1"/>
  <c r="J377" i="1"/>
  <c r="J381" i="1"/>
  <c r="J385" i="1"/>
  <c r="J389" i="1"/>
  <c r="J393" i="1"/>
  <c r="J397" i="1"/>
  <c r="J401" i="1"/>
  <c r="J405" i="1"/>
  <c r="J409" i="1"/>
  <c r="J413" i="1"/>
  <c r="J417" i="1"/>
  <c r="J421" i="1"/>
  <c r="J425" i="1"/>
  <c r="J429" i="1"/>
  <c r="J435" i="1"/>
  <c r="Q33" i="1"/>
  <c r="J39" i="1"/>
  <c r="J47" i="1"/>
  <c r="Q49" i="1"/>
  <c r="J81" i="1"/>
  <c r="Q83" i="1"/>
  <c r="J85" i="1"/>
  <c r="Q91" i="1"/>
  <c r="Q124" i="1"/>
  <c r="J126" i="1"/>
  <c r="Q128" i="1"/>
  <c r="J156" i="1"/>
  <c r="J160" i="1"/>
  <c r="Q162" i="1"/>
  <c r="J164" i="1"/>
  <c r="Q166" i="1"/>
  <c r="J168" i="1"/>
  <c r="Q170" i="1"/>
  <c r="J198" i="1"/>
  <c r="Q200" i="1"/>
  <c r="J202" i="1"/>
  <c r="Q204" i="1"/>
  <c r="Q208" i="1"/>
  <c r="J210" i="1"/>
  <c r="Q212" i="1"/>
  <c r="J214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9" i="1"/>
  <c r="Q241" i="1"/>
  <c r="J243" i="1"/>
  <c r="Q245" i="1"/>
  <c r="J247" i="1"/>
  <c r="Q249" i="1"/>
  <c r="J251" i="1"/>
  <c r="Q253" i="1"/>
  <c r="J255" i="1"/>
  <c r="J273" i="1"/>
  <c r="Q275" i="1"/>
  <c r="Q279" i="1"/>
  <c r="J281" i="1"/>
  <c r="Q283" i="1"/>
  <c r="J285" i="1"/>
  <c r="Q287" i="1"/>
  <c r="J289" i="1"/>
  <c r="J352" i="1"/>
  <c r="J356" i="1"/>
  <c r="J360" i="1"/>
  <c r="J364" i="1"/>
  <c r="J368" i="1"/>
  <c r="J372" i="1"/>
  <c r="J376" i="1"/>
  <c r="J380" i="1"/>
  <c r="J384" i="1"/>
  <c r="J388" i="1"/>
  <c r="J392" i="1"/>
  <c r="J396" i="1"/>
  <c r="J400" i="1"/>
  <c r="J404" i="1"/>
  <c r="J408" i="1"/>
  <c r="J412" i="1"/>
  <c r="J416" i="1"/>
  <c r="J420" i="1"/>
  <c r="J424" i="1"/>
  <c r="J428" i="1"/>
  <c r="N455" i="1"/>
  <c r="C15" i="8" s="1"/>
  <c r="N453" i="1"/>
  <c r="C36" i="8" s="1"/>
  <c r="N451" i="1"/>
  <c r="C9" i="8" s="1"/>
  <c r="N449" i="1"/>
  <c r="C14" i="8" s="1"/>
  <c r="N447" i="1"/>
  <c r="C21" i="8" s="1"/>
  <c r="N445" i="1"/>
  <c r="C31" i="8" s="1"/>
  <c r="N443" i="1"/>
  <c r="N441" i="1"/>
  <c r="N439" i="1"/>
  <c r="J438" i="1"/>
  <c r="N456" i="1"/>
  <c r="C16" i="8" s="1"/>
  <c r="N454" i="1"/>
  <c r="Q447" i="1" s="1"/>
  <c r="N452" i="1"/>
  <c r="C5" i="8" s="1"/>
  <c r="N450" i="1"/>
  <c r="C8" i="8" s="1"/>
  <c r="N448" i="1"/>
  <c r="C13" i="8" s="1"/>
  <c r="N446" i="1"/>
  <c r="C12" i="8" s="1"/>
  <c r="N444" i="1"/>
  <c r="C7" i="8" s="1"/>
  <c r="N442" i="1"/>
  <c r="C11" i="8" s="1"/>
  <c r="N440" i="1"/>
  <c r="C6" i="8" s="1"/>
  <c r="N438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502" i="1"/>
  <c r="J506" i="1"/>
  <c r="J510" i="1"/>
  <c r="J514" i="1"/>
  <c r="J518" i="1"/>
  <c r="Q532" i="1"/>
  <c r="J534" i="1"/>
  <c r="Q536" i="1"/>
  <c r="Q540" i="1"/>
  <c r="J542" i="1"/>
  <c r="Q544" i="1"/>
  <c r="J546" i="1"/>
  <c r="Q548" i="1"/>
  <c r="J550" i="1"/>
  <c r="Q552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Q640" i="1"/>
  <c r="J642" i="1"/>
  <c r="Q644" i="1"/>
  <c r="J646" i="1"/>
  <c r="Q648" i="1"/>
  <c r="J650" i="1"/>
  <c r="Q652" i="1"/>
  <c r="J654" i="1"/>
  <c r="Q656" i="1"/>
  <c r="J658" i="1"/>
  <c r="J677" i="1"/>
  <c r="Q679" i="1"/>
  <c r="J681" i="1"/>
  <c r="Q683" i="1"/>
  <c r="J685" i="1"/>
  <c r="Q687" i="1"/>
  <c r="J689" i="1"/>
  <c r="Q691" i="1"/>
  <c r="J693" i="1"/>
  <c r="Q695" i="1"/>
  <c r="J697" i="1"/>
  <c r="Q730" i="1"/>
  <c r="Q731" i="1"/>
  <c r="J735" i="1"/>
  <c r="Q738" i="1"/>
  <c r="Q740" i="1"/>
  <c r="Q742" i="1"/>
  <c r="Q744" i="1"/>
  <c r="Q746" i="1"/>
  <c r="Q748" i="1"/>
  <c r="Q750" i="1"/>
  <c r="Q795" i="1"/>
  <c r="Q797" i="1"/>
  <c r="Q799" i="1"/>
  <c r="Q801" i="1"/>
  <c r="Q803" i="1"/>
  <c r="Q805" i="1"/>
  <c r="Q807" i="1"/>
  <c r="Q809" i="1"/>
  <c r="Q811" i="1"/>
  <c r="Q813" i="1"/>
  <c r="Q824" i="1"/>
  <c r="Q826" i="1"/>
  <c r="J831" i="1"/>
  <c r="J832" i="1"/>
  <c r="Q834" i="1"/>
  <c r="J839" i="1"/>
  <c r="Q842" i="1"/>
  <c r="J845" i="1"/>
  <c r="J849" i="1"/>
  <c r="J853" i="1"/>
  <c r="J857" i="1"/>
  <c r="J861" i="1"/>
  <c r="J865" i="1"/>
  <c r="J499" i="1"/>
  <c r="Q533" i="1"/>
  <c r="Q537" i="1"/>
  <c r="Q541" i="1"/>
  <c r="Q545" i="1"/>
  <c r="Q553" i="1"/>
  <c r="Q637" i="1"/>
  <c r="Q641" i="1"/>
  <c r="Q645" i="1"/>
  <c r="Q649" i="1"/>
  <c r="Q653" i="1"/>
  <c r="Q657" i="1"/>
  <c r="J678" i="1"/>
  <c r="Q680" i="1"/>
  <c r="Q684" i="1"/>
  <c r="Q688" i="1"/>
  <c r="Q692" i="1"/>
  <c r="Q696" i="1"/>
  <c r="J736" i="1"/>
  <c r="J837" i="1"/>
  <c r="J848" i="1"/>
  <c r="J852" i="1"/>
  <c r="J856" i="1"/>
  <c r="J860" i="1"/>
  <c r="J864" i="1"/>
  <c r="J504" i="1"/>
  <c r="J508" i="1"/>
  <c r="J512" i="1"/>
  <c r="J516" i="1"/>
  <c r="J520" i="1"/>
  <c r="J521" i="1"/>
  <c r="J522" i="1"/>
  <c r="J523" i="1"/>
  <c r="J524" i="1"/>
  <c r="J525" i="1"/>
  <c r="J526" i="1"/>
  <c r="J536" i="1"/>
  <c r="Q538" i="1"/>
  <c r="J540" i="1"/>
  <c r="Q542" i="1"/>
  <c r="J544" i="1"/>
  <c r="Q546" i="1"/>
  <c r="J548" i="1"/>
  <c r="J552" i="1"/>
  <c r="J640" i="1"/>
  <c r="Q642" i="1"/>
  <c r="J644" i="1"/>
  <c r="Q646" i="1"/>
  <c r="J648" i="1"/>
  <c r="Q650" i="1"/>
  <c r="J652" i="1"/>
  <c r="Q654" i="1"/>
  <c r="J656" i="1"/>
  <c r="J679" i="1"/>
  <c r="Q681" i="1"/>
  <c r="J683" i="1"/>
  <c r="Q685" i="1"/>
  <c r="J687" i="1"/>
  <c r="Q689" i="1"/>
  <c r="J691" i="1"/>
  <c r="Q693" i="1"/>
  <c r="J695" i="1"/>
  <c r="Q697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21" i="1"/>
  <c r="J722" i="1"/>
  <c r="J723" i="1"/>
  <c r="J724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42" i="1"/>
  <c r="J838" i="1"/>
  <c r="J834" i="1"/>
  <c r="J830" i="1"/>
  <c r="J844" i="1"/>
  <c r="J823" i="1"/>
  <c r="J824" i="1"/>
  <c r="J825" i="1"/>
  <c r="J826" i="1"/>
  <c r="J827" i="1"/>
  <c r="J828" i="1"/>
  <c r="Q830" i="1"/>
  <c r="J835" i="1"/>
  <c r="J836" i="1"/>
  <c r="J843" i="1"/>
  <c r="J847" i="1"/>
  <c r="J851" i="1"/>
  <c r="J855" i="1"/>
  <c r="J859" i="1"/>
  <c r="J863" i="1"/>
  <c r="Q535" i="1"/>
  <c r="Q539" i="1"/>
  <c r="Q543" i="1"/>
  <c r="Q547" i="1"/>
  <c r="Q639" i="1"/>
  <c r="Q643" i="1"/>
  <c r="Q647" i="1"/>
  <c r="Q651" i="1"/>
  <c r="Q678" i="1"/>
  <c r="Q686" i="1"/>
  <c r="Q690" i="1"/>
  <c r="Q694" i="1"/>
  <c r="Q751" i="1"/>
  <c r="Q747" i="1"/>
  <c r="Q743" i="1"/>
  <c r="Q739" i="1"/>
  <c r="Q736" i="1"/>
  <c r="Q844" i="1"/>
  <c r="Q840" i="1"/>
  <c r="Q836" i="1"/>
  <c r="Q832" i="1"/>
  <c r="Q828" i="1"/>
  <c r="Q843" i="1"/>
  <c r="Q839" i="1"/>
  <c r="Q835" i="1"/>
  <c r="Q831" i="1"/>
  <c r="Q827" i="1"/>
  <c r="Q823" i="1"/>
  <c r="Q841" i="1"/>
  <c r="Q837" i="1"/>
  <c r="Q833" i="1"/>
  <c r="Q829" i="1"/>
  <c r="Q825" i="1"/>
  <c r="J833" i="1"/>
  <c r="J841" i="1"/>
  <c r="J846" i="1"/>
  <c r="J850" i="1"/>
  <c r="J854" i="1"/>
  <c r="J858" i="1"/>
  <c r="J862" i="1"/>
  <c r="Q733" i="1"/>
  <c r="Q737" i="1"/>
  <c r="Q741" i="1"/>
  <c r="Q745" i="1"/>
  <c r="Q749" i="1"/>
  <c r="Q796" i="1"/>
  <c r="Q800" i="1"/>
  <c r="Q804" i="1"/>
  <c r="Q808" i="1"/>
  <c r="Q812" i="1"/>
  <c r="Q816" i="1"/>
  <c r="J872" i="1"/>
  <c r="Q874" i="1"/>
  <c r="Q878" i="1"/>
  <c r="Q882" i="1"/>
  <c r="Q886" i="1"/>
  <c r="Q909" i="1"/>
  <c r="Q913" i="1"/>
  <c r="Q917" i="1"/>
  <c r="Q921" i="1"/>
  <c r="J931" i="1"/>
  <c r="J935" i="1"/>
  <c r="J939" i="1"/>
  <c r="J943" i="1"/>
  <c r="J947" i="1"/>
  <c r="J951" i="1"/>
  <c r="J955" i="1"/>
  <c r="J1025" i="1"/>
  <c r="J1033" i="1"/>
  <c r="J1037" i="1"/>
  <c r="J1041" i="1"/>
  <c r="J1045" i="1"/>
  <c r="J1049" i="1"/>
  <c r="J1053" i="1"/>
  <c r="J1057" i="1"/>
  <c r="Q875" i="1"/>
  <c r="J877" i="1"/>
  <c r="Q879" i="1"/>
  <c r="J881" i="1"/>
  <c r="Q883" i="1"/>
  <c r="J885" i="1"/>
  <c r="Q887" i="1"/>
  <c r="J889" i="1"/>
  <c r="Q891" i="1"/>
  <c r="J893" i="1"/>
  <c r="J894" i="1"/>
  <c r="J895" i="1"/>
  <c r="J896" i="1"/>
  <c r="J897" i="1"/>
  <c r="J898" i="1"/>
  <c r="J899" i="1"/>
  <c r="J900" i="1"/>
  <c r="J901" i="1"/>
  <c r="J912" i="1"/>
  <c r="Q914" i="1"/>
  <c r="J916" i="1"/>
  <c r="Q918" i="1"/>
  <c r="J920" i="1"/>
  <c r="Q922" i="1"/>
  <c r="J924" i="1"/>
  <c r="Q926" i="1"/>
  <c r="J928" i="1"/>
  <c r="J929" i="1"/>
  <c r="J930" i="1"/>
  <c r="J934" i="1"/>
  <c r="J938" i="1"/>
  <c r="J942" i="1"/>
  <c r="J946" i="1"/>
  <c r="J950" i="1"/>
  <c r="J954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44" i="1"/>
  <c r="J1040" i="1"/>
  <c r="J1036" i="1"/>
  <c r="J1032" i="1"/>
  <c r="J1028" i="1"/>
  <c r="J1024" i="1"/>
  <c r="J1023" i="1"/>
  <c r="J1042" i="1"/>
  <c r="J1038" i="1"/>
  <c r="J1034" i="1"/>
  <c r="Q1036" i="1"/>
  <c r="J1031" i="1"/>
  <c r="J1048" i="1"/>
  <c r="J1052" i="1"/>
  <c r="J1056" i="1"/>
  <c r="Q798" i="1"/>
  <c r="Q802" i="1"/>
  <c r="Q806" i="1"/>
  <c r="Q810" i="1"/>
  <c r="Q872" i="1"/>
  <c r="Q876" i="1"/>
  <c r="Q880" i="1"/>
  <c r="Q884" i="1"/>
  <c r="Q888" i="1"/>
  <c r="Q892" i="1"/>
  <c r="Q928" i="1"/>
  <c r="J909" i="1"/>
  <c r="Q911" i="1"/>
  <c r="Q915" i="1"/>
  <c r="Q919" i="1"/>
  <c r="Q923" i="1"/>
  <c r="Q927" i="1"/>
  <c r="J933" i="1"/>
  <c r="J937" i="1"/>
  <c r="J941" i="1"/>
  <c r="J945" i="1"/>
  <c r="J949" i="1"/>
  <c r="J953" i="1"/>
  <c r="Q1042" i="1"/>
  <c r="Q1024" i="1"/>
  <c r="J1029" i="1"/>
  <c r="J1030" i="1"/>
  <c r="Q1032" i="1"/>
  <c r="J1035" i="1"/>
  <c r="J1039" i="1"/>
  <c r="J1043" i="1"/>
  <c r="J1047" i="1"/>
  <c r="J1051" i="1"/>
  <c r="J1055" i="1"/>
  <c r="J1059" i="1"/>
  <c r="Q873" i="1"/>
  <c r="J875" i="1"/>
  <c r="Q877" i="1"/>
  <c r="J879" i="1"/>
  <c r="Q881" i="1"/>
  <c r="J883" i="1"/>
  <c r="Q885" i="1"/>
  <c r="J887" i="1"/>
  <c r="J910" i="1"/>
  <c r="Q912" i="1"/>
  <c r="Q916" i="1"/>
  <c r="J918" i="1"/>
  <c r="Q920" i="1"/>
  <c r="J922" i="1"/>
  <c r="Q924" i="1"/>
  <c r="J932" i="1"/>
  <c r="J936" i="1"/>
  <c r="J940" i="1"/>
  <c r="J944" i="1"/>
  <c r="J948" i="1"/>
  <c r="J952" i="1"/>
  <c r="J1046" i="1"/>
  <c r="J1050" i="1"/>
  <c r="J1054" i="1"/>
  <c r="J1058" i="1"/>
  <c r="Q962" i="1"/>
  <c r="Q966" i="1"/>
  <c r="Q970" i="1"/>
  <c r="Q974" i="1"/>
  <c r="Q978" i="1"/>
  <c r="Q989" i="1"/>
  <c r="Q993" i="1"/>
  <c r="Q997" i="1"/>
  <c r="Q1001" i="1"/>
  <c r="Q1005" i="1"/>
  <c r="Q1023" i="1"/>
  <c r="Q1027" i="1"/>
  <c r="Q1031" i="1"/>
  <c r="Q1035" i="1"/>
  <c r="Q1039" i="1"/>
  <c r="Q1043" i="1"/>
  <c r="J1064" i="1"/>
  <c r="Q1066" i="1"/>
  <c r="Q1070" i="1"/>
  <c r="Q1074" i="1"/>
  <c r="Q1078" i="1"/>
  <c r="Q1082" i="1"/>
  <c r="Q1112" i="1"/>
  <c r="Q1116" i="1"/>
  <c r="Q1120" i="1"/>
  <c r="Q1124" i="1"/>
  <c r="Q1128" i="1"/>
  <c r="Q1132" i="1"/>
  <c r="J1164" i="1"/>
  <c r="Q1166" i="1"/>
  <c r="Q1170" i="1"/>
  <c r="Q1174" i="1"/>
  <c r="Q1178" i="1"/>
  <c r="Q1182" i="1"/>
  <c r="Q1200" i="1"/>
  <c r="Q1205" i="1"/>
  <c r="J1209" i="1"/>
  <c r="J1217" i="1"/>
  <c r="J1221" i="1"/>
  <c r="J1225" i="1"/>
  <c r="J1229" i="1"/>
  <c r="J1233" i="1"/>
  <c r="J1237" i="1"/>
  <c r="J1241" i="1"/>
  <c r="J1245" i="1"/>
  <c r="J1249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3" i="1"/>
  <c r="Q1311" i="1"/>
  <c r="Q1307" i="1"/>
  <c r="Q1303" i="1"/>
  <c r="Q1299" i="1"/>
  <c r="Q1309" i="1"/>
  <c r="Q1305" i="1"/>
  <c r="Q1301" i="1"/>
  <c r="Q1297" i="1"/>
  <c r="Q1293" i="1"/>
  <c r="Q1304" i="1"/>
  <c r="Q1300" i="1"/>
  <c r="Q1296" i="1"/>
  <c r="Q1292" i="1"/>
  <c r="Q1040" i="1"/>
  <c r="Q1044" i="1"/>
  <c r="Q1067" i="1"/>
  <c r="J1069" i="1"/>
  <c r="Q1071" i="1"/>
  <c r="J1073" i="1"/>
  <c r="Q1075" i="1"/>
  <c r="J1077" i="1"/>
  <c r="Q1079" i="1"/>
  <c r="J1081" i="1"/>
  <c r="Q1083" i="1"/>
  <c r="J1085" i="1"/>
  <c r="J1115" i="1"/>
  <c r="Q1117" i="1"/>
  <c r="J1119" i="1"/>
  <c r="Q1121" i="1"/>
  <c r="J1123" i="1"/>
  <c r="J1127" i="1"/>
  <c r="Q1129" i="1"/>
  <c r="J1131" i="1"/>
  <c r="Q1133" i="1"/>
  <c r="Q1167" i="1"/>
  <c r="J1169" i="1"/>
  <c r="Q1171" i="1"/>
  <c r="J1173" i="1"/>
  <c r="Q1175" i="1"/>
  <c r="J1177" i="1"/>
  <c r="Q1179" i="1"/>
  <c r="J1181" i="1"/>
  <c r="Q1183" i="1"/>
  <c r="J1185" i="1"/>
  <c r="J1203" i="1"/>
  <c r="J1204" i="1"/>
  <c r="Q1207" i="1"/>
  <c r="Q1208" i="1"/>
  <c r="J1210" i="1"/>
  <c r="J1211" i="1"/>
  <c r="J1212" i="1"/>
  <c r="Q1215" i="1"/>
  <c r="Q1216" i="1"/>
  <c r="J1218" i="1"/>
  <c r="J1219" i="1"/>
  <c r="J1220" i="1"/>
  <c r="J1224" i="1"/>
  <c r="J1228" i="1"/>
  <c r="J1232" i="1"/>
  <c r="J1236" i="1"/>
  <c r="J1240" i="1"/>
  <c r="J1244" i="1"/>
  <c r="J1248" i="1"/>
  <c r="J1252" i="1"/>
  <c r="Q1275" i="1"/>
  <c r="Q1271" i="1"/>
  <c r="Q1267" i="1"/>
  <c r="Q1263" i="1"/>
  <c r="Q1259" i="1"/>
  <c r="Q1277" i="1"/>
  <c r="Q1273" i="1"/>
  <c r="Q1269" i="1"/>
  <c r="Q1265" i="1"/>
  <c r="Q1261" i="1"/>
  <c r="Q1257" i="1"/>
  <c r="J1282" i="1"/>
  <c r="J1296" i="1"/>
  <c r="J1300" i="1"/>
  <c r="J1304" i="1"/>
  <c r="J1308" i="1"/>
  <c r="J1312" i="1"/>
  <c r="Q964" i="1"/>
  <c r="Q968" i="1"/>
  <c r="Q972" i="1"/>
  <c r="Q976" i="1"/>
  <c r="Q991" i="1"/>
  <c r="Q995" i="1"/>
  <c r="Q999" i="1"/>
  <c r="Q1003" i="1"/>
  <c r="Q1025" i="1"/>
  <c r="Q1029" i="1"/>
  <c r="Q1033" i="1"/>
  <c r="Q1037" i="1"/>
  <c r="Q1041" i="1"/>
  <c r="Q1064" i="1"/>
  <c r="Q1068" i="1"/>
  <c r="Q1072" i="1"/>
  <c r="Q1076" i="1"/>
  <c r="Q1080" i="1"/>
  <c r="Q1084" i="1"/>
  <c r="J1112" i="1"/>
  <c r="Q1114" i="1"/>
  <c r="Q1118" i="1"/>
  <c r="Q1122" i="1"/>
  <c r="Q1126" i="1"/>
  <c r="Q1130" i="1"/>
  <c r="Q1164" i="1"/>
  <c r="Q1168" i="1"/>
  <c r="Q1172" i="1"/>
  <c r="Q1176" i="1"/>
  <c r="Q1180" i="1"/>
  <c r="Q1184" i="1"/>
  <c r="Q1198" i="1"/>
  <c r="Q1218" i="1"/>
  <c r="Q1214" i="1"/>
  <c r="Q1210" i="1"/>
  <c r="Q1206" i="1"/>
  <c r="Q1202" i="1"/>
  <c r="Q1209" i="1"/>
  <c r="J1213" i="1"/>
  <c r="Q1217" i="1"/>
  <c r="J1223" i="1"/>
  <c r="J1227" i="1"/>
  <c r="J1231" i="1"/>
  <c r="J1235" i="1"/>
  <c r="J1239" i="1"/>
  <c r="J1243" i="1"/>
  <c r="J1247" i="1"/>
  <c r="J1251" i="1"/>
  <c r="Q1258" i="1"/>
  <c r="Q1260" i="1"/>
  <c r="Q1262" i="1"/>
  <c r="Q1264" i="1"/>
  <c r="Q1266" i="1"/>
  <c r="Q1268" i="1"/>
  <c r="Q1270" i="1"/>
  <c r="Q1272" i="1"/>
  <c r="Q1274" i="1"/>
  <c r="Q1276" i="1"/>
  <c r="Q1278" i="1"/>
  <c r="J1281" i="1"/>
  <c r="J1285" i="1"/>
  <c r="J1346" i="1"/>
  <c r="J1294" i="1"/>
  <c r="Q1026" i="1"/>
  <c r="Q1030" i="1"/>
  <c r="Q1034" i="1"/>
  <c r="Q1038" i="1"/>
  <c r="Q1065" i="1"/>
  <c r="J1067" i="1"/>
  <c r="Q1069" i="1"/>
  <c r="J1071" i="1"/>
  <c r="Q1073" i="1"/>
  <c r="J1075" i="1"/>
  <c r="Q1077" i="1"/>
  <c r="J1079" i="1"/>
  <c r="Q1081" i="1"/>
  <c r="J1113" i="1"/>
  <c r="Q1115" i="1"/>
  <c r="J1117" i="1"/>
  <c r="Q1119" i="1"/>
  <c r="J1121" i="1"/>
  <c r="Q1123" i="1"/>
  <c r="J1125" i="1"/>
  <c r="Q1127" i="1"/>
  <c r="J1129" i="1"/>
  <c r="Q1165" i="1"/>
  <c r="J1167" i="1"/>
  <c r="Q1169" i="1"/>
  <c r="J1171" i="1"/>
  <c r="Q1173" i="1"/>
  <c r="J1175" i="1"/>
  <c r="Q1177" i="1"/>
  <c r="J1179" i="1"/>
  <c r="Q1181" i="1"/>
  <c r="Q1204" i="1"/>
  <c r="J1206" i="1"/>
  <c r="J1207" i="1"/>
  <c r="J1208" i="1"/>
  <c r="Q1211" i="1"/>
  <c r="J1214" i="1"/>
  <c r="J1216" i="1"/>
  <c r="Q1219" i="1"/>
  <c r="J1222" i="1"/>
  <c r="J1226" i="1"/>
  <c r="J1230" i="1"/>
  <c r="J1234" i="1"/>
  <c r="J1238" i="1"/>
  <c r="J1242" i="1"/>
  <c r="J1246" i="1"/>
  <c r="J1250" i="1"/>
  <c r="J1284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09" i="1"/>
  <c r="J1305" i="1"/>
  <c r="J1301" i="1"/>
  <c r="J1297" i="1"/>
  <c r="J1292" i="1"/>
  <c r="J1311" i="1"/>
  <c r="J1307" i="1"/>
  <c r="J1303" i="1"/>
  <c r="J1299" i="1"/>
  <c r="J1295" i="1"/>
  <c r="J1298" i="1"/>
  <c r="J1302" i="1"/>
  <c r="J1306" i="1"/>
  <c r="J1310" i="1"/>
  <c r="Q1308" i="1"/>
  <c r="Q1312" i="1"/>
  <c r="Q1351" i="1"/>
  <c r="J1353" i="1"/>
  <c r="Q1355" i="1"/>
  <c r="Q1360" i="1"/>
  <c r="Q1364" i="1"/>
  <c r="Q1368" i="1"/>
  <c r="Q1372" i="1"/>
  <c r="Q1385" i="1"/>
  <c r="Q1389" i="1"/>
  <c r="Q1393" i="1"/>
  <c r="J1396" i="1"/>
  <c r="J1397" i="1"/>
  <c r="J1398" i="1"/>
  <c r="J1399" i="1"/>
  <c r="J1400" i="1"/>
  <c r="J1401" i="1"/>
  <c r="J1402" i="1"/>
  <c r="J1403" i="1"/>
  <c r="J1404" i="1"/>
  <c r="J1410" i="1"/>
  <c r="J1413" i="1"/>
  <c r="J1418" i="1"/>
  <c r="J1421" i="1"/>
  <c r="J1426" i="1"/>
  <c r="J1429" i="1"/>
  <c r="J1434" i="1"/>
  <c r="J1437" i="1"/>
  <c r="J1442" i="1"/>
  <c r="J1445" i="1"/>
  <c r="J1450" i="1"/>
  <c r="J1464" i="1"/>
  <c r="J1468" i="1"/>
  <c r="J1472" i="1"/>
  <c r="J1476" i="1"/>
  <c r="J1480" i="1"/>
  <c r="J1484" i="1"/>
  <c r="J1488" i="1"/>
  <c r="J1492" i="1"/>
  <c r="J1354" i="1"/>
  <c r="Q1357" i="1"/>
  <c r="J1359" i="1"/>
  <c r="Q1361" i="1"/>
  <c r="J1363" i="1"/>
  <c r="Q1365" i="1"/>
  <c r="J1367" i="1"/>
  <c r="Q1369" i="1"/>
  <c r="J1371" i="1"/>
  <c r="J1388" i="1"/>
  <c r="Q1390" i="1"/>
  <c r="J1392" i="1"/>
  <c r="Q1394" i="1"/>
  <c r="Q1395" i="1"/>
  <c r="J1407" i="1"/>
  <c r="J1412" i="1"/>
  <c r="J1415" i="1"/>
  <c r="J1420" i="1"/>
  <c r="J1423" i="1"/>
  <c r="J1428" i="1"/>
  <c r="J1431" i="1"/>
  <c r="J1436" i="1"/>
  <c r="J1439" i="1"/>
  <c r="J1444" i="1"/>
  <c r="J1447" i="1"/>
  <c r="J1477" i="1"/>
  <c r="J1473" i="1"/>
  <c r="J1469" i="1"/>
  <c r="J1465" i="1"/>
  <c r="J1456" i="1"/>
  <c r="J1475" i="1"/>
  <c r="J1471" i="1"/>
  <c r="J1467" i="1"/>
  <c r="J1457" i="1"/>
  <c r="J1458" i="1"/>
  <c r="J1459" i="1"/>
  <c r="J1460" i="1"/>
  <c r="J1461" i="1"/>
  <c r="J1462" i="1"/>
  <c r="J1463" i="1"/>
  <c r="J1479" i="1"/>
  <c r="J1483" i="1"/>
  <c r="J1487" i="1"/>
  <c r="J1491" i="1"/>
  <c r="Q1294" i="1"/>
  <c r="Q1298" i="1"/>
  <c r="Q1302" i="1"/>
  <c r="Q1306" i="1"/>
  <c r="Q1353" i="1"/>
  <c r="Q1358" i="1"/>
  <c r="Q1362" i="1"/>
  <c r="Q1366" i="1"/>
  <c r="J1385" i="1"/>
  <c r="Q1387" i="1"/>
  <c r="Q1391" i="1"/>
  <c r="Q1396" i="1"/>
  <c r="Q1398" i="1"/>
  <c r="Q1400" i="1"/>
  <c r="J1406" i="1"/>
  <c r="J1409" i="1"/>
  <c r="J1414" i="1"/>
  <c r="J1417" i="1"/>
  <c r="J1422" i="1"/>
  <c r="J1425" i="1"/>
  <c r="J1430" i="1"/>
  <c r="J1433" i="1"/>
  <c r="J1438" i="1"/>
  <c r="J1441" i="1"/>
  <c r="J1446" i="1"/>
  <c r="J1449" i="1"/>
  <c r="Q1475" i="1"/>
  <c r="Q1471" i="1"/>
  <c r="Q1467" i="1"/>
  <c r="Q1463" i="1"/>
  <c r="Q1474" i="1"/>
  <c r="Q1470" i="1"/>
  <c r="Q1466" i="1"/>
  <c r="Q1462" i="1"/>
  <c r="Q1458" i="1"/>
  <c r="Q1477" i="1"/>
  <c r="Q1473" i="1"/>
  <c r="Q1469" i="1"/>
  <c r="Q1465" i="1"/>
  <c r="Q1476" i="1"/>
  <c r="Q1472" i="1"/>
  <c r="Q1468" i="1"/>
  <c r="Q1464" i="1"/>
  <c r="Q1460" i="1"/>
  <c r="Q1456" i="1"/>
  <c r="J1466" i="1"/>
  <c r="J1470" i="1"/>
  <c r="J1474" i="1"/>
  <c r="J1478" i="1"/>
  <c r="J1482" i="1"/>
  <c r="J1486" i="1"/>
  <c r="J1490" i="1"/>
  <c r="J1494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51" i="1"/>
  <c r="Q1354" i="1"/>
  <c r="J1356" i="1"/>
  <c r="J1357" i="1"/>
  <c r="Q1359" i="1"/>
  <c r="J1361" i="1"/>
  <c r="Q1363" i="1"/>
  <c r="J1365" i="1"/>
  <c r="Q1367" i="1"/>
  <c r="J1369" i="1"/>
  <c r="J1373" i="1"/>
  <c r="J1374" i="1"/>
  <c r="J1375" i="1"/>
  <c r="J1376" i="1"/>
  <c r="J1377" i="1"/>
  <c r="J1378" i="1"/>
  <c r="Q1401" i="1"/>
  <c r="Q1397" i="1"/>
  <c r="Q1406" i="1"/>
  <c r="Q1405" i="1"/>
  <c r="Q1404" i="1"/>
  <c r="Q1403" i="1"/>
  <c r="Q1399" i="1"/>
  <c r="J1386" i="1"/>
  <c r="Q1388" i="1"/>
  <c r="J1390" i="1"/>
  <c r="Q1392" i="1"/>
  <c r="J1394" i="1"/>
  <c r="J1395" i="1"/>
  <c r="J1405" i="1"/>
  <c r="J1408" i="1"/>
  <c r="J1411" i="1"/>
  <c r="J1416" i="1"/>
  <c r="J1419" i="1"/>
  <c r="J1424" i="1"/>
  <c r="J1427" i="1"/>
  <c r="J1432" i="1"/>
  <c r="J1435" i="1"/>
  <c r="J1440" i="1"/>
  <c r="J1443" i="1"/>
  <c r="J1448" i="1"/>
  <c r="J1481" i="1"/>
  <c r="J1485" i="1"/>
  <c r="J1489" i="1"/>
  <c r="J1493" i="1"/>
  <c r="J1499" i="1"/>
  <c r="Q1501" i="1"/>
  <c r="Q1505" i="1"/>
  <c r="Q1509" i="1"/>
  <c r="Q1513" i="1"/>
  <c r="Q1517" i="1"/>
  <c r="Q1543" i="1"/>
  <c r="Q1547" i="1"/>
  <c r="Q1551" i="1"/>
  <c r="Q1555" i="1"/>
  <c r="Q1559" i="1"/>
  <c r="Q1563" i="1"/>
  <c r="J1586" i="1"/>
  <c r="J1590" i="1"/>
  <c r="J1594" i="1"/>
  <c r="J1598" i="1"/>
  <c r="J1602" i="1"/>
  <c r="J1606" i="1"/>
  <c r="J1610" i="1"/>
  <c r="J1614" i="1"/>
  <c r="J1618" i="1"/>
  <c r="J1622" i="1"/>
  <c r="J1626" i="1"/>
  <c r="J1630" i="1"/>
  <c r="J1634" i="1"/>
  <c r="J1638" i="1"/>
  <c r="J1642" i="1"/>
  <c r="J1646" i="1"/>
  <c r="J1650" i="1"/>
  <c r="J1500" i="1"/>
  <c r="Q1502" i="1"/>
  <c r="J1504" i="1"/>
  <c r="Q1506" i="1"/>
  <c r="J1508" i="1"/>
  <c r="Q1510" i="1"/>
  <c r="J1512" i="1"/>
  <c r="Q1514" i="1"/>
  <c r="J1516" i="1"/>
  <c r="Q1518" i="1"/>
  <c r="J1520" i="1"/>
  <c r="J1546" i="1"/>
  <c r="Q1548" i="1"/>
  <c r="J1550" i="1"/>
  <c r="Q1552" i="1"/>
  <c r="J1554" i="1"/>
  <c r="Q1556" i="1"/>
  <c r="J1558" i="1"/>
  <c r="Q1560" i="1"/>
  <c r="J1562" i="1"/>
  <c r="Q1564" i="1"/>
  <c r="J1585" i="1"/>
  <c r="J1589" i="1"/>
  <c r="J1593" i="1"/>
  <c r="J1597" i="1"/>
  <c r="J1601" i="1"/>
  <c r="J1605" i="1"/>
  <c r="J1609" i="1"/>
  <c r="J1613" i="1"/>
  <c r="J1617" i="1"/>
  <c r="J1621" i="1"/>
  <c r="J1625" i="1"/>
  <c r="J1629" i="1"/>
  <c r="J1633" i="1"/>
  <c r="J1637" i="1"/>
  <c r="J1641" i="1"/>
  <c r="J1645" i="1"/>
  <c r="J1649" i="1"/>
  <c r="Q1499" i="1"/>
  <c r="Q1503" i="1"/>
  <c r="Q1507" i="1"/>
  <c r="Q1511" i="1"/>
  <c r="Q1515" i="1"/>
  <c r="Q1519" i="1"/>
  <c r="J1543" i="1"/>
  <c r="Q1545" i="1"/>
  <c r="Q1549" i="1"/>
  <c r="Q1553" i="1"/>
  <c r="Q1557" i="1"/>
  <c r="Q1561" i="1"/>
  <c r="J1584" i="1"/>
  <c r="J1588" i="1"/>
  <c r="J1592" i="1"/>
  <c r="J1596" i="1"/>
  <c r="J1600" i="1"/>
  <c r="J1604" i="1"/>
  <c r="J1608" i="1"/>
  <c r="J1612" i="1"/>
  <c r="J1616" i="1"/>
  <c r="J1620" i="1"/>
  <c r="J1624" i="1"/>
  <c r="J1628" i="1"/>
  <c r="J1632" i="1"/>
  <c r="J1636" i="1"/>
  <c r="J1640" i="1"/>
  <c r="J1644" i="1"/>
  <c r="J1648" i="1"/>
  <c r="J1652" i="1"/>
  <c r="J1502" i="1"/>
  <c r="Q1504" i="1"/>
  <c r="J1506" i="1"/>
  <c r="Q1508" i="1"/>
  <c r="J1510" i="1"/>
  <c r="Q1512" i="1"/>
  <c r="J1514" i="1"/>
  <c r="Q1516" i="1"/>
  <c r="J1544" i="1"/>
  <c r="Q1546" i="1"/>
  <c r="J1548" i="1"/>
  <c r="Q1550" i="1"/>
  <c r="J1552" i="1"/>
  <c r="Q1554" i="1"/>
  <c r="J1556" i="1"/>
  <c r="Q1558" i="1"/>
  <c r="J1560" i="1"/>
  <c r="J1583" i="1"/>
  <c r="J1587" i="1"/>
  <c r="J1591" i="1"/>
  <c r="J1595" i="1"/>
  <c r="J1599" i="1"/>
  <c r="J1603" i="1"/>
  <c r="J1607" i="1"/>
  <c r="J1611" i="1"/>
  <c r="J1615" i="1"/>
  <c r="J1619" i="1"/>
  <c r="J1623" i="1"/>
  <c r="J1627" i="1"/>
  <c r="J1631" i="1"/>
  <c r="J1635" i="1"/>
  <c r="J1639" i="1"/>
  <c r="J1643" i="1"/>
  <c r="J1647" i="1"/>
  <c r="J1651" i="1"/>
  <c r="T4" i="1" l="1"/>
  <c r="T7" i="1"/>
  <c r="C27" i="6"/>
  <c r="C29" i="6" s="1"/>
  <c r="C30" i="6" s="1"/>
  <c r="S2" i="1"/>
  <c r="K12" i="6" s="1"/>
  <c r="K14" i="6" s="1"/>
  <c r="K15" i="6" s="1"/>
  <c r="S13" i="1"/>
  <c r="S4" i="1"/>
  <c r="K18" i="6" s="1"/>
  <c r="K20" i="6" s="1"/>
  <c r="T18" i="1"/>
  <c r="T8" i="1"/>
  <c r="T17" i="1"/>
  <c r="T6" i="1"/>
  <c r="T16" i="1"/>
  <c r="T5" i="1"/>
  <c r="T19" i="1"/>
  <c r="T9" i="1"/>
  <c r="K27" i="6"/>
  <c r="C10" i="8"/>
  <c r="Q22" i="1"/>
  <c r="Q444" i="1"/>
  <c r="N457" i="1"/>
  <c r="R8" i="1"/>
  <c r="Q19" i="1"/>
  <c r="Q3" i="1"/>
  <c r="Q6" i="1"/>
  <c r="Q23" i="1"/>
  <c r="Q12" i="1"/>
  <c r="Q15" i="1"/>
  <c r="Q14" i="1"/>
  <c r="Q18" i="1"/>
  <c r="Q17" i="1"/>
  <c r="R11" i="1"/>
  <c r="Q21" i="1"/>
  <c r="Q8" i="1"/>
  <c r="Q20" i="1"/>
  <c r="Q11" i="1"/>
  <c r="Q10" i="1"/>
  <c r="Q13" i="1"/>
  <c r="C14" i="6"/>
  <c r="C15" i="6" s="1"/>
  <c r="Q16" i="1"/>
  <c r="R4" i="1"/>
  <c r="Q440" i="1"/>
  <c r="Q4" i="1" s="1"/>
  <c r="Q2" i="1"/>
  <c r="Q7" i="1"/>
  <c r="Q9" i="1"/>
  <c r="K21" i="6" l="1"/>
  <c r="K29" i="6"/>
  <c r="K30" i="6" s="1"/>
  <c r="K35" i="6"/>
  <c r="K37" i="6" s="1"/>
  <c r="K38" i="6" s="1"/>
  <c r="K39" i="6" s="1"/>
  <c r="C18" i="6"/>
  <c r="C20" i="6" s="1"/>
  <c r="C21" i="6" s="1"/>
  <c r="C34" i="6" l="1"/>
  <c r="C36" i="6" s="1"/>
  <c r="C37" i="6" s="1"/>
  <c r="C38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Sanabria, Ruhan</author>
    <author>Ruhan Pablo Acosta Sanabria</author>
  </authors>
  <commentList>
    <comment ref="R10" authorId="0" shapeId="0" xr:uid="{00000000-0006-0000-0100-000001000000}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R15" authorId="0" shapeId="0" xr:uid="{00000000-0006-0000-0100-000002000000}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R18" authorId="0" shapeId="0" xr:uid="{00000000-0006-0000-0100-000003000000}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R21" authorId="0" shapeId="0" xr:uid="{00000000-0006-0000-0100-000004000000}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R22" authorId="0" shapeId="0" xr:uid="{00000000-0006-0000-0100-000005000000}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A437" authorId="1" shapeId="0" xr:uid="{00000000-0006-0000-0100-000006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38" authorId="1" shapeId="0" xr:uid="{00000000-0006-0000-0100-000007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39" authorId="1" shapeId="0" xr:uid="{00000000-0006-0000-0100-000008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40" authorId="1" shapeId="0" xr:uid="{00000000-0006-0000-0100-000009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41" authorId="1" shapeId="0" xr:uid="{00000000-0006-0000-0100-00000A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42" authorId="1" shapeId="0" xr:uid="{00000000-0006-0000-0100-00000B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43" authorId="1" shapeId="0" xr:uid="{00000000-0006-0000-0100-00000C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44" authorId="1" shapeId="0" xr:uid="{00000000-0006-0000-0100-00000D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45" authorId="1" shapeId="0" xr:uid="{00000000-0006-0000-0100-00000E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46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47" authorId="1" shapeId="0" xr:uid="{00000000-0006-0000-0100-000010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48" authorId="1" shapeId="0" xr:uid="{00000000-0006-0000-0100-000011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49" authorId="1" shapeId="0" xr:uid="{00000000-0006-0000-0100-000012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50" authorId="1" shapeId="0" xr:uid="{00000000-0006-0000-0100-000013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51" authorId="1" shapeId="0" xr:uid="{00000000-0006-0000-0100-000014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52" authorId="1" shapeId="0" xr:uid="{00000000-0006-0000-0100-000015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53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54" authorId="1" shapeId="0" xr:uid="{00000000-0006-0000-0100-000017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55" authorId="1" shapeId="0" xr:uid="{00000000-0006-0000-0100-000018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56" authorId="1" shapeId="0" xr:uid="{00000000-0006-0000-0100-000019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57" authorId="1" shapeId="0" xr:uid="{00000000-0006-0000-0100-00001A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58" authorId="1" shapeId="0" xr:uid="{00000000-0006-0000-0100-00001B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59" authorId="1" shapeId="0" xr:uid="{00000000-0006-0000-0100-00001C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60" authorId="1" shapeId="0" xr:uid="{00000000-0006-0000-0100-00001D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61" authorId="1" shapeId="0" xr:uid="{00000000-0006-0000-0100-00001E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62" authorId="1" shapeId="0" xr:uid="{00000000-0006-0000-0100-00001F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63" authorId="1" shapeId="0" xr:uid="{00000000-0006-0000-0100-000020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64" authorId="1" shapeId="0" xr:uid="{00000000-0006-0000-0100-000021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65" authorId="1" shapeId="0" xr:uid="{00000000-0006-0000-0100-000022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66" authorId="1" shapeId="0" xr:uid="{00000000-0006-0000-0100-000023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67" authorId="1" shapeId="0" xr:uid="{00000000-0006-0000-0100-000024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68" authorId="1" shapeId="0" xr:uid="{00000000-0006-0000-0100-000025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69" authorId="1" shapeId="0" xr:uid="{00000000-0006-0000-0100-000026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70" authorId="1" shapeId="0" xr:uid="{00000000-0006-0000-0100-000027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71" authorId="1" shapeId="0" xr:uid="{00000000-0006-0000-0100-000028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72" authorId="1" shapeId="0" xr:uid="{00000000-0006-0000-0100-000029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73" authorId="1" shapeId="0" xr:uid="{00000000-0006-0000-0100-00002A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74" authorId="1" shapeId="0" xr:uid="{00000000-0006-0000-0100-00002B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75" authorId="1" shapeId="0" xr:uid="{00000000-0006-0000-0100-00002C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76" authorId="1" shapeId="0" xr:uid="{00000000-0006-0000-0100-00002D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77" authorId="1" shapeId="0" xr:uid="{00000000-0006-0000-0100-00002E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78" authorId="1" shapeId="0" xr:uid="{00000000-0006-0000-0100-00002F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79" authorId="1" shapeId="0" xr:uid="{00000000-0006-0000-0100-000030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80" authorId="1" shapeId="0" xr:uid="{00000000-0006-0000-0100-000031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81" authorId="1" shapeId="0" xr:uid="{00000000-0006-0000-0100-000032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82" authorId="1" shapeId="0" xr:uid="{00000000-0006-0000-0100-000033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83" authorId="1" shapeId="0" xr:uid="{00000000-0006-0000-0100-000034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84" authorId="1" shapeId="0" xr:uid="{00000000-0006-0000-0100-000035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85" authorId="1" shapeId="0" xr:uid="{00000000-0006-0000-0100-000036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86" authorId="1" shapeId="0" xr:uid="{00000000-0006-0000-0100-000037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M1198" authorId="0" shapeId="0" xr:uid="{00000000-0006-0000-0100-000038000000}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desconsiderar
</t>
        </r>
      </text>
    </comment>
    <comment ref="Q1203" authorId="0" shapeId="0" xr:uid="{00000000-0006-0000-0100-000039000000}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desconsiderado da Soma</t>
        </r>
      </text>
    </comment>
    <comment ref="M1351" authorId="0" shapeId="0" xr:uid="{00000000-0006-0000-0100-00003A000000}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</t>
        </r>
      </text>
    </comment>
    <comment ref="Q1356" authorId="0" shapeId="0" xr:uid="{00000000-0006-0000-0100-00003B000000}">
      <text>
        <r>
          <rPr>
            <b/>
            <sz val="8"/>
            <color indexed="81"/>
            <rFont val="Tahoma"/>
            <charset val="1"/>
          </rPr>
          <t>Sanabria, Ruhan:
OutLier Desconsiderado da soma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Ruhan Pablo Acosta Sanabria</author>
  </authors>
  <commentList>
    <comment ref="B12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AREA CRIADA EM JULHO/2016</t>
        </r>
      </text>
    </comment>
    <comment ref="J12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AREA CRIADA EM JULHO/2016</t>
        </r>
      </text>
    </comment>
    <comment ref="S12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AREA CRIADA EM JULHO/2016</t>
        </r>
      </text>
    </comment>
    <comment ref="C37" authorId="0" shapeId="0" xr:uid="{00000000-0006-0000-0200-000004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COLETAR A MÉDIA DE SALÁRIO | MÉDIAS DE PADS MOVIMENTADOS POR MES</t>
        </r>
      </text>
    </comment>
    <comment ref="K38" authorId="0" shapeId="0" xr:uid="{00000000-0006-0000-0200-000005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COLETAR A MÉDIA DE SALÁRIO | MÉDIAS DE PADS MOVIMENTADOS POR MES</t>
        </r>
      </text>
    </comment>
    <comment ref="T38" authorId="0" shapeId="0" xr:uid="{00000000-0006-0000-0200-000006000000}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COLETAR A MÉDIA DE SALÁRIO | MÉDIAS DE PADS MOVIMENTADOS POR MES</t>
        </r>
      </text>
    </comment>
  </commentList>
</comments>
</file>

<file path=xl/sharedStrings.xml><?xml version="1.0" encoding="utf-8"?>
<sst xmlns="http://schemas.openxmlformats.org/spreadsheetml/2006/main" count="6944" uniqueCount="2079">
  <si>
    <t>1ª) 041ZE  </t>
  </si>
  <si>
    <t>-</t>
  </si>
  <si>
    <t>&lt; 1 dia</t>
  </si>
  <si>
    <t>2ª) DG  </t>
  </si>
  <si>
    <t>3ª) ASSISEG  </t>
  </si>
  <si>
    <t>19 dias</t>
  </si>
  <si>
    <t>para informar</t>
  </si>
  <si>
    <t>4ª) CAA  </t>
  </si>
  <si>
    <t>4 dias</t>
  </si>
  <si>
    <t>Para análise</t>
  </si>
  <si>
    <t>5ª) ASSISEG  </t>
  </si>
  <si>
    <t>2 dias</t>
  </si>
  <si>
    <t>6ª) 041ZE  </t>
  </si>
  <si>
    <t>3 dias</t>
  </si>
  <si>
    <t>7ª) ASSISEG  </t>
  </si>
  <si>
    <t>9 dias</t>
  </si>
  <si>
    <t>Em atendimento ao Documento nº 092135/2015.</t>
  </si>
  <si>
    <t>8ª) CAA  </t>
  </si>
  <si>
    <t>Em devolução</t>
  </si>
  <si>
    <t>9ª) SECADM  </t>
  </si>
  <si>
    <t>Para análise.</t>
  </si>
  <si>
    <t>10ª) SPO  </t>
  </si>
  <si>
    <t>Para informar disponibilidade orçamentária.</t>
  </si>
  <si>
    <t>11ª) CO  </t>
  </si>
  <si>
    <t>Com informação</t>
  </si>
  <si>
    <t>12ª) SECOFC  </t>
  </si>
  <si>
    <t>13ª) CLC  </t>
  </si>
  <si>
    <t>14ª) SC  </t>
  </si>
  <si>
    <t>6 dias</t>
  </si>
  <si>
    <t>15ª) CLC  </t>
  </si>
  <si>
    <t>16ª) SCON  </t>
  </si>
  <si>
    <t>1 dia</t>
  </si>
  <si>
    <t>Para elaborar a minuta do contrato de prestação de serviços de alarme monitorado para</t>
  </si>
  <si>
    <t>17ª) CAA  </t>
  </si>
  <si>
    <t>Segue para verificar e/ ou ratificar, bem como justificar se for mantido o regime de comodato.</t>
  </si>
  <si>
    <t>18ª) SPO  </t>
  </si>
  <si>
    <t>Para informar.</t>
  </si>
  <si>
    <t>19ª) CO  </t>
  </si>
  <si>
    <t>Com a informação.</t>
  </si>
  <si>
    <t>20ª) SECOFC  </t>
  </si>
  <si>
    <t>21ª) CLC  </t>
  </si>
  <si>
    <t>22ª) SC  </t>
  </si>
  <si>
    <t>11 dias</t>
  </si>
  <si>
    <t>Para retificar Termo de Dispensa.</t>
  </si>
  <si>
    <t>23ª) CLC  </t>
  </si>
  <si>
    <t>24ª) SCON  </t>
  </si>
  <si>
    <t>Para elaborar minuta do contrato.</t>
  </si>
  <si>
    <t>25ª) CLC  </t>
  </si>
  <si>
    <t>Segue minuta para análise e, se de acordo, para empenho.</t>
  </si>
  <si>
    <t>26ª) SECADM  </t>
  </si>
  <si>
    <t>27ª) SCON  </t>
  </si>
  <si>
    <t>análise e correções na minuta contratual pertinente</t>
  </si>
  <si>
    <t>28ª) SECADM  </t>
  </si>
  <si>
    <t>29ª) CPL  </t>
  </si>
  <si>
    <t>De acordo com a minuta do Edital e seus anexos Segue para análise dessa CPL e demais encaminhament</t>
  </si>
  <si>
    <t>30ª) ASSDG  </t>
  </si>
  <si>
    <t>Para análise da minuta contratual</t>
  </si>
  <si>
    <t>31ª) SECADM  </t>
  </si>
  <si>
    <t>Para manifestação.</t>
  </si>
  <si>
    <t>32ª) ASSDG  </t>
  </si>
  <si>
    <t>Segue para análise da minuta contratual.</t>
  </si>
  <si>
    <t>33ª) DG  </t>
  </si>
  <si>
    <t>Com a análise da minuta contratual.</t>
  </si>
  <si>
    <t>34ª) CO  </t>
  </si>
  <si>
    <t>Para empenhar.</t>
  </si>
  <si>
    <t>35ª) ACO  </t>
  </si>
  <si>
    <t>Para emissão das notas de empenho.</t>
  </si>
  <si>
    <t>36ª) SECOFC  </t>
  </si>
  <si>
    <t>37ª) DG  </t>
  </si>
  <si>
    <t>38ª) ACO  </t>
  </si>
  <si>
    <t>Conclusão de trâmite colaborativo</t>
  </si>
  <si>
    <t>39ª) SAEO  </t>
  </si>
  <si>
    <t>Para registros.</t>
  </si>
  <si>
    <t>40ª) CLC  </t>
  </si>
  <si>
    <t>Para formalização dos procedimentos contratuais, conforme "item IV" do despacho 136.940/15.</t>
  </si>
  <si>
    <t>41ª) SCON  </t>
  </si>
  <si>
    <t>10 dias</t>
  </si>
  <si>
    <t>Para formalização da contratação.</t>
  </si>
  <si>
    <t>42ª) CLC  </t>
  </si>
  <si>
    <t>Concluídos os procedimentos de formalização do Contrato nº 109/15, anexado extrato de publicação</t>
  </si>
  <si>
    <t xml:space="preserve">2462/2015  - DIPENSA - Alarme-Monitoramento </t>
  </si>
  <si>
    <t>1ª) 140ZE  </t>
  </si>
  <si>
    <t>2ª) ASSISEG  </t>
  </si>
  <si>
    <t>3ª) 140ZE  </t>
  </si>
  <si>
    <t>4ª) ASSISEG  </t>
  </si>
  <si>
    <t>5ª) CAA  </t>
  </si>
  <si>
    <t>5 dias</t>
  </si>
  <si>
    <t>6ª) SECADM  </t>
  </si>
  <si>
    <t>7ª) SPO  </t>
  </si>
  <si>
    <t>8ª) CO  </t>
  </si>
  <si>
    <t>9ª) SECOFC  </t>
  </si>
  <si>
    <t>10ª) CLC  </t>
  </si>
  <si>
    <t>Para os procedimentos necessários.</t>
  </si>
  <si>
    <t>11ª) SC  </t>
  </si>
  <si>
    <t>12ª) CLC  </t>
  </si>
  <si>
    <t>13ª) SCON  </t>
  </si>
  <si>
    <t>Para elaborar minuta do Contrato.</t>
  </si>
  <si>
    <t>14ª) CLC  </t>
  </si>
  <si>
    <t>Para análise da minuta do contrato.</t>
  </si>
  <si>
    <t>15ª) SECADM  </t>
  </si>
  <si>
    <t>16ª) ASSDG  </t>
  </si>
  <si>
    <t>Para anpalise da minuta contratual.</t>
  </si>
  <si>
    <t>17ª) DG  </t>
  </si>
  <si>
    <t>18ª) CO  </t>
  </si>
  <si>
    <t>para empenhar</t>
  </si>
  <si>
    <t>19ª) ACO  </t>
  </si>
  <si>
    <t>20ª) DG  </t>
  </si>
  <si>
    <t>21ª) SECOFC  </t>
  </si>
  <si>
    <t>22ª) ACO  </t>
  </si>
  <si>
    <t>23ª) SAEO  </t>
  </si>
  <si>
    <t>24ª) CLC  </t>
  </si>
  <si>
    <t>Para registro da contratação.</t>
  </si>
  <si>
    <t>25ª) SC  </t>
  </si>
  <si>
    <t>Para registro no SIASG.</t>
  </si>
  <si>
    <t>26ª) SPO  </t>
  </si>
  <si>
    <t>A pedido</t>
  </si>
  <si>
    <t>27ª) CLC  </t>
  </si>
  <si>
    <t>28ª) SC  </t>
  </si>
  <si>
    <t>Para emitir em definitivo o contrato de prestação de serviços.</t>
  </si>
  <si>
    <t>29ª) CLC  </t>
  </si>
  <si>
    <t>30ª) SCON  </t>
  </si>
  <si>
    <t>22 dias</t>
  </si>
  <si>
    <t>Para emitir o contrato de prestação de serviços em definitivo.</t>
  </si>
  <si>
    <t>31ª) CLC  </t>
  </si>
  <si>
    <t>Concluídos os procedimentos.</t>
  </si>
  <si>
    <t>32ª) SAEO  </t>
  </si>
  <si>
    <t>Para lançamentos e registros.</t>
  </si>
  <si>
    <t>6475/2015  - DISPENSA - Alarme-Monitoramento</t>
  </si>
  <si>
    <t>1ª) 150ZE  </t>
  </si>
  <si>
    <t>2ª) SESEG  </t>
  </si>
  <si>
    <t>3ª) CSTA  </t>
  </si>
  <si>
    <t>4ª) SECGS  </t>
  </si>
  <si>
    <t>Para prosseguimento.</t>
  </si>
  <si>
    <t>5ª) SECOFC  </t>
  </si>
  <si>
    <t>Para verificar disponibilidade orçamentária</t>
  </si>
  <si>
    <t>6ª) CO  </t>
  </si>
  <si>
    <t>Com a informação de disponibilidade.</t>
  </si>
  <si>
    <t>11ª) SASG  </t>
  </si>
  <si>
    <t>12ª) SC  </t>
  </si>
  <si>
    <t>14ª) SCON  </t>
  </si>
  <si>
    <t>À SCON: para elaborar minuta contratual.</t>
  </si>
  <si>
    <t>16ª) SECGA  </t>
  </si>
  <si>
    <t>Para análise e encaminhamento.</t>
  </si>
  <si>
    <t>17ª) SASG  </t>
  </si>
  <si>
    <t>Para verificaÃ§Ã£o quanto ao registro da empresa no Sicaf. ApÃ³s, Ã€ CLC Para continuidade.</t>
  </si>
  <si>
    <t>18ª) CLC  </t>
  </si>
  <si>
    <t>COM COMPROVANTE DE CADASTRO DA EMPRESA NO SICAF</t>
  </si>
  <si>
    <t>19ª) SECGA  </t>
  </si>
  <si>
    <t>Para análise e autorização.</t>
  </si>
  <si>
    <t>20ª) ASSDG  </t>
  </si>
  <si>
    <t>para análise da minuta contratual</t>
  </si>
  <si>
    <t>21ª) DG  </t>
  </si>
  <si>
    <t>22ª) CO  </t>
  </si>
  <si>
    <t>23ª) ACO  </t>
  </si>
  <si>
    <t>Segue para emissão das Notas de Empenho conforme autorização constante do documento retro</t>
  </si>
  <si>
    <t>24ª) SECOFC  </t>
  </si>
  <si>
    <t>25ª) ACO  </t>
  </si>
  <si>
    <t>26ª) DG  </t>
  </si>
  <si>
    <t>27ª) ACO  </t>
  </si>
  <si>
    <t>28ª) SAEO  </t>
  </si>
  <si>
    <t>30ª) SC  </t>
  </si>
  <si>
    <t>Para efetuar o registro no SIASG.</t>
  </si>
  <si>
    <t>Com registro no SIASG</t>
  </si>
  <si>
    <t>32ª) SCON  </t>
  </si>
  <si>
    <t>20 dias</t>
  </si>
  <si>
    <t>Para emissão do Contrato.</t>
  </si>
  <si>
    <t>33ª) CLC  </t>
  </si>
  <si>
    <t>Concluídos os procedimentos de formalização do contrato nr 113/2016,</t>
  </si>
  <si>
    <t>34ª) SAEO  </t>
  </si>
  <si>
    <t>Para efetuar os lançamentos e os registros relativo ao contrato nº 113/2016.</t>
  </si>
  <si>
    <t>35ª) SACONT  </t>
  </si>
  <si>
    <t>36ª) ACFIC  </t>
  </si>
  <si>
    <t>para anotações</t>
  </si>
  <si>
    <t>12566/2016 - DISPENSA - Alarme-Monitoramento</t>
  </si>
  <si>
    <t>1ª) 020ZE  </t>
  </si>
  <si>
    <t>Para registro e processamento.</t>
  </si>
  <si>
    <t>6ª) ASSISEG  </t>
  </si>
  <si>
    <t>Para anexar certidões atualizadas.</t>
  </si>
  <si>
    <t>7 dias</t>
  </si>
  <si>
    <t>Para continuidade ao processo</t>
  </si>
  <si>
    <t>8ª) ASSISEG  </t>
  </si>
  <si>
    <t>23 dias</t>
  </si>
  <si>
    <t>análise</t>
  </si>
  <si>
    <t>9ª) COGSA  </t>
  </si>
  <si>
    <t>Para autorizar contratação</t>
  </si>
  <si>
    <t>10ª) SECADM  </t>
  </si>
  <si>
    <t>Para prosseguimento do pedido.</t>
  </si>
  <si>
    <t>11ª) COGSA  </t>
  </si>
  <si>
    <t>Em devolução a pedido.</t>
  </si>
  <si>
    <t>12ª) ASSISEG  </t>
  </si>
  <si>
    <t>68 dias</t>
  </si>
  <si>
    <t>13ª) 020ZE  </t>
  </si>
  <si>
    <t>Para informar</t>
  </si>
  <si>
    <t>14ª) ASSISEG  </t>
  </si>
  <si>
    <t>8 dias</t>
  </si>
  <si>
    <t>Para manutenção do contrato.</t>
  </si>
  <si>
    <t>15ª) COGSA  </t>
  </si>
  <si>
    <t>15 dias</t>
  </si>
  <si>
    <t>16ª) ASSISEG  </t>
  </si>
  <si>
    <t>17ª) CSTA  </t>
  </si>
  <si>
    <t>19ª) SPO  </t>
  </si>
  <si>
    <t>20ª) CO  </t>
  </si>
  <si>
    <t>Com a informação de disponibilidade</t>
  </si>
  <si>
    <t>22ª) CLC  </t>
  </si>
  <si>
    <t>23ª) SC  </t>
  </si>
  <si>
    <t>25ª) SCON  </t>
  </si>
  <si>
    <t>18 dias</t>
  </si>
  <si>
    <t>Para elaborar minuta de contrato.</t>
  </si>
  <si>
    <t>26ª) CLC  </t>
  </si>
  <si>
    <t>Segue minuta do contrato para análise e cadastro no SICAF</t>
  </si>
  <si>
    <t>27ª) SECGA  </t>
  </si>
  <si>
    <t>28ª) ASSDG  </t>
  </si>
  <si>
    <t>29ª) DG  </t>
  </si>
  <si>
    <t>Para os devidos fins.</t>
  </si>
  <si>
    <t>30ª) CO  </t>
  </si>
  <si>
    <t>31ª) ACO  </t>
  </si>
  <si>
    <t>Para emissão da Nota de Empenho.</t>
  </si>
  <si>
    <t>32ª) SECOFC  </t>
  </si>
  <si>
    <t>34ª) ACO  </t>
  </si>
  <si>
    <t>35ª) SAEO  </t>
  </si>
  <si>
    <t>36ª) CLC  </t>
  </si>
  <si>
    <t>Conforme item IV do documento nº 178915/2016.</t>
  </si>
  <si>
    <t>37ª) SC  </t>
  </si>
  <si>
    <t>38ª) CLC  </t>
  </si>
  <si>
    <t>LANÇAMENTO SIASG</t>
  </si>
  <si>
    <t>39ª) SCON  </t>
  </si>
  <si>
    <t>13 dias</t>
  </si>
  <si>
    <t>Para emitir em definitivo o contrato.</t>
  </si>
  <si>
    <t>Concluídos os procedimentos de formalização do contrato nº 91/2016</t>
  </si>
  <si>
    <t>1247/2016 - DISPENSA - Alarme-Monitoramento</t>
  </si>
  <si>
    <t>1ª) 155ZE  </t>
  </si>
  <si>
    <t>31 dias</t>
  </si>
  <si>
    <t>3ª) 155ZE  </t>
  </si>
  <si>
    <t>50 dias</t>
  </si>
  <si>
    <t>Encaminhem os três orçamentos com as respectivas certidões.</t>
  </si>
  <si>
    <t>Para esclarecer.</t>
  </si>
  <si>
    <t>7ª) 155ZE  </t>
  </si>
  <si>
    <t>9ª) 155ZE  </t>
  </si>
  <si>
    <t>Conforme documento retro</t>
  </si>
  <si>
    <t>10ª) ASSISEG  </t>
  </si>
  <si>
    <t>PARA PROSSEGUIMENTO</t>
  </si>
  <si>
    <t>11ª) 155ZE  </t>
  </si>
  <si>
    <t>Para verificar</t>
  </si>
  <si>
    <t>para andamento.</t>
  </si>
  <si>
    <t>13ª) CAA  </t>
  </si>
  <si>
    <t>14ª) SECADM  </t>
  </si>
  <si>
    <t>15ª) SPO  </t>
  </si>
  <si>
    <t>16ª) CO  </t>
  </si>
  <si>
    <t>17ª) SECOFC  </t>
  </si>
  <si>
    <t>Para demais procedimentos</t>
  </si>
  <si>
    <t>19ª) SC  </t>
  </si>
  <si>
    <t>24 dias</t>
  </si>
  <si>
    <t>20ª) CLC  </t>
  </si>
  <si>
    <t>21ª) SC  </t>
  </si>
  <si>
    <t>Para retificação.</t>
  </si>
  <si>
    <t>23ª) SCON  </t>
  </si>
  <si>
    <t>Segue minuta para análise e, se de acorodo para empenho.</t>
  </si>
  <si>
    <t>25ª) SECADM  </t>
  </si>
  <si>
    <t>26ª) ASSDG  </t>
  </si>
  <si>
    <t>análise e demais encaminhamentos pertinentes</t>
  </si>
  <si>
    <t>27ª) DG  </t>
  </si>
  <si>
    <t>28ª) CO  </t>
  </si>
  <si>
    <t>29ª) ACO  </t>
  </si>
  <si>
    <t>Para emissão da nota de empenho.</t>
  </si>
  <si>
    <t>30ª) SECOFC  </t>
  </si>
  <si>
    <t>31ª) DG  </t>
  </si>
  <si>
    <t>32ª) ACO  </t>
  </si>
  <si>
    <t>33ª) SAEO  </t>
  </si>
  <si>
    <t>34ª) CLC  </t>
  </si>
  <si>
    <t>Conforme item IV do documento nº 099844/2015.</t>
  </si>
  <si>
    <t>35ª) SC  </t>
  </si>
  <si>
    <t>37ª) SCON  </t>
  </si>
  <si>
    <t>Concluídos os procedimentos de formalização do Contrato nº 82/15, anexado o extrato de publicação</t>
  </si>
  <si>
    <t>8379/2014  - DISPENSA - Alarme-Monitoramento</t>
  </si>
  <si>
    <t>1ª) 147ZE  </t>
  </si>
  <si>
    <t>3ª) 147ZE  </t>
  </si>
  <si>
    <t>Para adequações conforme e-mail encaminhado nesta data.</t>
  </si>
  <si>
    <t>Devolutiva dos orçamentos readequados.</t>
  </si>
  <si>
    <t>7ª) CAA  </t>
  </si>
  <si>
    <t>8ª) SECADM  </t>
  </si>
  <si>
    <t>Segue para os procedimentos necessários aos serviços de monitoramento do Fórum de Foz do Iguaçú.</t>
  </si>
  <si>
    <t>9ª) SPO  </t>
  </si>
  <si>
    <t>10ª) CO  </t>
  </si>
  <si>
    <t>11ª) SECOFC  </t>
  </si>
  <si>
    <t>Para procedimentos.</t>
  </si>
  <si>
    <t>13ª) SC  </t>
  </si>
  <si>
    <t>com termo de dispensa</t>
  </si>
  <si>
    <t>15ª) SCON  </t>
  </si>
  <si>
    <t>Para elaboração de minuta contratual.</t>
  </si>
  <si>
    <t>16ª) CLC  </t>
  </si>
  <si>
    <t>Segue minuta do contrato, para análise, com o aceite da empresa. Já considerando a adequação</t>
  </si>
  <si>
    <t>17ª) SC  </t>
  </si>
  <si>
    <t>Para adequação.</t>
  </si>
  <si>
    <t>Alterações no Termo de dispensa</t>
  </si>
  <si>
    <t>19ª) SECADM  </t>
  </si>
  <si>
    <t>Para análise da minuta contratual, após encaminhe-se à Direção Geral.</t>
  </si>
  <si>
    <t>para publicação</t>
  </si>
  <si>
    <t>23ª) CO  </t>
  </si>
  <si>
    <t>À Coordenadoria de Orçamento Para empenhar.</t>
  </si>
  <si>
    <t>24ª) ACO  </t>
  </si>
  <si>
    <t>Para emissão de empenho</t>
  </si>
  <si>
    <t>25ª) SECOFC  </t>
  </si>
  <si>
    <t>Conforme item 2 do despacho doc.129470/14.</t>
  </si>
  <si>
    <t>Para registro no SIASG</t>
  </si>
  <si>
    <t>31ª) SCON  </t>
  </si>
  <si>
    <t>Para emitir contrato.</t>
  </si>
  <si>
    <t>32ª) CLC  </t>
  </si>
  <si>
    <t>Concluídos os procedimentos referentes ao Contrato nº 102/14.</t>
  </si>
  <si>
    <t>Para lançamentos e registros</t>
  </si>
  <si>
    <t>2370/2014  - DISPENSA - Alarme-Monitoramento</t>
  </si>
  <si>
    <t>DEPTO</t>
  </si>
  <si>
    <t>DADOS EXTRAIDOS:</t>
  </si>
  <si>
    <t>140ZE  </t>
  </si>
  <si>
    <t>ASSISEG  </t>
  </si>
  <si>
    <t>CAA  </t>
  </si>
  <si>
    <t>SECADM  </t>
  </si>
  <si>
    <t>SPO  </t>
  </si>
  <si>
    <t>CO  </t>
  </si>
  <si>
    <t>SECOFC  </t>
  </si>
  <si>
    <t>CLC  </t>
  </si>
  <si>
    <t>SC  </t>
  </si>
  <si>
    <t>SCON  </t>
  </si>
  <si>
    <t>ASSDG  </t>
  </si>
  <si>
    <t>DG  </t>
  </si>
  <si>
    <t>ACO  </t>
  </si>
  <si>
    <t>SAEO  </t>
  </si>
  <si>
    <t>NR DIAS</t>
  </si>
  <si>
    <t>041ZE  </t>
  </si>
  <si>
    <t xml:space="preserve"> SPO  </t>
  </si>
  <si>
    <t xml:space="preserve"> CO  </t>
  </si>
  <si>
    <t>CPL  </t>
  </si>
  <si>
    <t>150ZE  </t>
  </si>
  <si>
    <t>SESEG  </t>
  </si>
  <si>
    <t>CSTA  </t>
  </si>
  <si>
    <t>SECGS  </t>
  </si>
  <si>
    <t>SASG  </t>
  </si>
  <si>
    <t>SECGA  </t>
  </si>
  <si>
    <t>SACONT  </t>
  </si>
  <si>
    <t>ACFIC  </t>
  </si>
  <si>
    <t>020ZE  </t>
  </si>
  <si>
    <t>COGSA  </t>
  </si>
  <si>
    <t>155ZE  </t>
  </si>
  <si>
    <t>55ZE  </t>
  </si>
  <si>
    <t>147ZE  </t>
  </si>
  <si>
    <t>PO  </t>
  </si>
  <si>
    <t>DADOS AGRUPADOS:</t>
  </si>
  <si>
    <t>2ª) CAA  </t>
  </si>
  <si>
    <t>3ª) SAPC  </t>
  </si>
  <si>
    <t>25 dias</t>
  </si>
  <si>
    <t>informar</t>
  </si>
  <si>
    <t>5ª) SAPC  </t>
  </si>
  <si>
    <t>6ª) CAA  </t>
  </si>
  <si>
    <t>Para complementar.</t>
  </si>
  <si>
    <t>7ª) SAPC  </t>
  </si>
  <si>
    <t>para orçamento</t>
  </si>
  <si>
    <t>Para verificar orçamentos.</t>
  </si>
  <si>
    <t>49 dias</t>
  </si>
  <si>
    <t>Para orçar.</t>
  </si>
  <si>
    <t>13ª) SPO  </t>
  </si>
  <si>
    <t>Segue Pesquisa de Preços, e orçamentos das empresas consultadas.</t>
  </si>
  <si>
    <t>14ª) SAPC  </t>
  </si>
  <si>
    <t>Para ratificar a estimativa de execução para 2015.</t>
  </si>
  <si>
    <t>21ª) SECADM  </t>
  </si>
  <si>
    <t>23ª) SLIC  </t>
  </si>
  <si>
    <t>Para elaboração da minuta do edital.</t>
  </si>
  <si>
    <t>Para emissão do edital. À SCON Para emissão da minuta de contrato.</t>
  </si>
  <si>
    <t>25ª) SLIC  </t>
  </si>
  <si>
    <t>Para elaboração da minuta contratual - Anexo IV.</t>
  </si>
  <si>
    <t>Inserida minuta contratual em campo próprio.</t>
  </si>
  <si>
    <t>27ª) SECADM  </t>
  </si>
  <si>
    <t>28ª) CAA  </t>
  </si>
  <si>
    <t>29ª) SAPC  </t>
  </si>
  <si>
    <t>30ª) SLIC  </t>
  </si>
  <si>
    <t>Para adequar a redação do ANS - item 11.</t>
  </si>
  <si>
    <t>32ª) SECADM  </t>
  </si>
  <si>
    <t>33ª) CPL  </t>
  </si>
  <si>
    <t>34ª) ASSDG  </t>
  </si>
  <si>
    <t>35ª) DG  </t>
  </si>
  <si>
    <t>para análise e aprovação.</t>
  </si>
  <si>
    <t>36ª) SLIC  </t>
  </si>
  <si>
    <t>37ª) CPL  </t>
  </si>
  <si>
    <t>PARA PUBLICAÇÃO DO EDITAL</t>
  </si>
  <si>
    <t>38ª) SLIC  </t>
  </si>
  <si>
    <t>Com edital e anexos, em definitivo, para assinatura.</t>
  </si>
  <si>
    <t>39ª) CPL  </t>
  </si>
  <si>
    <t>Edital assinado.</t>
  </si>
  <si>
    <t>40ª) CAA  </t>
  </si>
  <si>
    <t>Para aguardar a data de abertura do certame.</t>
  </si>
  <si>
    <t>41ª) SAPC  </t>
  </si>
  <si>
    <t>para manifestação e alterações, no que couber.</t>
  </si>
  <si>
    <t>42ª) CPL  </t>
  </si>
  <si>
    <t>Informo que foi enviado email para consulta por escrito ao CREA.</t>
  </si>
  <si>
    <t>43ª) SAPC  </t>
  </si>
  <si>
    <t>44ª) CAA  </t>
  </si>
  <si>
    <t>para manifestação.</t>
  </si>
  <si>
    <t>45ª) CPL  </t>
  </si>
  <si>
    <t>46ª) SLIC  </t>
  </si>
  <si>
    <t>Conforme doc. 119835, estamos aguardando resposta por escrito do CREA.</t>
  </si>
  <si>
    <t>47ª) CPL  </t>
  </si>
  <si>
    <t>para suspender.</t>
  </si>
  <si>
    <t>48ª) CAA  </t>
  </si>
  <si>
    <t>Em devolução.</t>
  </si>
  <si>
    <t>49ª) SAPC  </t>
  </si>
  <si>
    <t>Para aguardar manifestação do CREA</t>
  </si>
  <si>
    <t>50ª) CAA  </t>
  </si>
  <si>
    <t>Com base nas respostas do CREA à consulta realizada, não há razão para que se proceda alteração.</t>
  </si>
  <si>
    <t>51ª) SAPC  </t>
  </si>
  <si>
    <t>52ª) CAA  </t>
  </si>
  <si>
    <t>53ª) SAPC  </t>
  </si>
  <si>
    <t>54ª) CAA  </t>
  </si>
  <si>
    <t>37 dias</t>
  </si>
  <si>
    <t>55ª) SAPC  </t>
  </si>
  <si>
    <t>56ª) CAA  </t>
  </si>
  <si>
    <t>57ª) SECADM  </t>
  </si>
  <si>
    <t>Para análise e tramitação.</t>
  </si>
  <si>
    <t>58ª) CAA  </t>
  </si>
  <si>
    <t>59ª) SECADM  </t>
  </si>
  <si>
    <t>a pedido</t>
  </si>
  <si>
    <t>60ª) CPL  </t>
  </si>
  <si>
    <t>61ª) SLIC  </t>
  </si>
  <si>
    <t>62ª) CLC  </t>
  </si>
  <si>
    <t>63ª) SECADM  </t>
  </si>
  <si>
    <t>A pedido.</t>
  </si>
  <si>
    <t>64ª) CAA  </t>
  </si>
  <si>
    <t>com informação</t>
  </si>
  <si>
    <t>65ª) SAPC  </t>
  </si>
  <si>
    <t>Para adequações visando atender ao despacho exarado pela CLC no doc. 173528 deste PAD.</t>
  </si>
  <si>
    <t>66ª) CAA  </t>
  </si>
  <si>
    <t>Para adequações.</t>
  </si>
  <si>
    <t>67ª) SECADM  </t>
  </si>
  <si>
    <t>68ª) CLC  </t>
  </si>
  <si>
    <t>69ª) SLIC  </t>
  </si>
  <si>
    <t>70ª) SCON  </t>
  </si>
  <si>
    <t>Para readequar minuta do Edital.</t>
  </si>
  <si>
    <t>71ª) SLIC  </t>
  </si>
  <si>
    <t>Para adequações à minuta contratual.</t>
  </si>
  <si>
    <t>72ª) CLC  </t>
  </si>
  <si>
    <t>Anexada minuta do contrato anexo IV e anexo IV-I</t>
  </si>
  <si>
    <t>73ª) SECADM  </t>
  </si>
  <si>
    <t>Para encaminhamento.</t>
  </si>
  <si>
    <t>74ª) CPL  </t>
  </si>
  <si>
    <t>75ª) ASSDG  </t>
  </si>
  <si>
    <t>76ª) SLIC  </t>
  </si>
  <si>
    <t>Para análise e aprovação.</t>
  </si>
  <si>
    <t>77ª) ASSDG  </t>
  </si>
  <si>
    <t>78ª) DG  </t>
  </si>
  <si>
    <t>79ª) SLIC  </t>
  </si>
  <si>
    <t>Com a análise da minuta do edital e seus anexos</t>
  </si>
  <si>
    <t>80ª) CPL  </t>
  </si>
  <si>
    <t>81ª) SLIC  </t>
  </si>
  <si>
    <t>Seguem edital e demais anexos, em definitivo, para assinaturas.</t>
  </si>
  <si>
    <t>82ª) CPL  </t>
  </si>
  <si>
    <t>83ª) CAA  </t>
  </si>
  <si>
    <t>Para aguardar a data de abertura do certame - 12Nov2015.</t>
  </si>
  <si>
    <t>84ª) CPL  </t>
  </si>
  <si>
    <t>85ª) ASSDG  </t>
  </si>
  <si>
    <t>86ª) DG  </t>
  </si>
  <si>
    <t>para análise.</t>
  </si>
  <si>
    <t>87ª) CPL  </t>
  </si>
  <si>
    <t>88ª) SLIC  </t>
  </si>
  <si>
    <t>para dar continuidade.</t>
  </si>
  <si>
    <t>89ª) CPL  </t>
  </si>
  <si>
    <t>Para anexar comprovante de suspensão no sistema comprasnet</t>
  </si>
  <si>
    <t>90ª) SLIC  </t>
  </si>
  <si>
    <t>Edital com reabertura de prazo.</t>
  </si>
  <si>
    <t>91ª) CPL  </t>
  </si>
  <si>
    <t>92ª) ASSDG  </t>
  </si>
  <si>
    <t>30 dias</t>
  </si>
  <si>
    <t>Para aguardar a data de abertura do certame - 26Nov2015 as 15hs.</t>
  </si>
  <si>
    <t>93ª) DG  </t>
  </si>
  <si>
    <t>para análise</t>
  </si>
  <si>
    <t>94ª) CPL  </t>
  </si>
  <si>
    <t>95ª) ASSDG  </t>
  </si>
  <si>
    <t>Para dar continuidade.</t>
  </si>
  <si>
    <t>96ª) DG  </t>
  </si>
  <si>
    <t>Para análise, homologação e adjudicação</t>
  </si>
  <si>
    <t>97ª) CO  </t>
  </si>
  <si>
    <t>Com o parecer.</t>
  </si>
  <si>
    <t>98ª) ACO  </t>
  </si>
  <si>
    <t>99ª) SECOFC  </t>
  </si>
  <si>
    <t>Para emissão de nota de empenho.</t>
  </si>
  <si>
    <t>100ª) DG  </t>
  </si>
  <si>
    <t>101ª) ACO  </t>
  </si>
  <si>
    <t>102ª) SAEO  </t>
  </si>
  <si>
    <t>103ª) SCON  </t>
  </si>
  <si>
    <t>104ª) CLC  </t>
  </si>
  <si>
    <t>26 dias</t>
  </si>
  <si>
    <t>Para formalização dos procedimentos contratuais.</t>
  </si>
  <si>
    <t>105ª) SAEO  </t>
  </si>
  <si>
    <t>Concluídos os procedimentos referentes ao Contrato nº 12/16.</t>
  </si>
  <si>
    <t>106ª) SMOP  </t>
  </si>
  <si>
    <t>107ª) SAPRE  </t>
  </si>
  <si>
    <t>108ª) SAEO  </t>
  </si>
  <si>
    <t>Para verificar.</t>
  </si>
  <si>
    <t>109ª) SPO  </t>
  </si>
  <si>
    <t>110ª) CO  </t>
  </si>
  <si>
    <t>DISP. ORÇAMENTÁRIA - EMISSÃO NE 2016 - CANCELAMENTO DE RP - SERV. DE LIMP. DE VIDROS EM ALTURA</t>
  </si>
  <si>
    <t>111ª) SECOFC  </t>
  </si>
  <si>
    <t>Com a informação de disponibilidade orçamentária.</t>
  </si>
  <si>
    <t>112ª) DG  </t>
  </si>
  <si>
    <t>113ª) CO  </t>
  </si>
  <si>
    <t>114ª) ACO  </t>
  </si>
  <si>
    <t>115ª) DG  </t>
  </si>
  <si>
    <t>Para emissão de Nota de Empenho e cancelamento de saldo inscrito em Restos a Pagar.</t>
  </si>
  <si>
    <t>116ª) CO  </t>
  </si>
  <si>
    <t>Valor autorizado para emissão de nota de empenho difere</t>
  </si>
  <si>
    <t>117ª) ACO  </t>
  </si>
  <si>
    <t>118ª) SECOFC  </t>
  </si>
  <si>
    <t>Para emissão de uma nota de empenho e cancelamento de saldo inscrito em Restos a Pagar.</t>
  </si>
  <si>
    <t>119ª) DG  </t>
  </si>
  <si>
    <t>120ª) ACO  </t>
  </si>
  <si>
    <t>121ª) SAEO  </t>
  </si>
  <si>
    <t>122ª) CO  </t>
  </si>
  <si>
    <t>123ª) SACONT  </t>
  </si>
  <si>
    <t>124ª) ACFIC  </t>
  </si>
  <si>
    <t>Para os lançamentos e registros devidos referentes ao Contrato nº 12/16.</t>
  </si>
  <si>
    <t>125ª) SPCF  </t>
  </si>
  <si>
    <t>para indicar retenções</t>
  </si>
  <si>
    <t>126ª) CFIC  </t>
  </si>
  <si>
    <t>Para anotações</t>
  </si>
  <si>
    <t>127ª) SCL  </t>
  </si>
  <si>
    <t>128ª) SAPRE  </t>
  </si>
  <si>
    <t>Para auditoria dos procedimentos.</t>
  </si>
  <si>
    <t>17 dias</t>
  </si>
  <si>
    <t>De acordo, para acompanhamento da contratação.</t>
  </si>
  <si>
    <t>130ª) SAPRE  </t>
  </si>
  <si>
    <t>Para análise do pedido.</t>
  </si>
  <si>
    <t>132ª) SECADM  </t>
  </si>
  <si>
    <t>Para análise quanto à possibilidade de atender-se o pedido da empresa Top Team</t>
  </si>
  <si>
    <t>134ª) SAPRE  </t>
  </si>
  <si>
    <t>de acordo.</t>
  </si>
  <si>
    <t>29 dias</t>
  </si>
  <si>
    <t>Deferido o pedido do fornecedor.</t>
  </si>
  <si>
    <t>136ª) SECADM  </t>
  </si>
  <si>
    <t>137ª) CCLC  </t>
  </si>
  <si>
    <t>138ª) CLC  </t>
  </si>
  <si>
    <t>Para aditamento contratual</t>
  </si>
  <si>
    <t>139ª) SCON  </t>
  </si>
  <si>
    <t>.</t>
  </si>
  <si>
    <t>140ª) CLC  </t>
  </si>
  <si>
    <t>141ª) ASSDG  </t>
  </si>
  <si>
    <t>142ª) DG  </t>
  </si>
  <si>
    <t>Para análise da minuta do Primeiro Termo Aditivo de supressão do contrato nº 12/16.</t>
  </si>
  <si>
    <t>143ª) CO  </t>
  </si>
  <si>
    <t>144ª) SAEO  </t>
  </si>
  <si>
    <t>para adequação da pertinente NE.</t>
  </si>
  <si>
    <t>145ª) SAPRE  </t>
  </si>
  <si>
    <t>146ª) SAEO  </t>
  </si>
  <si>
    <t>147ª) CO  </t>
  </si>
  <si>
    <t>148ª) SECOFC  </t>
  </si>
  <si>
    <t>149ª) DG  </t>
  </si>
  <si>
    <t>150ª) CO  </t>
  </si>
  <si>
    <t>151ª) ACO  </t>
  </si>
  <si>
    <t>152ª) SECOFC  </t>
  </si>
  <si>
    <t>153ª) DG  </t>
  </si>
  <si>
    <t>154ª) ACO  </t>
  </si>
  <si>
    <t>155ª) SCON  </t>
  </si>
  <si>
    <t>156ª) CLC  </t>
  </si>
  <si>
    <t>Para emissão do primeiro termo aditivo</t>
  </si>
  <si>
    <t>157ª) SAEO  </t>
  </si>
  <si>
    <t>Concluídos os procedimentos referentes ao 1º Termo aditivo.</t>
  </si>
  <si>
    <t>158ª) CO  </t>
  </si>
  <si>
    <t>Para os registros necessários.</t>
  </si>
  <si>
    <t>159ª) SACONT  </t>
  </si>
  <si>
    <t>160ª) SPCF  </t>
  </si>
  <si>
    <t>Para registros / anotações, conforme item II do despacho / documento nº 093818/2016</t>
  </si>
  <si>
    <t>161ª) CFIC  </t>
  </si>
  <si>
    <t>Para anotações.</t>
  </si>
  <si>
    <t>162ª) SAPRE  </t>
  </si>
  <si>
    <t>163ª) SACONT  </t>
  </si>
  <si>
    <t>161 dias</t>
  </si>
  <si>
    <t>Para cálculo de reajuste</t>
  </si>
  <si>
    <t>1ª) SMOP  </t>
  </si>
  <si>
    <t>66 dias</t>
  </si>
  <si>
    <t>3ª) SMOP  </t>
  </si>
  <si>
    <t>5ª) SMOP  </t>
  </si>
  <si>
    <t>7ª) SECADM  </t>
  </si>
  <si>
    <t>8ª) CLC  </t>
  </si>
  <si>
    <t>9ª) SC  </t>
  </si>
  <si>
    <t>73 dias</t>
  </si>
  <si>
    <t>11ª) SPO  </t>
  </si>
  <si>
    <t>12ª) SECADM  </t>
  </si>
  <si>
    <t>16ª) SECADM  </t>
  </si>
  <si>
    <t>17ª) CLC  </t>
  </si>
  <si>
    <t>18ª) SLIC  </t>
  </si>
  <si>
    <t>20ª) SMOP  </t>
  </si>
  <si>
    <t>21 dias</t>
  </si>
  <si>
    <t>28ª) CLC  </t>
  </si>
  <si>
    <t>29ª) SLIC  </t>
  </si>
  <si>
    <t>30ª) CLC  </t>
  </si>
  <si>
    <t>31ª) SECGA  </t>
  </si>
  <si>
    <t>32ª) CPL  </t>
  </si>
  <si>
    <t>33ª) ASSDG  </t>
  </si>
  <si>
    <t>34ª) SPO  </t>
  </si>
  <si>
    <t>35ª) CO  </t>
  </si>
  <si>
    <t>37ª) CLC  </t>
  </si>
  <si>
    <t>38ª) ASSDG  </t>
  </si>
  <si>
    <t>39ª) DG  </t>
  </si>
  <si>
    <t>41ª) GABDG  </t>
  </si>
  <si>
    <t>43ª) SLIC  </t>
  </si>
  <si>
    <t>44ª) CPL  </t>
  </si>
  <si>
    <t>45ª) SLIC  </t>
  </si>
  <si>
    <t>46ª) CPL  </t>
  </si>
  <si>
    <t>47ª) SMIC  </t>
  </si>
  <si>
    <t>48ª) CPL  </t>
  </si>
  <si>
    <t>49ª) ASSDG  </t>
  </si>
  <si>
    <t>50ª) DG  </t>
  </si>
  <si>
    <t>51ª) CO  </t>
  </si>
  <si>
    <t>52ª) ACO  </t>
  </si>
  <si>
    <t>53ª) SECOFC  </t>
  </si>
  <si>
    <t>54ª) ACO  </t>
  </si>
  <si>
    <t>55ª) DG  </t>
  </si>
  <si>
    <t>56ª) ACO  </t>
  </si>
  <si>
    <t>57ª) SAEO  </t>
  </si>
  <si>
    <t>58ª) SCON  </t>
  </si>
  <si>
    <t>Para avaliação.</t>
  </si>
  <si>
    <t>Para complementar</t>
  </si>
  <si>
    <t>Para encaminhamentos.</t>
  </si>
  <si>
    <t>Encaminha-se para orçar.</t>
  </si>
  <si>
    <t>Para informar a disponibilidade orçamentária.</t>
  </si>
  <si>
    <t>Informamos que, no momento, não há disponibilidade orçamentária.</t>
  </si>
  <si>
    <t>Para seguimento do trâmite até a elaboração de edital, após, retorne à SPO para informar disponibili</t>
  </si>
  <si>
    <t>De acordo. Encaminha-se para elaboração da minuta do Edital.</t>
  </si>
  <si>
    <t>Senhora Chefe:</t>
  </si>
  <si>
    <t>Para elaborar a minuta do edital.</t>
  </si>
  <si>
    <t>Para elaborar a minuta do contrato (Anexo III) para o item 1.</t>
  </si>
  <si>
    <t>Com minuta do contrato anexo III e TErmo de Garantia anexo III -A, a ser entregue pela contratada</t>
  </si>
  <si>
    <t>Para análise da minuta do edital e seus anexos.</t>
  </si>
  <si>
    <t>Para revisar a minuta do edital.</t>
  </si>
  <si>
    <t>Com a minuta do edital adequada.</t>
  </si>
  <si>
    <t>De acordo com a minuta do Edital e seus anexos. Segue para análise dessa CPL e demais encaminhamen</t>
  </si>
  <si>
    <t>À ASSDG: com informação de disponibilidade orçamentária. Para análise das minutas (doc 175777).</t>
  </si>
  <si>
    <t>À SLIC: para emitir edital em definitivo e encaminhar para assinaturas.</t>
  </si>
  <si>
    <t>Para assinatura.</t>
  </si>
  <si>
    <t>Com o edital assinado</t>
  </si>
  <si>
    <t>Para aguardar a abertura do certame.</t>
  </si>
  <si>
    <t>Para continuidade.</t>
  </si>
  <si>
    <t>Para análise e homologação.</t>
  </si>
  <si>
    <t>Para emissão de notas de empenho.</t>
  </si>
  <si>
    <t>Para registro.</t>
  </si>
  <si>
    <t>Para formalização.</t>
  </si>
  <si>
    <t>1ª) SAPRE  </t>
  </si>
  <si>
    <t>3ª) SAPRE  </t>
  </si>
  <si>
    <t>56 dias</t>
  </si>
  <si>
    <t>5ª) SECGS  </t>
  </si>
  <si>
    <t>6ª) SECGA  </t>
  </si>
  <si>
    <t>7ª) CLC  </t>
  </si>
  <si>
    <t>8ª) SC  </t>
  </si>
  <si>
    <t>9ª) SAPRE  </t>
  </si>
  <si>
    <t>10ª) SC  </t>
  </si>
  <si>
    <t>11ª) CLC  </t>
  </si>
  <si>
    <t>12ª) SPO  </t>
  </si>
  <si>
    <t>13ª) CO  </t>
  </si>
  <si>
    <t>14ª) SECOFC  </t>
  </si>
  <si>
    <t>16ª) SC  </t>
  </si>
  <si>
    <t>18ª) SECGA  </t>
  </si>
  <si>
    <t>19ª) CLC  </t>
  </si>
  <si>
    <t>20ª) SLIC  </t>
  </si>
  <si>
    <t>22ª) SECGA  </t>
  </si>
  <si>
    <t>23ª) CPL  </t>
  </si>
  <si>
    <t>24ª) ASSDG  </t>
  </si>
  <si>
    <t>25ª) DG  </t>
  </si>
  <si>
    <t>26ª) SLIC  </t>
  </si>
  <si>
    <t>27ª) CPL  </t>
  </si>
  <si>
    <t>28ª) SLIC  </t>
  </si>
  <si>
    <t>14 dias</t>
  </si>
  <si>
    <t>informs</t>
  </si>
  <si>
    <t>Com o projeto alterado</t>
  </si>
  <si>
    <t>Para procedimentos cabíveis</t>
  </si>
  <si>
    <t>para elaboração da minuta do edital na modalidade pregão eletrônico</t>
  </si>
  <si>
    <t>De acordo com a minuta do edital e seus anexos. Segue para análise dessa CPL e demais encaminhamen</t>
  </si>
  <si>
    <t>Com edital e anexos, em definitivo, para assinaturas.</t>
  </si>
  <si>
    <t>1ª) SAPC  </t>
  </si>
  <si>
    <t xml:space="preserve"> 1 dia</t>
  </si>
  <si>
    <t>8ª) SGMC  </t>
  </si>
  <si>
    <t>9ª) SGPA  </t>
  </si>
  <si>
    <t>10ª) SAPC  </t>
  </si>
  <si>
    <t>11ª) CAA  </t>
  </si>
  <si>
    <t>12ª) SAPC  </t>
  </si>
  <si>
    <t>14ª) CMP  </t>
  </si>
  <si>
    <t>15ª) SGPA  </t>
  </si>
  <si>
    <t>16ª) CAA  </t>
  </si>
  <si>
    <t>17ª) SAPC  </t>
  </si>
  <si>
    <t>18ª) CGATI  </t>
  </si>
  <si>
    <t>19ª) CEPCST  </t>
  </si>
  <si>
    <t>20ª) SAPC  </t>
  </si>
  <si>
    <t>21ª) CMP  </t>
  </si>
  <si>
    <t>22ª) CEPCST  </t>
  </si>
  <si>
    <t>24ª) SC  </t>
  </si>
  <si>
    <t>25ª) SAPC  </t>
  </si>
  <si>
    <t>28 dias</t>
  </si>
  <si>
    <t>26ª) SC  </t>
  </si>
  <si>
    <t>27ª) SAPC  </t>
  </si>
  <si>
    <t>32ª) SPO  </t>
  </si>
  <si>
    <t>33ª) CO  </t>
  </si>
  <si>
    <t>34ª) SECOFC  </t>
  </si>
  <si>
    <t>35ª) CLC  </t>
  </si>
  <si>
    <t>36ª) SC  </t>
  </si>
  <si>
    <t>12 dias</t>
  </si>
  <si>
    <t>38ª) SC  </t>
  </si>
  <si>
    <t>39ª) CLC  </t>
  </si>
  <si>
    <t>40ª) SPO  </t>
  </si>
  <si>
    <t>41ª) SAEO  </t>
  </si>
  <si>
    <t>42ª) SPO  </t>
  </si>
  <si>
    <t>43ª) CO  </t>
  </si>
  <si>
    <t>44ª) SECOFC  </t>
  </si>
  <si>
    <t>45ª) SECADM  </t>
  </si>
  <si>
    <t>46ª) CAA  </t>
  </si>
  <si>
    <t>47ª) SECADM  </t>
  </si>
  <si>
    <t>48ª) SECOFC  </t>
  </si>
  <si>
    <t>49ª) CO  </t>
  </si>
  <si>
    <t>50ª) SPO  </t>
  </si>
  <si>
    <t>51ª) CAA  </t>
  </si>
  <si>
    <t>52ª) CLC  </t>
  </si>
  <si>
    <t>53ª) SC  </t>
  </si>
  <si>
    <t>54ª) CLC  </t>
  </si>
  <si>
    <t>55ª) SLIC  </t>
  </si>
  <si>
    <t>56ª) SC  </t>
  </si>
  <si>
    <t>57ª) CLC  </t>
  </si>
  <si>
    <t>58ª) SPO  </t>
  </si>
  <si>
    <t>60ª) CAA  </t>
  </si>
  <si>
    <t>61ª) SC  </t>
  </si>
  <si>
    <t>63ª) SPO  </t>
  </si>
  <si>
    <t>64ª) CO  </t>
  </si>
  <si>
    <t>65ª) SECOFC  </t>
  </si>
  <si>
    <t>66ª) CLC  </t>
  </si>
  <si>
    <t>67ª) SLIC  </t>
  </si>
  <si>
    <t>68ª) SC  </t>
  </si>
  <si>
    <t>73ª) CPL  </t>
  </si>
  <si>
    <t>74ª) ASSDG  </t>
  </si>
  <si>
    <t>75ª) DG  </t>
  </si>
  <si>
    <t>77ª) CPL  </t>
  </si>
  <si>
    <t>78ª) SLIC  </t>
  </si>
  <si>
    <t>79ª) CPL  </t>
  </si>
  <si>
    <t>80ª) SLIC  </t>
  </si>
  <si>
    <t>81ª) SECADM  </t>
  </si>
  <si>
    <t>82ª) SCON  </t>
  </si>
  <si>
    <t>83ª) CPL  </t>
  </si>
  <si>
    <t>27 dias</t>
  </si>
  <si>
    <t>84ª) ASSDG  </t>
  </si>
  <si>
    <t>85ª) CPL  </t>
  </si>
  <si>
    <t>86ª) ASSDG  </t>
  </si>
  <si>
    <t>87ª) DG  </t>
  </si>
  <si>
    <t>88ª) CO  </t>
  </si>
  <si>
    <t>89ª) ACO  </t>
  </si>
  <si>
    <t>90ª) SECOFC  </t>
  </si>
  <si>
    <t>91ª) DG  </t>
  </si>
  <si>
    <t>92ª) ACO  </t>
  </si>
  <si>
    <t>93ª) SCON  </t>
  </si>
  <si>
    <t>94ª) SIASG  </t>
  </si>
  <si>
    <t>95ª) SCON  </t>
  </si>
  <si>
    <t>96ª) CLC  </t>
  </si>
  <si>
    <t>97ª) SAEO  </t>
  </si>
  <si>
    <t>98ª) CO  </t>
  </si>
  <si>
    <t>101ª) CO  </t>
  </si>
  <si>
    <t>102ª) ACO  </t>
  </si>
  <si>
    <t>A pedido, para demais complementações dos cargos da CMP.</t>
  </si>
  <si>
    <t>a pedido.</t>
  </si>
  <si>
    <t>adequações</t>
  </si>
  <si>
    <t>Segue para adequações, de acordo com as sugestões apresentadas pela CMP.</t>
  </si>
  <si>
    <t>Ratifico o projeto basico</t>
  </si>
  <si>
    <t>PARA INFORMAR</t>
  </si>
  <si>
    <t>para analise</t>
  </si>
  <si>
    <t>À PEDIDO</t>
  </si>
  <si>
    <t>Encaminha processo com alterações informadas.</t>
  </si>
  <si>
    <t>Para continuidade dos procedimentos, projeto readequado conforme reunião.</t>
  </si>
  <si>
    <t>ORÇAMENTO</t>
  </si>
  <si>
    <t>Para orocedimentos.</t>
  </si>
  <si>
    <t>Para adequar disponibilidade orçamentária.</t>
  </si>
  <si>
    <t>Para análise e encaminhamento</t>
  </si>
  <si>
    <t>Para atender ao que dispõe o despacho da SECOFC no doc. 076854.</t>
  </si>
  <si>
    <t>Para readequar a planilha de valores.</t>
  </si>
  <si>
    <t>PLANILHA READEQUADA E TERMO</t>
  </si>
  <si>
    <t>Para adequar disponiblidade orçamentária.</t>
  </si>
  <si>
    <t>Para informações.</t>
  </si>
  <si>
    <t>Para readequação.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</si>
  <si>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</si>
  <si>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</si>
  <si>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</si>
  <si>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</si>
  <si>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Edital, em definitivo, para assinaturas.</t>
  </si>
  <si>
    <t>Para designar gestores.</t>
  </si>
  <si>
    <t>Para registrar no sitema a designação de gestores elencada em doc. 115954</t>
  </si>
  <si>
    <t>Para aguardar o certame.</t>
  </si>
  <si>
    <t>com informação.</t>
  </si>
  <si>
    <t>Para formalização do contrato.</t>
  </si>
  <si>
    <t>publicação</t>
  </si>
  <si>
    <t>Procedimentos contratuais concluídos.</t>
  </si>
  <si>
    <t>Para lançamentos.</t>
  </si>
  <si>
    <t>Para autorizar.</t>
  </si>
  <si>
    <t>Para empenhar</t>
  </si>
  <si>
    <t>1ª) SMOEP  </t>
  </si>
  <si>
    <t>3ª) SMOEP  </t>
  </si>
  <si>
    <t>51 dias</t>
  </si>
  <si>
    <t>5ª) SECADM  </t>
  </si>
  <si>
    <t>6ª) ACO  </t>
  </si>
  <si>
    <t>7ª) CO  </t>
  </si>
  <si>
    <t>8ª) SECOFC  </t>
  </si>
  <si>
    <t>9ª) CLC  </t>
  </si>
  <si>
    <t>40 dias</t>
  </si>
  <si>
    <t>15ª) SMOEP  </t>
  </si>
  <si>
    <t>17ª) SMOEP  </t>
  </si>
  <si>
    <t>22ª) CAA  </t>
  </si>
  <si>
    <t>23ª) SMOEP  </t>
  </si>
  <si>
    <t>24ª) CAA  </t>
  </si>
  <si>
    <t>27ª) SC  </t>
  </si>
  <si>
    <t>29ª) SPO  </t>
  </si>
  <si>
    <t>38 dias</t>
  </si>
  <si>
    <t>31ª) SECOFC  </t>
  </si>
  <si>
    <t>33ª) SC  </t>
  </si>
  <si>
    <t>35ª) SECADM  </t>
  </si>
  <si>
    <t>36ª) DG  </t>
  </si>
  <si>
    <t>37ª) CO  </t>
  </si>
  <si>
    <t>Para análise e encaminamentos.</t>
  </si>
  <si>
    <t>Para informar possibilidade de inserção de um orçamento dos serviços ou,se for o caso,anexar fotos</t>
  </si>
  <si>
    <t>Para os encaminhamentos.</t>
  </si>
  <si>
    <t>Com os pré-empenhos.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</si>
  <si>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</si>
  <si>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</si>
  <si>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</si>
  <si>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Com a informção</t>
  </si>
  <si>
    <t>Com informação.</t>
  </si>
  <si>
    <t>Para anulação de pré-empenho visto que o serviço não será contratadom neste ano.</t>
  </si>
  <si>
    <t>Para anulação de pré-empenho</t>
  </si>
  <si>
    <t>Em devolução com a anulação do pré-empenho.</t>
  </si>
  <si>
    <t>Para cotação. Após, volte.</t>
  </si>
  <si>
    <t>Para análise do orçamento</t>
  </si>
  <si>
    <t>Com o pré-empenho.</t>
  </si>
  <si>
    <t>Para formalizar a contratação.</t>
  </si>
  <si>
    <t>Para autorizar a contratação direta.</t>
  </si>
  <si>
    <t>6ª) CLC  </t>
  </si>
  <si>
    <t>7ª) SC  </t>
  </si>
  <si>
    <t>55 dias</t>
  </si>
  <si>
    <t>10ª) COBRAS  </t>
  </si>
  <si>
    <t>12ª) CO  </t>
  </si>
  <si>
    <t>13ª) SECOFC  </t>
  </si>
  <si>
    <t>15ª) SC  </t>
  </si>
  <si>
    <t>17ª) SECADM  </t>
  </si>
  <si>
    <t>19ª) SLIC  </t>
  </si>
  <si>
    <t>20ª) SCON  </t>
  </si>
  <si>
    <t>22ª) SPO  </t>
  </si>
  <si>
    <t>40ª) ASSDG  </t>
  </si>
  <si>
    <t>41ª) DG  </t>
  </si>
  <si>
    <t>42ª) CO  </t>
  </si>
  <si>
    <t>43ª) ACO  </t>
  </si>
  <si>
    <t>92 dias</t>
  </si>
  <si>
    <t>45ª) COBRAS  </t>
  </si>
  <si>
    <t>47ª) SPO  </t>
  </si>
  <si>
    <t>48ª) CO  </t>
  </si>
  <si>
    <t>49ª) ACO  </t>
  </si>
  <si>
    <t>orçar</t>
  </si>
  <si>
    <t>Com a expectativa das inaugurações</t>
  </si>
  <si>
    <t>Para formalização da contratação</t>
  </si>
  <si>
    <t>Para minutar contrato.</t>
  </si>
  <si>
    <t>Para adequa¿¿</t>
  </si>
  <si>
    <t>Com a informação</t>
  </si>
  <si>
    <t>com termo de abertura</t>
  </si>
  <si>
    <t>Para análise da minuta do edital.</t>
  </si>
  <si>
    <t>análise da minuta de edital</t>
  </si>
  <si>
    <t>para publicação do edital</t>
  </si>
  <si>
    <t>Com edital, em definitivo, para assinatura.</t>
  </si>
  <si>
    <t>Para análise e homologação</t>
  </si>
  <si>
    <t>6ª) SECTI  </t>
  </si>
  <si>
    <t>7ª) ASSTI  </t>
  </si>
  <si>
    <t>8ª) SECTI  </t>
  </si>
  <si>
    <t>9ª) CSUP  </t>
  </si>
  <si>
    <t>10ª) SESOP  </t>
  </si>
  <si>
    <t>11ª) CSUP  </t>
  </si>
  <si>
    <t>12ª) CGEU  </t>
  </si>
  <si>
    <t>13ª) SECTI  </t>
  </si>
  <si>
    <t>15ª) SMOP  </t>
  </si>
  <si>
    <t>106 dias</t>
  </si>
  <si>
    <t>18ª) SECTI  </t>
  </si>
  <si>
    <t>19ª) CSUP  </t>
  </si>
  <si>
    <t>20ª) SESOP  </t>
  </si>
  <si>
    <t>21ª) CGEU  </t>
  </si>
  <si>
    <t>22ª) SECTI  </t>
  </si>
  <si>
    <t>96 dias</t>
  </si>
  <si>
    <t>23ª) SECGA  </t>
  </si>
  <si>
    <t>24ª) SECGS  </t>
  </si>
  <si>
    <t>25ª) SMIC  </t>
  </si>
  <si>
    <t>27ª) SOP  </t>
  </si>
  <si>
    <t>29ª) SECGS  </t>
  </si>
  <si>
    <t>31ª) SECTI  </t>
  </si>
  <si>
    <t>32ª) CGEU  </t>
  </si>
  <si>
    <t>33ª) SESOP  </t>
  </si>
  <si>
    <t>34ª) SECTI  </t>
  </si>
  <si>
    <t>35ª) SOP  </t>
  </si>
  <si>
    <t>39ª) SPO  </t>
  </si>
  <si>
    <t>40ª) CO  </t>
  </si>
  <si>
    <t>41ª) SECOFC  </t>
  </si>
  <si>
    <t>43ª) SC  </t>
  </si>
  <si>
    <t>44ª) CLC  </t>
  </si>
  <si>
    <t>45ª) SECGA  </t>
  </si>
  <si>
    <t>46ª) CLC  </t>
  </si>
  <si>
    <t>47ª) SLIC  </t>
  </si>
  <si>
    <t>48ª) CLC  </t>
  </si>
  <si>
    <t>49ª) SECGA  </t>
  </si>
  <si>
    <t>50ª) CPL  </t>
  </si>
  <si>
    <t>51ª) ASSDG  </t>
  </si>
  <si>
    <t>52ª) DG  </t>
  </si>
  <si>
    <t>53ª) SLIC  </t>
  </si>
  <si>
    <t>54ª) CPL  </t>
  </si>
  <si>
    <t>56ª) CPL  </t>
  </si>
  <si>
    <t>57ª) SLIC  </t>
  </si>
  <si>
    <t>58ª) CPL  </t>
  </si>
  <si>
    <t>59ª) ASSDG  </t>
  </si>
  <si>
    <t>60ª) DG  </t>
  </si>
  <si>
    <t>61ª) CO  </t>
  </si>
  <si>
    <t>Para análise e encaminhamentos.</t>
  </si>
  <si>
    <t>Para cadastrar a demanda.</t>
  </si>
  <si>
    <t>Para encaminhamento</t>
  </si>
  <si>
    <t>Segue em atendimento ao despacho exarado no doc.247432</t>
  </si>
  <si>
    <t>Tendo em vista a necessidade do software AUTOCAD para os trabalhos de engenharia deste TRE, segue</t>
  </si>
  <si>
    <t>Encaminhar à SESOP para informar.</t>
  </si>
  <si>
    <t>Para a aquisição</t>
  </si>
  <si>
    <t>Conforme doc. 158891/2016.</t>
  </si>
  <si>
    <t>Para análise encaminhamento.</t>
  </si>
  <si>
    <t>À SECTI: para atualizar as informações técnicas prestadas. Após, à SOP.</t>
  </si>
  <si>
    <t>Com o projeto bÃ¡sico readequado</t>
  </si>
  <si>
    <t>Para elaborar a planilha de custos.</t>
  </si>
  <si>
    <t>ORÇAMENTOS</t>
  </si>
  <si>
    <t>À SPO: para informar disponibilidade orçamentária.</t>
  </si>
  <si>
    <t>Senhora Coordenadora:</t>
  </si>
  <si>
    <t>À SLIC: para elaborar minuta de edital.</t>
  </si>
  <si>
    <t>Para análise e encaminhamento do edital e seus anexos.</t>
  </si>
  <si>
    <t>Para análise da minuta o Edital e anexos.</t>
  </si>
  <si>
    <t>De acordo com a minuta do edital e seus anexos. Segue para análise dessa CPL e demais encaminhament</t>
  </si>
  <si>
    <t>para publicação do edital.</t>
  </si>
  <si>
    <t>Com edital e anexos, para assinaturas.</t>
  </si>
  <si>
    <t>3ª) SECADM  </t>
  </si>
  <si>
    <t>4ª) SPO  </t>
  </si>
  <si>
    <t>5ª) CO  </t>
  </si>
  <si>
    <t>6ª) SECOFC  </t>
  </si>
  <si>
    <t>18ª) SCON  </t>
  </si>
  <si>
    <t>20ª) SECADM  </t>
  </si>
  <si>
    <t>21ª) ASSDG  </t>
  </si>
  <si>
    <t>22ª) DG  </t>
  </si>
  <si>
    <t>Para efetivar a contratação.</t>
  </si>
  <si>
    <t>À PEDIDO.</t>
  </si>
  <si>
    <t>Para elaborar a minuta do contrato.</t>
  </si>
  <si>
    <t>Para realizar inclusões no Termo de dispensa e incluir a minuta em campo.DOC.</t>
  </si>
  <si>
    <t>Segue minuta do contrato para análise, anexado o aceite da empresa.</t>
  </si>
  <si>
    <t>Para análise da minuta de contrato</t>
  </si>
  <si>
    <t>Com a análise da minuta contratual</t>
  </si>
  <si>
    <t>10ª) SMOEP  </t>
  </si>
  <si>
    <t>14ª) CO  </t>
  </si>
  <si>
    <t>15ª) SECOFC  </t>
  </si>
  <si>
    <t>28ª) CPL  </t>
  </si>
  <si>
    <t>29ª) ASSDG  </t>
  </si>
  <si>
    <t>30ª) DG  </t>
  </si>
  <si>
    <t>31ª) SLIC  </t>
  </si>
  <si>
    <t>33ª) SLIC  </t>
  </si>
  <si>
    <t>Para verificar orçamento</t>
  </si>
  <si>
    <t>p/ analise</t>
  </si>
  <si>
    <t>P/ análise</t>
  </si>
  <si>
    <t>elaboração da respectiva minuta de edital</t>
  </si>
  <si>
    <t>com minuta do contrato</t>
  </si>
  <si>
    <t>De acordo com a minuta do Edital seus anexos e Contrato. Segue para análise dessa Comissão, após en</t>
  </si>
  <si>
    <t>PARA OS DEMAIS PROCEDIMENTOS</t>
  </si>
  <si>
    <t>À SLIC Favor considerar a média dos dois preços mais baratos (R$43.500,00 e R$125.906,00 = R$84.703</t>
  </si>
  <si>
    <t>Para rever a disponibilidade orçamentária, em vista do despacho doc 260.367/13</t>
  </si>
  <si>
    <t>Conforme despacho anterior</t>
  </si>
  <si>
    <t>Para assinaturas, após volte.</t>
  </si>
  <si>
    <t>4ª) DG  </t>
  </si>
  <si>
    <t>5ª) SPO  </t>
  </si>
  <si>
    <t>7ª) SECOFC  </t>
  </si>
  <si>
    <t>11ª) SECADM  </t>
  </si>
  <si>
    <t>13ª) SLIC  </t>
  </si>
  <si>
    <t>16ª) CPL  </t>
  </si>
  <si>
    <t>17ª) ASSDG  </t>
  </si>
  <si>
    <t>32ª) CO  </t>
  </si>
  <si>
    <t>para informar.</t>
  </si>
  <si>
    <t>elaboração da minuta do respectivo edital</t>
  </si>
  <si>
    <t>nálise da minuta do edital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</si>
  <si>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</si>
  <si>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</si>
  <si>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</si>
  <si>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</si>
  <si>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</si>
  <si>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</si>
  <si>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empenhar.</t>
  </si>
  <si>
    <t>6ª) SPO  </t>
  </si>
  <si>
    <t>7ª) SMOEP  </t>
  </si>
  <si>
    <t>8ª) SPO  </t>
  </si>
  <si>
    <t>9ª) CO  </t>
  </si>
  <si>
    <t>10ª) SECOFC  </t>
  </si>
  <si>
    <t>14ª) CAA  </t>
  </si>
  <si>
    <t>18ª) SC  </t>
  </si>
  <si>
    <t>22ª) SLIC  </t>
  </si>
  <si>
    <t>24ª) SLIC  </t>
  </si>
  <si>
    <t>35ª) SLIC  </t>
  </si>
  <si>
    <t>36ª) SMOEP  </t>
  </si>
  <si>
    <t>37ª) SLIC  </t>
  </si>
  <si>
    <t>42ª) SLIC  </t>
  </si>
  <si>
    <t>43ª) CPL  </t>
  </si>
  <si>
    <t>44ª) SLIC  </t>
  </si>
  <si>
    <t>46ª) ASSDG  </t>
  </si>
  <si>
    <t>47ª) DG  </t>
  </si>
  <si>
    <t>Para indicar uma substituição de despesa.</t>
  </si>
  <si>
    <t>Para continuidade dos procedimentos.</t>
  </si>
  <si>
    <t>Para verificação dos itens referidos pela CLC e retificação do BDI.</t>
  </si>
  <si>
    <t>Anexada a planilha revisada, encaminho para seguir os tramites da contratação.</t>
  </si>
  <si>
    <t>Encaminha-se para elaboração da minuta do Edital.</t>
  </si>
  <si>
    <t>Para elaborar minuta do Edital</t>
  </si>
  <si>
    <t>Para elaborar a minuta do contrato (anexo V).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</si>
  <si>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</si>
  <si>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</si>
  <si>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</si>
  <si>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</si>
  <si>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</si>
  <si>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</si>
  <si>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PARA PUBLICAÇÃO</t>
  </si>
  <si>
    <t>à</t>
  </si>
  <si>
    <t>Aguardar o certame.</t>
  </si>
  <si>
    <t>009280/2016 - Dispensa - Instalação de película na CAE.</t>
  </si>
  <si>
    <t>1ª) 086ZE  </t>
  </si>
  <si>
    <t>2ª) SMIN  </t>
  </si>
  <si>
    <t>35 dias</t>
  </si>
  <si>
    <t>4ª) SMIN  </t>
  </si>
  <si>
    <t>6ª) SECGS  </t>
  </si>
  <si>
    <t>14ª) SECGA  </t>
  </si>
  <si>
    <t>15ª) DG  </t>
  </si>
  <si>
    <t>Para autorização.</t>
  </si>
  <si>
    <t>Para realizar alterações.</t>
  </si>
  <si>
    <t>1ª) SMIN  </t>
  </si>
  <si>
    <t>3ª) SMIN  </t>
  </si>
  <si>
    <t>6ª) GABSOFC  </t>
  </si>
  <si>
    <t>12ª) SMIN  </t>
  </si>
  <si>
    <t>13ª) SECGS  </t>
  </si>
  <si>
    <t>15ª) SECGA  </t>
  </si>
  <si>
    <t>16ª) SECGS  </t>
  </si>
  <si>
    <t>18ª) SMIN  </t>
  </si>
  <si>
    <t>20ª) SECGS  </t>
  </si>
  <si>
    <t>21ª) SECGA  </t>
  </si>
  <si>
    <t>23ª) SPO  </t>
  </si>
  <si>
    <t>24ª) CO  </t>
  </si>
  <si>
    <t>29ª) SECGA  </t>
  </si>
  <si>
    <t>31ª) CO  </t>
  </si>
  <si>
    <t>Para readequações.</t>
  </si>
  <si>
    <t>Para encaminhamenros.</t>
  </si>
  <si>
    <t>Sanadas as irregularidades, para prosseguimento</t>
  </si>
  <si>
    <t>Para informar sobre os questionamentos da CLC, acrescentando esta SECGA que a padronização.</t>
  </si>
  <si>
    <t>Para esclarecer os questionamentos da CLC (doc. 219.561).</t>
  </si>
  <si>
    <t>À SPO: para reforçar a disponibilidade orçamentária.</t>
  </si>
  <si>
    <t>Com informação de disponibilidade orçamentária, para demais procedimentos.</t>
  </si>
  <si>
    <t>Para emissão da Nota de empenho.</t>
  </si>
  <si>
    <t xml:space="preserve">001263/2015 - Registro de Preços - Aquisição de materiais elétricos, de lógica e de instalação de painéis de senhas, ATRAVÉS DE REGISTRO DE PREÇOS, para adequação dos fóruns que realizarão o recadastramento biométrico 2015. </t>
  </si>
  <si>
    <t>21ª) CPL  </t>
  </si>
  <si>
    <t>22ª) ASSDG  </t>
  </si>
  <si>
    <t>23ª) DG  </t>
  </si>
  <si>
    <t>25ª) CPL  </t>
  </si>
  <si>
    <t>34ª) CPL  </t>
  </si>
  <si>
    <t>36ª) CMP  </t>
  </si>
  <si>
    <t>Para os procedimentos necessários à aquisição dos materiais.</t>
  </si>
  <si>
    <t>Para anexar e, após, enviar à Secretaria de Administração.</t>
  </si>
  <si>
    <t>elaboração de planilha de custos junto ao setor competente</t>
  </si>
  <si>
    <t>Para orçar visando aquisição por SRP.</t>
  </si>
  <si>
    <t>Segue para elaboração da minuta do Edital - RP.</t>
  </si>
  <si>
    <t>análise.</t>
  </si>
  <si>
    <t>Para análise e, se de acordo, para assinatura.</t>
  </si>
  <si>
    <t>edital assinado.</t>
  </si>
  <si>
    <t>para anexar atas</t>
  </si>
  <si>
    <t>Para assinaturas.</t>
  </si>
  <si>
    <t>Realizada publicação da ata.</t>
  </si>
  <si>
    <t>1ª) SMOI  </t>
  </si>
  <si>
    <t>3ª) SMOI  </t>
  </si>
  <si>
    <t>42 dias</t>
  </si>
  <si>
    <t>19ª) SMOI  </t>
  </si>
  <si>
    <t>23ª) SECADM  </t>
  </si>
  <si>
    <t>35ª) ASSDG  </t>
  </si>
  <si>
    <t>40ª) SMIN  </t>
  </si>
  <si>
    <t>43ª) CMP  </t>
  </si>
  <si>
    <t>44ª) SMIN  </t>
  </si>
  <si>
    <t>000785/2016 - registro de Preços - AQUISIÇÃO BENS DE CONSUMO  PLACAS INDICATIVAS</t>
  </si>
  <si>
    <t>com orçamentos</t>
  </si>
  <si>
    <t>Com minutas para análise e encaminhamento.</t>
  </si>
  <si>
    <t>De acordo com a minuta do edital e seus anexos. Segue para análise dessa CPl e demais encaminhamen</t>
  </si>
  <si>
    <t>Com as alterações</t>
  </si>
  <si>
    <t>com termo retificado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</si>
  <si>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</si>
  <si>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</si>
  <si>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</si>
  <si>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</si>
  <si>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</si>
  <si>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Para assinatura do edital e seus anexos.</t>
  </si>
  <si>
    <t>Para análise, adjudicação e homologação.</t>
  </si>
  <si>
    <t>Para anexar as atas de registro de preços.</t>
  </si>
  <si>
    <t>Com ata anexada.</t>
  </si>
  <si>
    <t>Ata assinada.</t>
  </si>
  <si>
    <t>4ª) CEPCST  </t>
  </si>
  <si>
    <t>20ª) CPL  </t>
  </si>
  <si>
    <t>26ª) SCCLC  </t>
  </si>
  <si>
    <t>29ª) SCCLC  </t>
  </si>
  <si>
    <t>30ª) CCLCE  </t>
  </si>
  <si>
    <t>31ª) CPL  </t>
  </si>
  <si>
    <t>35ª) SPO  </t>
  </si>
  <si>
    <t>36ª) SECADM  </t>
  </si>
  <si>
    <t>38ª) SCON  </t>
  </si>
  <si>
    <t>39ª) SIASG  </t>
  </si>
  <si>
    <t>40ª) SCON  </t>
  </si>
  <si>
    <t>41ª) CLC  </t>
  </si>
  <si>
    <t>42ª) SAEO  </t>
  </si>
  <si>
    <t>43ª) SPO  </t>
  </si>
  <si>
    <t>44ª) CO  </t>
  </si>
  <si>
    <t>45ª) SECOFC  </t>
  </si>
  <si>
    <t>46ª) DG  </t>
  </si>
  <si>
    <t>47ª) CO  </t>
  </si>
  <si>
    <t>48ª) ACO  </t>
  </si>
  <si>
    <t>anexar planilha paradigma</t>
  </si>
  <si>
    <t>Para orçar, conforme planilha de custos e formação de preços em anexo no corpo do PAD.</t>
  </si>
  <si>
    <t>Com orçamentos</t>
  </si>
  <si>
    <t>Para informar disponibilidade orçamentária</t>
  </si>
  <si>
    <t>Para aguardar o certame</t>
  </si>
  <si>
    <t>Para análise das planilhas</t>
  </si>
  <si>
    <t>Considerando o doc. 292.275/12 da SCCLC.</t>
  </si>
  <si>
    <t>Para análise das planilhas.</t>
  </si>
  <si>
    <t>De acordo com o parecer retro.</t>
  </si>
  <si>
    <t>Para análise dos recursos</t>
  </si>
  <si>
    <t>Para dar continuidade</t>
  </si>
  <si>
    <t>Tendo em vista a informação de disponibilidade constar em doc. 265.799/2012 e a LOA 2013 ainda n</t>
  </si>
  <si>
    <t>Para os procedimentos de formalização contratual.</t>
  </si>
  <si>
    <t>Para publicar.</t>
  </si>
  <si>
    <t>Extrato do contrato 17/2013 encaminhado para publicação no DOU.</t>
  </si>
  <si>
    <t>Concluídos os procedimentos referentes ao Contrato.</t>
  </si>
  <si>
    <t>Conforme documento 014531/2013.</t>
  </si>
  <si>
    <t>para autorizar</t>
  </si>
  <si>
    <t xml:space="preserve">007945/2013 - Dispensa - Contratação de pacote de serviços de pequenas reformas e manutenções </t>
  </si>
  <si>
    <t>2ª) SMOEP  </t>
  </si>
  <si>
    <t>5ª) SC  </t>
  </si>
  <si>
    <t>7ª) SLIC  </t>
  </si>
  <si>
    <t>8ª) GABSA  </t>
  </si>
  <si>
    <t>9ª) DG  </t>
  </si>
  <si>
    <t>11ª) SLIC  </t>
  </si>
  <si>
    <t>13ª) CPL  </t>
  </si>
  <si>
    <t>14ª) ASSDG  </t>
  </si>
  <si>
    <t>15ª) SLIC  </t>
  </si>
  <si>
    <t>17ª) SLIC  </t>
  </si>
  <si>
    <t>18ª) CPL  </t>
  </si>
  <si>
    <t>16 dias</t>
  </si>
  <si>
    <t>24ª) DG  </t>
  </si>
  <si>
    <t>26ª) CPL  </t>
  </si>
  <si>
    <t>30ª) SCCLC  </t>
  </si>
  <si>
    <t>autorizar</t>
  </si>
  <si>
    <t>Com as informações.</t>
  </si>
  <si>
    <t>Para ratificação do termo de abertura de registro de preços.</t>
  </si>
  <si>
    <t>Para elaborar a minuta do edital</t>
  </si>
  <si>
    <t>Para análise da minuta de edital e anexos.</t>
  </si>
  <si>
    <t>Analisada a minuta do edital</t>
  </si>
  <si>
    <t>Com o edital assinado.</t>
  </si>
  <si>
    <t>Para aguardar a realização do certame.</t>
  </si>
  <si>
    <t>Para assinatura da Ata de Registro de Preços</t>
  </si>
  <si>
    <t>para os demais procedimentos.</t>
  </si>
  <si>
    <t>para registros.</t>
  </si>
  <si>
    <t>Para publicação.</t>
  </si>
  <si>
    <t>4ª) SMOEP  </t>
  </si>
  <si>
    <t>13ª) SECADM  </t>
  </si>
  <si>
    <t>14ª) CPL  </t>
  </si>
  <si>
    <t>15ª) ASSDG  </t>
  </si>
  <si>
    <t>16ª) DG  </t>
  </si>
  <si>
    <t>21ª) SMOEP  </t>
  </si>
  <si>
    <t>29ª) SECADM  </t>
  </si>
  <si>
    <t>30ª) SMOEP  </t>
  </si>
  <si>
    <t>35ª) SMOEP  </t>
  </si>
  <si>
    <t>40ª) SMOEP  </t>
  </si>
  <si>
    <t>41ª) CPL  </t>
  </si>
  <si>
    <t>42ª) SMOEP  </t>
  </si>
  <si>
    <t>44ª) SMOEP  </t>
  </si>
  <si>
    <t>51ª) SMOEP  </t>
  </si>
  <si>
    <t>52ª) GABDG  </t>
  </si>
  <si>
    <t>53ª) CPL  </t>
  </si>
  <si>
    <t>54ª) CMP  </t>
  </si>
  <si>
    <t>55ª) SMOEP  </t>
  </si>
  <si>
    <t>717 dias</t>
  </si>
  <si>
    <t>anexar orçamentos</t>
  </si>
  <si>
    <t>Anexados os orçamentos, para seguir o procedimento de contratação.</t>
  </si>
  <si>
    <t>análise e encaminhamento devido</t>
  </si>
  <si>
    <t>Com edital e anexos, para assinatura.</t>
  </si>
  <si>
    <t>Para suspender o certame.</t>
  </si>
  <si>
    <t>Para juntada e resposta a impugnação interposta ao presente certame.</t>
  </si>
  <si>
    <t>suspender.</t>
  </si>
  <si>
    <t>Com edital para assinatura.</t>
  </si>
  <si>
    <t>Segue para aguardar a abertura do certame.</t>
  </si>
  <si>
    <t>Para continuidade do pregão.</t>
  </si>
  <si>
    <t>Com as informações da SMOEP</t>
  </si>
  <si>
    <t>para informações complementares.</t>
  </si>
  <si>
    <t>Para análise, adjudicação e homologação</t>
  </si>
  <si>
    <t>Para anexar ata de registro de preços.</t>
  </si>
  <si>
    <t>Realizada publicação Portal Transpar</t>
  </si>
  <si>
    <t xml:space="preserve">001060/2012 - Registro de Preços - Contratação de serviços de desinsetização, desratização, esgotamento de fossas, esgotamento de caixas de gordura e de passagem e limpeza de dutos de esgoto para os Fóruns Eleitorais do Interior. </t>
  </si>
  <si>
    <t>4ª) CLC  </t>
  </si>
  <si>
    <t>53 dias</t>
  </si>
  <si>
    <t>8ª) DG  </t>
  </si>
  <si>
    <t>19ª) CPL  </t>
  </si>
  <si>
    <t>24ª) CPL  </t>
  </si>
  <si>
    <t>29ª) CMP  </t>
  </si>
  <si>
    <t>A pedido para inserir planilhas com preços médios.</t>
  </si>
  <si>
    <t>Com a planilha de preços médios unitarios</t>
  </si>
  <si>
    <t>Com edital, em definitivo, para assinaturas.</t>
  </si>
  <si>
    <t>Edital publicado, conforme comprovantes. Segue para aguardar a abertura do certame.</t>
  </si>
  <si>
    <t>Para publicação</t>
  </si>
  <si>
    <t>9ª) CAA  </t>
  </si>
  <si>
    <t>31ª) CAA  </t>
  </si>
  <si>
    <t>32ª) SLIC  </t>
  </si>
  <si>
    <t>34ª) SLIC  </t>
  </si>
  <si>
    <t>36ª) CPL  </t>
  </si>
  <si>
    <t>37ª) ASSDG  </t>
  </si>
  <si>
    <t>40ª) SLIC  </t>
  </si>
  <si>
    <t>42ª) ASSDG  </t>
  </si>
  <si>
    <t>43ª) DG  </t>
  </si>
  <si>
    <t>45ª) ASSDG  </t>
  </si>
  <si>
    <t>51ª) CPL  </t>
  </si>
  <si>
    <t>52ª) CMP  </t>
  </si>
  <si>
    <t>53ª) CAA  </t>
  </si>
  <si>
    <t>56ª) CMP  </t>
  </si>
  <si>
    <t>complementar</t>
  </si>
  <si>
    <t>informações</t>
  </si>
  <si>
    <t>Com as informações</t>
  </si>
  <si>
    <t>Para análise da minuta do edital e anexos.</t>
  </si>
  <si>
    <t>Para readequar.</t>
  </si>
  <si>
    <t>Para se manifestar em relação ao documento nº 186.847/2013.</t>
  </si>
  <si>
    <t>Para se manifestar quanto ao documento retro (nº 187.732/2013).</t>
  </si>
  <si>
    <t>Adequação.</t>
  </si>
  <si>
    <t>Com novas minutas para análise.</t>
  </si>
  <si>
    <t>Para análise do edital e anexos com adequações.</t>
  </si>
  <si>
    <t>Para assinaturas do edital. Informando que não houve manifestação de interesse na IRP 05/13 (doc</t>
  </si>
  <si>
    <t>Edital assinado</t>
  </si>
  <si>
    <t>À Secretaria de Administração.</t>
  </si>
  <si>
    <t>Para encaminahr ao fiscal de contrato</t>
  </si>
  <si>
    <t>46 dias</t>
  </si>
  <si>
    <t>22ª) SMOEP  </t>
  </si>
  <si>
    <t>26ª) SMOEP  </t>
  </si>
  <si>
    <t>27ª) GABDG  </t>
  </si>
  <si>
    <t>714 dias</t>
  </si>
  <si>
    <t>Muito embora, intempestivo, segue para vericar orçamentos tendo em vista as justificativas apresenta</t>
  </si>
  <si>
    <t>Edital asisnado.</t>
  </si>
  <si>
    <t>Para Informar</t>
  </si>
  <si>
    <t>para anexar a ata</t>
  </si>
  <si>
    <t>Para assinatura na Ata de Registro de Preços.</t>
  </si>
  <si>
    <t>1ª) SST  </t>
  </si>
  <si>
    <t>5ª) SST  </t>
  </si>
  <si>
    <t>7ª) SST  </t>
  </si>
  <si>
    <t>14ª) ST  </t>
  </si>
  <si>
    <t>20ª) SC  </t>
  </si>
  <si>
    <t>22ª) SECADM  </t>
  </si>
  <si>
    <t>31ª) CFIC  </t>
  </si>
  <si>
    <t>32ª) SACONT  </t>
  </si>
  <si>
    <t>33ª) ACFIC  </t>
  </si>
  <si>
    <t>35ª) SCON  </t>
  </si>
  <si>
    <t>40ª) SECADM  </t>
  </si>
  <si>
    <t>48ª) ASSDG  </t>
  </si>
  <si>
    <t>49ª) DG  </t>
  </si>
  <si>
    <t>50ª) SECADM  </t>
  </si>
  <si>
    <t>51ª) SLIC  </t>
  </si>
  <si>
    <t>52ª) SCON  </t>
  </si>
  <si>
    <t>55ª) SECADM  </t>
  </si>
  <si>
    <t>57ª) ASSDG  </t>
  </si>
  <si>
    <t>59ª) CO  </t>
  </si>
  <si>
    <t>60ª) SECOFC  </t>
  </si>
  <si>
    <t>61ª) ASSDG  </t>
  </si>
  <si>
    <t>62ª) DG  </t>
  </si>
  <si>
    <t>63ª) SLIC  </t>
  </si>
  <si>
    <t>64ª) CPL  </t>
  </si>
  <si>
    <t>65ª) SLIC  </t>
  </si>
  <si>
    <t>66ª) CPL  </t>
  </si>
  <si>
    <t>67ª) ASSDG  </t>
  </si>
  <si>
    <t>Para procedimentos de contratação.</t>
  </si>
  <si>
    <t>Para juntar orçamento.</t>
  </si>
  <si>
    <t>Para retificar</t>
  </si>
  <si>
    <t>Segue conforme doc. 221866/2015.</t>
  </si>
  <si>
    <t>Segue a pedido dessa Coordenadoria para manifestar.</t>
  </si>
  <si>
    <t>Segue com as informações</t>
  </si>
  <si>
    <t>Segue para dar prosseguimento á contratação cuja informações complementares foram juntadas nos docum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</si>
  <si>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</si>
  <si>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</si>
  <si>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</si>
  <si>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</si>
  <si>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</si>
  <si>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Para adequações da Minuta do Contrato.</t>
  </si>
  <si>
    <t>Minuta do contrato adequada e anexada em campo próprio.</t>
  </si>
  <si>
    <t>Aguardar abertura do certame.</t>
  </si>
  <si>
    <t>Para adequações da minuta contratual.</t>
  </si>
  <si>
    <t>Anexada minuta do contrato readequada em campo próprio. Após, à CLC, para análise.</t>
  </si>
  <si>
    <t>De acordo com a minuta do Edital e seus anexos. Segue para análise dessa CPL e demais encaminhamento</t>
  </si>
  <si>
    <t>1ª) CAA  </t>
  </si>
  <si>
    <t>2ª) SECADM  </t>
  </si>
  <si>
    <t>3ª) ACO  </t>
  </si>
  <si>
    <t>13ª) DG  </t>
  </si>
  <si>
    <t>14ª) SLIC  </t>
  </si>
  <si>
    <t>16ª) SLIC  </t>
  </si>
  <si>
    <t>17ª) SCON  </t>
  </si>
  <si>
    <t>21ª) SLIC  </t>
  </si>
  <si>
    <t>38ª) CPL  </t>
  </si>
  <si>
    <t>39ª) ASSDG  </t>
  </si>
  <si>
    <t>Autorização para emissão do termo.</t>
  </si>
  <si>
    <t>para elaborar minuta do Edital.</t>
  </si>
  <si>
    <t>Para designação de fiscais. Após volte para feitura do edital.</t>
  </si>
  <si>
    <t>Para feitura do edital. Oportunamente os gestores serão indicados.</t>
  </si>
  <si>
    <t>Para elaborar a minuta contratual.</t>
  </si>
  <si>
    <t>Para informar quanto ao custo mensal e total da manutenção da Central Telefônica.</t>
  </si>
  <si>
    <t>Com minuta de edital retificada, para inserir a minuta contratual. Após volte.</t>
  </si>
  <si>
    <t>segue minuta para análise</t>
  </si>
  <si>
    <t>Para continuidade dos procedimentos, observada a disponibilidade orçamentária.</t>
  </si>
  <si>
    <t>Para aguardar a disponibilidade orçamentária.</t>
  </si>
  <si>
    <t>1ª) SMI  </t>
  </si>
  <si>
    <t>2ª) CCS  </t>
  </si>
  <si>
    <t>3ª) SECPEG  </t>
  </si>
  <si>
    <t>4ª) SECADM  </t>
  </si>
  <si>
    <t>5ª) CLC  </t>
  </si>
  <si>
    <t>6ª) SC  </t>
  </si>
  <si>
    <t>17ª) SMI  </t>
  </si>
  <si>
    <t>19ª) SCON  </t>
  </si>
  <si>
    <t>22ª) CPL  </t>
  </si>
  <si>
    <t>23ª) ASSDG  </t>
  </si>
  <si>
    <t>25ª) ASSDG  </t>
  </si>
  <si>
    <t>27ª) SMI  </t>
  </si>
  <si>
    <t>34ª) SECADM  </t>
  </si>
  <si>
    <t>PARA ENCAMINHAMENTO</t>
  </si>
  <si>
    <t>Para consideração superior.</t>
  </si>
  <si>
    <t>para contratação</t>
  </si>
  <si>
    <t>Para elaborar minuta contratual.</t>
  </si>
  <si>
    <t>Seguem minutas do edital e anexos, para análise.</t>
  </si>
  <si>
    <t>Com a manifestação.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</si>
  <si>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</si>
  <si>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</si>
  <si>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</si>
  <si>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</si>
  <si>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para repetir o certame.</t>
  </si>
  <si>
    <t>Para repetição do certame.</t>
  </si>
  <si>
    <t>Com edital em definitivo, para assinatura.</t>
  </si>
  <si>
    <t>3ª) CLC  </t>
  </si>
  <si>
    <t>4ª) SMI  </t>
  </si>
  <si>
    <t>5ª) CCS  </t>
  </si>
  <si>
    <t>7ª) CCS  </t>
  </si>
  <si>
    <t>8ª) SECPEG  </t>
  </si>
  <si>
    <t>11ª) SMI  </t>
  </si>
  <si>
    <t>13ª) SMI  </t>
  </si>
  <si>
    <t>17ª) SIASG  </t>
  </si>
  <si>
    <t>20ª) SIASG  </t>
  </si>
  <si>
    <t>23ª) SMI  </t>
  </si>
  <si>
    <t>28ª) SPO  </t>
  </si>
  <si>
    <t>29ª) CO  </t>
  </si>
  <si>
    <t>32ª) SC  </t>
  </si>
  <si>
    <t>34 dias</t>
  </si>
  <si>
    <t>37ª) SPO  </t>
  </si>
  <si>
    <t>40ª) SSG  </t>
  </si>
  <si>
    <t>41ª) SPO  </t>
  </si>
  <si>
    <t>43ª) SECOFC  </t>
  </si>
  <si>
    <t>44ª) DG  </t>
  </si>
  <si>
    <t>45ª) CLC  </t>
  </si>
  <si>
    <t>47ª) SCON  </t>
  </si>
  <si>
    <t>48ª) SLIC  </t>
  </si>
  <si>
    <t>49ª) SCON  </t>
  </si>
  <si>
    <t>50ª) SLIC  </t>
  </si>
  <si>
    <t>51ª) CLC  </t>
  </si>
  <si>
    <t>52ª) SECADM  </t>
  </si>
  <si>
    <t>53ª) CLC  </t>
  </si>
  <si>
    <t>54ª) SSG  </t>
  </si>
  <si>
    <t>55ª) CLC  </t>
  </si>
  <si>
    <t>56ª) SECADM  </t>
  </si>
  <si>
    <t>57ª) CPL  </t>
  </si>
  <si>
    <t>58ª) ASSDG  </t>
  </si>
  <si>
    <t>59ª) DG  </t>
  </si>
  <si>
    <t>60ª) SLIC  </t>
  </si>
  <si>
    <t>61ª) CLC  </t>
  </si>
  <si>
    <t>62ª) SSG  </t>
  </si>
  <si>
    <t>63ª) CLC  </t>
  </si>
  <si>
    <t>64ª) SSG  </t>
  </si>
  <si>
    <t>65ª) SECADM  </t>
  </si>
  <si>
    <t>66ª) SSG  </t>
  </si>
  <si>
    <t>68ª) SSG  </t>
  </si>
  <si>
    <t>69ª) SECADM  </t>
  </si>
  <si>
    <t>70ª) CLC  </t>
  </si>
  <si>
    <t>71ª) SASG  </t>
  </si>
  <si>
    <t>72ª) SC  </t>
  </si>
  <si>
    <t>73ª) SASG  </t>
  </si>
  <si>
    <t>74ª) SC  </t>
  </si>
  <si>
    <t>75ª) SSG  </t>
  </si>
  <si>
    <t>76ª) SC  </t>
  </si>
  <si>
    <t>77ª) SASG  </t>
  </si>
  <si>
    <t>78ª) SC  </t>
  </si>
  <si>
    <t>79ª) CLC  </t>
  </si>
  <si>
    <t>80ª) SPO  </t>
  </si>
  <si>
    <t>81ª) CO  </t>
  </si>
  <si>
    <t>82ª) SECOFC  </t>
  </si>
  <si>
    <t>83ª) CLC  </t>
  </si>
  <si>
    <t>84ª) SECADM  </t>
  </si>
  <si>
    <t>85ª) COGSA  </t>
  </si>
  <si>
    <t>86ª) SSG  </t>
  </si>
  <si>
    <t>87ª) COGSA  </t>
  </si>
  <si>
    <t>88ª) SPO  </t>
  </si>
  <si>
    <t>89ª) CO  </t>
  </si>
  <si>
    <t>90ª) CSTA  </t>
  </si>
  <si>
    <t>91ª) SECGS  </t>
  </si>
  <si>
    <t>92ª) CSTA  </t>
  </si>
  <si>
    <t>93ª) SECGS  </t>
  </si>
  <si>
    <t>94ª) CLC  </t>
  </si>
  <si>
    <t>95ª) CSTA  </t>
  </si>
  <si>
    <t>96ª) SECGS  </t>
  </si>
  <si>
    <t>97ª) CSTA  </t>
  </si>
  <si>
    <t>98ª) SECGS  </t>
  </si>
  <si>
    <t>99ª) CSTA  </t>
  </si>
  <si>
    <t>100ª) SECGS  </t>
  </si>
  <si>
    <t>101ª) CLC  </t>
  </si>
  <si>
    <t>102ª) SASG  </t>
  </si>
  <si>
    <t>103ª) CSTA  </t>
  </si>
  <si>
    <t>104ª) SECGS  </t>
  </si>
  <si>
    <t>105ª) SASG  </t>
  </si>
  <si>
    <t>106ª) CLC  </t>
  </si>
  <si>
    <t>107ª) CSTA  </t>
  </si>
  <si>
    <t>108ª) SECGS  </t>
  </si>
  <si>
    <t>109ª) SECGA  </t>
  </si>
  <si>
    <t>110ª) CLC  </t>
  </si>
  <si>
    <t>Para verificar outros orçamentos.</t>
  </si>
  <si>
    <t>Para encaminhamento ao Contador contratado.</t>
  </si>
  <si>
    <t>Com Planílha de Formação de Preços elaborada pelo Contador</t>
  </si>
  <si>
    <t>Com Planilhas Paradigmas anexadas</t>
  </si>
  <si>
    <t>Com as informações sobre as planilhas</t>
  </si>
  <si>
    <t>Com orçamento</t>
  </si>
  <si>
    <t>Em atendimento ao DOC 210719/2015</t>
  </si>
  <si>
    <t>de acordo</t>
  </si>
  <si>
    <t>A pedido, após volte.</t>
  </si>
  <si>
    <t>Informo que como não foi possível a publicação do edital para esse ano, o contrato origfoi prorrogad</t>
  </si>
  <si>
    <t>Para incluírem o pedido referente a 2016 no SIOFI.</t>
  </si>
  <si>
    <t>em atendimento ao DOC 249135/2015</t>
  </si>
  <si>
    <t>Elaborada minuta do contrato.</t>
  </si>
  <si>
    <t>xxx</t>
  </si>
  <si>
    <t>Seguem edital e demais anexos, para análise e encaminhamento.</t>
  </si>
  <si>
    <t>Para análise das minutas do Edital e anexos.</t>
  </si>
  <si>
    <t>Tendo em vista</t>
  </si>
  <si>
    <t>Para análise do edital e anexos.</t>
  </si>
  <si>
    <t>Sol</t>
  </si>
  <si>
    <t>Para anexar a nova CCT</t>
  </si>
  <si>
    <t>Tendo em vista ainda estar em andamento o fechamento da convenção de 2016 a STIGPR encaminhou o ofíc</t>
  </si>
  <si>
    <t>Conforme despacho exarado no doc.048108 segue à Seção de Compras</t>
  </si>
  <si>
    <t>Com a Convenção Coletiva 2016</t>
  </si>
  <si>
    <t>Para encaminhar ao contador e readequar a planilha paradigma de contratação de serviço terceirizado.</t>
  </si>
  <si>
    <t>Para retificação das planilhas</t>
  </si>
  <si>
    <t>Com EPI</t>
  </si>
  <si>
    <t>para alteração de planilhas</t>
  </si>
  <si>
    <t>Para orçamentos.</t>
  </si>
  <si>
    <t>COTAÇÕES DE PREÇOS</t>
  </si>
  <si>
    <t>Para anulação de Pre-Empenho</t>
  </si>
  <si>
    <t>Com a anulação dos pré-empenhos.</t>
  </si>
  <si>
    <t>PB</t>
  </si>
  <si>
    <t>Para incluir o projeto bÃ¡sico como minuta, com as alteraÃ§Ãµes propostas pela CLC e julgadas pertin</t>
  </si>
  <si>
    <t>Com as minutas</t>
  </si>
  <si>
    <t>À SASG: para averiguar quanto à necessidade de readequação das planilhas paradigmas.</t>
  </si>
  <si>
    <t>À pedido</t>
  </si>
  <si>
    <t>Para verificar / atualizar planilha paradigma por meio da contratada, cfe despacho da CLC.</t>
  </si>
  <si>
    <t>Para atendimento ao despacho doc. 234938</t>
  </si>
  <si>
    <t>DADOS AGRUPADOS</t>
  </si>
  <si>
    <t>SAPC  </t>
  </si>
  <si>
    <t xml:space="preserve"> DG  </t>
  </si>
  <si>
    <t xml:space="preserve"> SCON  </t>
  </si>
  <si>
    <t xml:space="preserve"> CLC  </t>
  </si>
  <si>
    <t xml:space="preserve"> SECADM  </t>
  </si>
  <si>
    <t xml:space="preserve"> ASSDG  </t>
  </si>
  <si>
    <t xml:space="preserve"> SC  </t>
  </si>
  <si>
    <t xml:space="preserve"> SLIC  </t>
  </si>
  <si>
    <t xml:space="preserve"> CAA  </t>
  </si>
  <si>
    <t xml:space="preserve"> CPL  </t>
  </si>
  <si>
    <t>SLIC  </t>
  </si>
  <si>
    <t>SMOP  </t>
  </si>
  <si>
    <t>SAPRE  </t>
  </si>
  <si>
    <t>SPCF  </t>
  </si>
  <si>
    <t>CFIC  </t>
  </si>
  <si>
    <t>SCL  </t>
  </si>
  <si>
    <t>CCLC  </t>
  </si>
  <si>
    <t>GABDG  </t>
  </si>
  <si>
    <t>SMIC  </t>
  </si>
  <si>
    <t>SGMC  </t>
  </si>
  <si>
    <t>SGPA  </t>
  </si>
  <si>
    <t>CMP  </t>
  </si>
  <si>
    <t>CGATI  </t>
  </si>
  <si>
    <t>CEPCST  </t>
  </si>
  <si>
    <t>SIASG  </t>
  </si>
  <si>
    <t>SMOEP  </t>
  </si>
  <si>
    <t>SOMA GERAL DE SETORES RELEVANTES</t>
  </si>
  <si>
    <t>COBRAS  </t>
  </si>
  <si>
    <t>SECTI  </t>
  </si>
  <si>
    <t>ASSTI  </t>
  </si>
  <si>
    <t>CSUP  </t>
  </si>
  <si>
    <t>SESOP  </t>
  </si>
  <si>
    <t>CGEU  </t>
  </si>
  <si>
    <t>SOP  </t>
  </si>
  <si>
    <t xml:space="preserve"> SMOEP  </t>
  </si>
  <si>
    <t>086ZE  </t>
  </si>
  <si>
    <t>SMIN  </t>
  </si>
  <si>
    <t>GABSOFC  </t>
  </si>
  <si>
    <t>SMOI  </t>
  </si>
  <si>
    <t>SCCLC  </t>
  </si>
  <si>
    <t>CCLCE  </t>
  </si>
  <si>
    <t>GABSA  </t>
  </si>
  <si>
    <t>SMI  </t>
  </si>
  <si>
    <t>CCS  </t>
  </si>
  <si>
    <t>SECPEG  </t>
  </si>
  <si>
    <t>SSG  </t>
  </si>
  <si>
    <t>Coordenadoria de Segurança , Transporte e Apoio Administrativo</t>
  </si>
  <si>
    <t>Secretaria de Gestão de Serviços</t>
  </si>
  <si>
    <t>AREAS PERTENCENTES</t>
  </si>
  <si>
    <t>SECGS</t>
  </si>
  <si>
    <t>SECRETARIA DE GESTAO DE SERVIÇOS</t>
  </si>
  <si>
    <t>CIP</t>
  </si>
  <si>
    <t>COORDENADORIA DE INFRAESTRUTURA PREDIAL</t>
  </si>
  <si>
    <t>GABGS</t>
  </si>
  <si>
    <t>GABINETE DA SECRETARIA DE GESTÃO DE SERVIÇOS</t>
  </si>
  <si>
    <t>SAPRE</t>
  </si>
  <si>
    <t>SEÇÃO DE ADMINISTRAÇÃO PREDIAL</t>
  </si>
  <si>
    <t>SMIC</t>
  </si>
  <si>
    <t>SEÇÃO DE MANUTENÇÃO DE IMÓVEIS DA CAPITAL</t>
  </si>
  <si>
    <t>SMIN</t>
  </si>
  <si>
    <t>SEÇÃO DE MANUTENÇÃO DE IMÓVEIS DO INTERIOR</t>
  </si>
  <si>
    <t>SOP</t>
  </si>
  <si>
    <t>SEÇÃO DE OBRAS E PROJETOS</t>
  </si>
  <si>
    <t>CSTA</t>
  </si>
  <si>
    <t>COORDENADORIA DE SEGURANÇA, TRANSPORTE E APOIO ADMINISTRATIVO</t>
  </si>
  <si>
    <t>SEXP</t>
  </si>
  <si>
    <t>SEÇÃO DE EXPEDIÇÃO</t>
  </si>
  <si>
    <t>ST</t>
  </si>
  <si>
    <t>SEÇÃO DE TRANSPORTE</t>
  </si>
  <si>
    <t>SEÇÃO DE SEGURANÇA</t>
  </si>
  <si>
    <t>SESEG</t>
  </si>
  <si>
    <t>Coordenadoria Iva</t>
  </si>
  <si>
    <t>Coordenadoria Flavio</t>
  </si>
  <si>
    <t>Coordenadoria de Segurança, Transporte e Apoio Administrativo</t>
  </si>
  <si>
    <t>SETORES</t>
  </si>
  <si>
    <t>Qtd dias  com o processo</t>
  </si>
  <si>
    <t>Data / Hora fim</t>
  </si>
  <si>
    <t>Total de dias por Depto neste PAD</t>
  </si>
  <si>
    <t>Departamento</t>
  </si>
  <si>
    <t>Coordenadoria de Segurança, 
Transporte e Apoio Administrativo</t>
  </si>
  <si>
    <t>SETORES RELEVANTES GLOBAL</t>
  </si>
  <si>
    <t>ASSISEG</t>
  </si>
  <si>
    <t>SST  </t>
  </si>
  <si>
    <t>ST  </t>
  </si>
  <si>
    <t>MÉDIA</t>
  </si>
  <si>
    <t>Depto.</t>
  </si>
  <si>
    <t>Média Geral</t>
  </si>
  <si>
    <t>Comparativo entre Média Geral e Média Secretaria de Segurança e Transporte</t>
  </si>
  <si>
    <t>CAA</t>
  </si>
  <si>
    <t>SMOEP</t>
  </si>
  <si>
    <t>SMOP</t>
  </si>
  <si>
    <t>SMOI</t>
  </si>
  <si>
    <t>SST</t>
  </si>
  <si>
    <t>SMI</t>
  </si>
  <si>
    <t>ASG</t>
  </si>
  <si>
    <t>SAFI</t>
  </si>
  <si>
    <t>COGSA</t>
  </si>
  <si>
    <t>TOTAL</t>
  </si>
  <si>
    <t>*PINTAR RELEVANTES</t>
  </si>
  <si>
    <t>META</t>
  </si>
  <si>
    <t>Nova Média</t>
  </si>
  <si>
    <t>GANHO POR PAD/DIAS</t>
  </si>
  <si>
    <t xml:space="preserve">Média Secretaria de Gestão de 
Serviços </t>
  </si>
  <si>
    <t>Comparativo entre Média Geral e Somatório das médias</t>
  </si>
  <si>
    <t>MÉDIA GERAL SECGS</t>
  </si>
  <si>
    <t>GANHO POR PAD/DIAS TOTAL</t>
  </si>
  <si>
    <t>% (GANHO / MÉDIA GERAL)</t>
  </si>
  <si>
    <t>COMPARATIVO GERAL - ANÁLISE DE GARGALOS</t>
  </si>
  <si>
    <t>ÁREA</t>
  </si>
  <si>
    <t>SOMATÓRIO DIAS PAD</t>
  </si>
  <si>
    <t>041ZE</t>
  </si>
  <si>
    <t>Soma de MÉDIA</t>
  </si>
  <si>
    <t>DG</t>
  </si>
  <si>
    <t>Total</t>
  </si>
  <si>
    <t>SECADM</t>
  </si>
  <si>
    <t>020ZE</t>
  </si>
  <si>
    <t>SPO</t>
  </si>
  <si>
    <t>CO</t>
  </si>
  <si>
    <t>086ZE</t>
  </si>
  <si>
    <t>SECOFC</t>
  </si>
  <si>
    <t>140ZE</t>
  </si>
  <si>
    <t>CLC</t>
  </si>
  <si>
    <t>147ZE</t>
  </si>
  <si>
    <t>SC</t>
  </si>
  <si>
    <t>150ZE</t>
  </si>
  <si>
    <t>SCON</t>
  </si>
  <si>
    <t>155ZE</t>
  </si>
  <si>
    <t>CPL</t>
  </si>
  <si>
    <t>55ZE</t>
  </si>
  <si>
    <t>ASSDG</t>
  </si>
  <si>
    <t>ACFIC</t>
  </si>
  <si>
    <t>ACO</t>
  </si>
  <si>
    <t>SAEO</t>
  </si>
  <si>
    <t>ASSTI</t>
  </si>
  <si>
    <t>CCLC</t>
  </si>
  <si>
    <t>CCLCE</t>
  </si>
  <si>
    <t>SASG</t>
  </si>
  <si>
    <t>CCS</t>
  </si>
  <si>
    <t>SECGA</t>
  </si>
  <si>
    <t>CEPCST</t>
  </si>
  <si>
    <t>SACONT</t>
  </si>
  <si>
    <t>CFIC</t>
  </si>
  <si>
    <t>CGATI</t>
  </si>
  <si>
    <t>CGEU</t>
  </si>
  <si>
    <t>CMP</t>
  </si>
  <si>
    <t>COBRAS</t>
  </si>
  <si>
    <t>PO</t>
  </si>
  <si>
    <t>SAPC</t>
  </si>
  <si>
    <t>SLIC</t>
  </si>
  <si>
    <t>CSUP</t>
  </si>
  <si>
    <t>SPCF</t>
  </si>
  <si>
    <t>SCL</t>
  </si>
  <si>
    <t>GABDG</t>
  </si>
  <si>
    <t>GABSA</t>
  </si>
  <si>
    <t>GABSOFC</t>
  </si>
  <si>
    <t>SGMC</t>
  </si>
  <si>
    <t>SGPA</t>
  </si>
  <si>
    <t>SIASG</t>
  </si>
  <si>
    <t>SCCLC</t>
  </si>
  <si>
    <t>SECTI</t>
  </si>
  <si>
    <t>SESOP</t>
  </si>
  <si>
    <t>SECPE</t>
  </si>
  <si>
    <t>SSG</t>
  </si>
  <si>
    <t>Total Geral</t>
  </si>
  <si>
    <t xml:space="preserve">DADOS DE TODAS AS ÁREAS E SOMATORIO DE DIAS PARA CADA ÁREA </t>
  </si>
  <si>
    <t>SECPEG</t>
  </si>
  <si>
    <t/>
  </si>
  <si>
    <t>*GRAFICO DINÂMINCO GERADO A PARTIR DA ABA 04</t>
  </si>
  <si>
    <t>SEÇÃO DE CONTRATOS</t>
  </si>
  <si>
    <t>SEÇÃO DE ADMIN DE SISTEMAS GOVERNAMENTAIS</t>
  </si>
  <si>
    <t>SEÇÃO DE COMPRAS</t>
  </si>
  <si>
    <t>COORDENADORIA DE MATERIAS  E PATRIMONIO</t>
  </si>
  <si>
    <t>SEÇÃO DE GESTÃO DE</t>
  </si>
  <si>
    <t>SL</t>
  </si>
  <si>
    <t>SGP</t>
  </si>
  <si>
    <t>SEÇÃO DE GESTÃO DE MATERIAL DE CONSUMO</t>
  </si>
  <si>
    <t>Média Coordenadoria de InfraEstrutura Predial</t>
  </si>
  <si>
    <t>Coordenadoria de InfraEstrutura Predial</t>
  </si>
  <si>
    <t>ÁREA ADMINISTRATIVA</t>
  </si>
  <si>
    <t>SASG - SEÇÃO DE ADMIN DE SISTEMAS GOVERNAMENTAIS</t>
  </si>
  <si>
    <t>SC  -     SEÇÃO DE COMPRAS</t>
  </si>
  <si>
    <t xml:space="preserve">SCON - </t>
  </si>
  <si>
    <t>SL -</t>
  </si>
  <si>
    <t>CMP - COORDENADORIA DE MAT E PAT</t>
  </si>
  <si>
    <t>SGP -</t>
  </si>
  <si>
    <t>SEÇÃO DE GESTAO DE PATRIMONIO</t>
  </si>
  <si>
    <t>SGMC - SEÇÃO DE GESTÃO DE MAT DE CONSUMO</t>
  </si>
  <si>
    <t xml:space="preserve">    </t>
  </si>
  <si>
    <t xml:space="preserve">        </t>
  </si>
  <si>
    <t>ÁREA ADMINISTRATIVA FILTRO</t>
  </si>
  <si>
    <t>Comparativo entre Média Geral e Média Secretaria de Gestão de Serviços</t>
  </si>
  <si>
    <t>MÉDIA GERAL DE 31 PADS</t>
  </si>
  <si>
    <t>SOMA GERAL EM DIAS 31 PADS</t>
  </si>
  <si>
    <t xml:space="preserve"> Média Coordendoria de 
Segurança e Transporte</t>
  </si>
  <si>
    <t>anterior</t>
  </si>
  <si>
    <t>VALOR CALCULANDO POR HORAS VERSUS DIAS 276 X 305 ORIGINAIS DA PAD_SECGS.XLSX</t>
  </si>
  <si>
    <t>Para complementar o Projeto B ico.</t>
  </si>
  <si>
    <t>readequação do Projeto B ico</t>
  </si>
  <si>
    <t>Para adequações ao projeto b ico, conforme minuta anexada.</t>
  </si>
  <si>
    <t>Conforme desp 164146, houve alteração do projeto b ico.</t>
  </si>
  <si>
    <t>Segue o projeto b ico com as readequações.</t>
  </si>
  <si>
    <t>Com o projeto b ico revisado.</t>
  </si>
  <si>
    <t>Segue com as complementações e questionamentos ao projeto b ico - minuta anexa para análise.</t>
  </si>
  <si>
    <t>Segue sugestão de alterações no projeto b ico.</t>
  </si>
  <si>
    <t>Para readequar o projeto b ico conforme reunião com a CLC na data de hoje.</t>
  </si>
  <si>
    <t>Segue o projeto b ico com a redução do objeto - item 01.</t>
  </si>
  <si>
    <t>Com o projeto b ico readequado.</t>
  </si>
  <si>
    <t>O projeto b ico com a redução de postos, de doc. 078.079/2013, não apresenta valores. Dessa forma,</t>
  </si>
  <si>
    <t>Segue para os procedimentos necessários à contratação, conforme projeto b ico.</t>
  </si>
  <si>
    <t>Para complementações ao projeto b ico.</t>
  </si>
  <si>
    <t>para elaboração do projeto b ico</t>
  </si>
  <si>
    <t>Conforme exposto pela gestão contratual, não há viabilidade de exclusão de itens do projeto b ico.</t>
  </si>
  <si>
    <t>Segue para os procedimentos necessários à contratação nos moldes do projeto b ico.</t>
  </si>
  <si>
    <t>À SMIN: para verificar questões listadas, concernentes ao Projeto B ico apresentado.</t>
  </si>
  <si>
    <t>Para continuidade da contratação a ser efetivada com a empresa designada no Projeto b ico.</t>
  </si>
  <si>
    <t>Para constar no projeto b ico.</t>
  </si>
  <si>
    <t>Para anexar projeto b ico, em forma de minuta</t>
  </si>
  <si>
    <t>Com a inclusão do projeto b ico em forma de minuta.</t>
  </si>
  <si>
    <t>I- Com o projeto b ico retificado. II- Para encaminhamentos.</t>
  </si>
  <si>
    <t>003819/2013 - Registro de Preços - Projeto B ico para contratação de serviços de pintura para 08 Fóruns Eleitorais.</t>
  </si>
  <si>
    <t>Segue para análise o projeto b ico - RP - pintura para os fóruns eleitorais.</t>
  </si>
  <si>
    <t>Com sugestões, para adequação do Projeto B ico.</t>
  </si>
  <si>
    <t>Segue o projeto b ico.</t>
  </si>
  <si>
    <t>Segue o projeto b ico pertinente ao RP de forros e divisórias.</t>
  </si>
  <si>
    <t>Entende-se pela continuidade da contratação nos termos propostos no Projeto B ico, conforme fundam</t>
  </si>
  <si>
    <t>Para anexar o Projeto B ico em forma de minuta.</t>
  </si>
  <si>
    <t>Com projeto b ico em forma de minuta.</t>
  </si>
  <si>
    <t>Para readequação ao projeto b ico tendo em vista a Convenção Coletiva de Trabalho apresentada no do</t>
  </si>
  <si>
    <t>Para complementar informações quanto ao Projeto B ico.</t>
  </si>
  <si>
    <t>TOTAL DIAS</t>
  </si>
  <si>
    <t>Comparativo entre Média Geral e Média Secretaria de Segurança e Transporte por total de ocorrencias</t>
  </si>
  <si>
    <t>BATEU COM A PLANILHA BD</t>
  </si>
  <si>
    <t>104 -&gt; 53 BD</t>
  </si>
  <si>
    <t>2 - 0,010 BD</t>
  </si>
  <si>
    <t>35 -36 BD</t>
  </si>
  <si>
    <t>VERIFICAR AUMENTO</t>
  </si>
  <si>
    <t>85 -107 BD VERIFICAR AUMENTO</t>
  </si>
  <si>
    <t>184 - 173 BD</t>
  </si>
  <si>
    <t>272 -274 BD</t>
  </si>
  <si>
    <t xml:space="preserve"> 109 -&gt; 97 BD</t>
  </si>
  <si>
    <t>VALIDACAO POR AREA  ANTIGA X  PLANILHA  ABA FILTRO DINAMICO BD</t>
  </si>
  <si>
    <t>151 -:148 BD</t>
  </si>
  <si>
    <t>240-&gt;248 BD</t>
  </si>
  <si>
    <t>1 -&gt; 1,78 BD</t>
  </si>
  <si>
    <t>44 -&gt; 44,70 BD</t>
  </si>
  <si>
    <t>1-&gt; 0,14 BD</t>
  </si>
  <si>
    <t>14-&gt; 12 BD</t>
  </si>
  <si>
    <t>25-&gt; 25.06 BD</t>
  </si>
  <si>
    <t>73 -&gt; 75,75 BD</t>
  </si>
  <si>
    <t>33-&gt; 29 BD</t>
  </si>
  <si>
    <t xml:space="preserve">SAPRE </t>
  </si>
  <si>
    <t>3ª) CIP </t>
  </si>
  <si>
    <t>5ª) CIP </t>
  </si>
  <si>
    <t>7ª) CIP </t>
  </si>
  <si>
    <t>129ª) CIP </t>
  </si>
  <si>
    <t>131ª) CIP </t>
  </si>
  <si>
    <t>133ª) CIP </t>
  </si>
  <si>
    <t>135ª) CIP </t>
  </si>
  <si>
    <t>2ª) CIP </t>
  </si>
  <si>
    <t>4ª) CIP </t>
  </si>
  <si>
    <t>16ª) CIP </t>
  </si>
  <si>
    <t>28ª) CIP </t>
  </si>
  <si>
    <t>17ª) CIP </t>
  </si>
  <si>
    <t>19ª) CIP </t>
  </si>
  <si>
    <t>13ª) CIP </t>
  </si>
  <si>
    <t>15ª) CIP </t>
  </si>
  <si>
    <t>6ª) CIP </t>
  </si>
  <si>
    <t>SGACIP</t>
  </si>
  <si>
    <t>SMCIP</t>
  </si>
  <si>
    <t>MÉDIA COM BASE NUMERO DE OCORRENCIPAS(COLUNA (K X H)</t>
  </si>
  <si>
    <t>SOMA COM BASE NAS OCORRENCIPAS</t>
  </si>
  <si>
    <t>Data / Hora iniCIPo</t>
  </si>
  <si>
    <t>Para conheCIPmento.</t>
  </si>
  <si>
    <t>Para providênCIPas</t>
  </si>
  <si>
    <t>Para CIPênCIPa e encaminhamento.</t>
  </si>
  <si>
    <t>Para demais providênCIPas</t>
  </si>
  <si>
    <t>Para elaborar Termo de Dispensa de LiCIPtação.</t>
  </si>
  <si>
    <t>Segue Termo de Dispensa de LiCIPtação, e e-mail com o aceite da empresa contratada.</t>
  </si>
  <si>
    <t>Segue o termo de dispensa de liCIPtação retificado.</t>
  </si>
  <si>
    <t>Para autorizar a dispensa de liCIPtação.</t>
  </si>
  <si>
    <t>Para análise e providenCIPas.</t>
  </si>
  <si>
    <t>Seguem orçamentos com as complementações soliCIPtadas.</t>
  </si>
  <si>
    <t>SoliCIPto informar disponibilidade orçamentária</t>
  </si>
  <si>
    <t>Para elaborar Termo de Dispensade LiCIPtação.</t>
  </si>
  <si>
    <t>Para autorizar a Dispensa de LiCIPtação.</t>
  </si>
  <si>
    <t>Para apreCIPação.</t>
  </si>
  <si>
    <t>Previamente, soliCIPto ratificar os valores pertinentes a peças e serviços.</t>
  </si>
  <si>
    <t>Encaminha-se com alterações soliCIPtadas</t>
  </si>
  <si>
    <t>Desconsiderar o DOC/PAD n.º 073165/2016 e outras providênCIPas.</t>
  </si>
  <si>
    <t>Para providênCIPas.</t>
  </si>
  <si>
    <t>Para continuidade com o termo de referênCIPa readequado conforme soliCIPtação documento nº 143764/20</t>
  </si>
  <si>
    <t>Segue para CIPênCIPa e encaminhamento à Coordenadoria de LiCIPtações e Contratos para as demais provid.</t>
  </si>
  <si>
    <t>Com informação de disponibilidade orçamentária, para demais providênCIPas.</t>
  </si>
  <si>
    <t>Para elaborar Termo de Dispensa de LiCIPtação, com fulcro no art. 24, II, da L8666/93.</t>
  </si>
  <si>
    <t>Termo de dispensa de liCIPtação</t>
  </si>
  <si>
    <t>À SECGA, para apreCIPação do Termo de Dispensa de LiCIPtação 115/16 e designação de gestor do contrato</t>
  </si>
  <si>
    <t>De acordo com a dispensa de liCIPtação 115/2016.</t>
  </si>
  <si>
    <t>para conheCIPmento</t>
  </si>
  <si>
    <t>PARA PROVIDÊNCIPAS</t>
  </si>
  <si>
    <t>Para apreCIPação</t>
  </si>
  <si>
    <t>Para providênCIPa</t>
  </si>
  <si>
    <t>para providênCIPas</t>
  </si>
  <si>
    <t>soliCIPto informar disponibilidade orçamentária visando a contratação por dispensa de liCIPtação;</t>
  </si>
  <si>
    <t>Para CIPênCIPa e encaminhamento à Assessoria da Direção Geral, conforme documento número 057692/2015.</t>
  </si>
  <si>
    <t>Para elaborar o termo de dispensa de LiCIPtação.</t>
  </si>
  <si>
    <t>Para autorizar o Termo de Dispensa de LiCIPtação nº 069/15 e designar os fiscais/gestores da contratação.</t>
  </si>
  <si>
    <t>Para elaborar Termo de Dispensa de LiCIPtação - art. 24, II, da Lei nº 8.666/93.</t>
  </si>
  <si>
    <t>Para autorizar a dispensa de liCIPtação, na forma do art. 24, II, da Lei nº 8.666/93.</t>
  </si>
  <si>
    <t>304/2016 -LiCIPtação - CONTRATAÇÃO - SERVIÇO DE MANUTENÇÃO PREDIAL -   LIMPEZA DE VIDROS - CAPITAL/ INTERIOR</t>
  </si>
  <si>
    <t>PARA APRECIPAÇÃO</t>
  </si>
  <si>
    <t>para apreCIPação superior</t>
  </si>
  <si>
    <t>Com as alterações soliCIPtadas.</t>
  </si>
  <si>
    <t>Para elaborar Termo de Abertura de LiCIPtação.</t>
  </si>
  <si>
    <t>Segue Termo de Abertura de LiCIPtação</t>
  </si>
  <si>
    <t>Para autorizar o Termo de Abertura de LiCIPtação.</t>
  </si>
  <si>
    <t>À apreCIPação superior.</t>
  </si>
  <si>
    <t>Para CIPênCIPa da retificação do projeto b ico.</t>
  </si>
  <si>
    <t>A pedido. AtenCIPosamente,</t>
  </si>
  <si>
    <t>Com as informações soliCIPtadas.</t>
  </si>
  <si>
    <t>Com as alterações para apreCIPação superior. AtenCIPosamente,</t>
  </si>
  <si>
    <t>Para justificar as exigênCIPas pertinentes à habilitação.</t>
  </si>
  <si>
    <t>Para apreCIPação superior.</t>
  </si>
  <si>
    <t>Para CIPenCIPa e encaminhamento.</t>
  </si>
  <si>
    <t>providênCIPas pertinentes</t>
  </si>
  <si>
    <t>Para providênCIPas cabíveis.</t>
  </si>
  <si>
    <t>Encaminho para apreCIPação superior, com as alterações soliCIPtadas. AtenCIPosamente,</t>
  </si>
  <si>
    <t>análise e demais providênCIPas</t>
  </si>
  <si>
    <t>À Seção de LiCIPtações.</t>
  </si>
  <si>
    <t>Com o parecer, para apreCIPação.</t>
  </si>
  <si>
    <t>Com as informações de previsão de execução soliCIPtadas.</t>
  </si>
  <si>
    <t>Com soliCIPtação de autorização.</t>
  </si>
  <si>
    <t>Para CIPênCIPa e encaminhamento à SACONT.</t>
  </si>
  <si>
    <t>Para informar se a contratada apresentou toda documentação exigida, no prazo espeCIPficado no contrat</t>
  </si>
  <si>
    <t>Com as iformações soliCIPtadas.</t>
  </si>
  <si>
    <t>Para CIPênCIPa e envio para minuta do aditivo.</t>
  </si>
  <si>
    <t>Para elaborar a minuta do Termo de Supressão parCIPal dos quantitativos contratados do contrato 12/16</t>
  </si>
  <si>
    <t>Segue minuta do 1º termo aditivo de supressão parCIPal, para análise.</t>
  </si>
  <si>
    <t>Para conheCIPmento e providênCIPas pertinentes a minuta do 1º Termo Aditivo do contrato</t>
  </si>
  <si>
    <t>Para anulação parCIPal de saldos de empenho.</t>
  </si>
  <si>
    <t>Para soliCIPtar autorização a fim de adequar saldo de nota de empenho.</t>
  </si>
  <si>
    <t>Para efetivar a anulação parCIPal da Nota de Empenho conforme autorização retro</t>
  </si>
  <si>
    <t>Para CIPênCIPa e encaminhamento à SACONT, conforme despacho anterior.</t>
  </si>
  <si>
    <t>Para CIPênCIPa e acompanhamento.</t>
  </si>
  <si>
    <t>15/2016 - LiCIPtação - CONTRATAÇÃO DE EMPRESA PARA FORNECIPMENTO E INSTLAÇÃO DE FORROS E DIVISÓRIAS</t>
  </si>
  <si>
    <t>SoliCIPto verificar todos os itens questionados pela coordenadoria, doc. 50653, esclarecendo ou alter</t>
  </si>
  <si>
    <t>Para os procedimentos necessários à liCIPtação, conforme projeto b ico.</t>
  </si>
  <si>
    <t>Segue com Termo de Abertura de LiCIPtação.</t>
  </si>
  <si>
    <t>Para autorização do Termo de Abertura de LiCIPtação n. 102/2016.</t>
  </si>
  <si>
    <t>Para elaborar minuta de Edital de LiCIPtação, cfe. despacho retro.</t>
  </si>
  <si>
    <t>Com as retificações sobre o forro, que é só forneCIPmento.</t>
  </si>
  <si>
    <t>Com o Termo de Abertura de LiCIPtação Retificado.</t>
  </si>
  <si>
    <t>Submetemos à apreCIPação superior.</t>
  </si>
  <si>
    <t>Atendido despacho doc. 170535. À SECGA: à apreCIPação superior.</t>
  </si>
  <si>
    <t>Para demais providênCIPas.</t>
  </si>
  <si>
    <t>DiligênCIPa</t>
  </si>
  <si>
    <t>5087/2016 - LiCIPtação -AQUISIÇÃO DE XÍCARAS PARA CAFEZINHO PARA ATENDER A SEDE DO ter E FÓRUNS ELEITORIAIS DO PARANÁ</t>
  </si>
  <si>
    <t>PARA APRECIPAÇÃO SUPERIOR.</t>
  </si>
  <si>
    <t>Para providenCIPar a contratação verificando preço também de Atas de RP.</t>
  </si>
  <si>
    <t>Para elaborar o Termo de Abertura de LiCIPtação.</t>
  </si>
  <si>
    <t>Para autorizar o Termo de Abertura de LiCIPtação nº 156/2016.</t>
  </si>
  <si>
    <t>Para os procedimentos quanto a fase externa da liCIPtação.</t>
  </si>
  <si>
    <t>9656/2012 - LiCIPtação - PROJETO B ICO PARA CONTRATAÇÃO PRESTAÇÃO DE SERVIÇOS AUXILIARES DE SERVIÇOS GERAIS - URGÊNCIPA NA TRAMITAÇÃO</t>
  </si>
  <si>
    <t>Para apreCIPação superior</t>
  </si>
  <si>
    <t>Para apreCIPação, com as correções soliCIPtadas. AtenCIPosamente,</t>
  </si>
  <si>
    <t>SoliCIPto verificar todas as alterações/complementações inseridas na minuta anexa.</t>
  </si>
  <si>
    <t>Para apreCIPação, com as devida retificações e inclusões. AtenCIPosamente,</t>
  </si>
  <si>
    <t>Para informar com a urgênCIPa devida</t>
  </si>
  <si>
    <t>Enviadas informações soliCIPtadas.</t>
  </si>
  <si>
    <t>Com as alterações soliCIPtadas. AtenCIPosamente,</t>
  </si>
  <si>
    <t>Para CIPênCIPa e ratificação ao projeto b ico respectivamente ao item que caberá a essa Coordenadoria</t>
  </si>
  <si>
    <t>Para CIPênCIPa e ratificação.</t>
  </si>
  <si>
    <t>Conforme doc. 3293/2012. AtenCIPosamente,</t>
  </si>
  <si>
    <t>Encaminho para informar - doc. 8696/2013. AtenCIPosamente,</t>
  </si>
  <si>
    <t>Encaminho projeto b ico com readequações. AtenCIPosamente,</t>
  </si>
  <si>
    <t>Para emitir novo termo de abertura de liCIPtação.</t>
  </si>
  <si>
    <t>Para soliCIPtar autorização.</t>
  </si>
  <si>
    <t>Para elaborar o termo de Abertura de LiCIPtação.</t>
  </si>
  <si>
    <t>TERMO DE ABERTURA DE LICIPTAÇÃO</t>
  </si>
  <si>
    <t>Para retificar o termo de abertura de liCIPtação.</t>
  </si>
  <si>
    <t>TERMO DE ABERTURA DE LICIPTAÇÃO RETIFICADO</t>
  </si>
  <si>
    <t>Com a soliCIPtação.</t>
  </si>
  <si>
    <t>Para CIPênCIPa.</t>
  </si>
  <si>
    <t>SoliCIPtamos considerar a redução do item 01 - projeto b ico adequado doc. 78079.</t>
  </si>
  <si>
    <t>TERMO DE ABERTURA DE LICIPTAÇÃO CORRIGIDO</t>
  </si>
  <si>
    <t>Informamos que, conforme soliCIPtação da SA, os quantitativos foram mantidos.</t>
  </si>
  <si>
    <t>TERMO DE ABERTURA DE LICIPTAÇÃO READEQUADO</t>
  </si>
  <si>
    <t>Para CIPênCIPa e encaminhamento</t>
  </si>
  <si>
    <t>Para providenCIPar o Edital</t>
  </si>
  <si>
    <t>Com reCIPbo de envio de matéria para publicação no D.O.U.</t>
  </si>
  <si>
    <t>Para soliCIPtar autorização</t>
  </si>
  <si>
    <t>Com soliCIPtação para emissão de NE.</t>
  </si>
  <si>
    <t>5966/2012 - LiCIPtação - CONTRATAÇÃO DE EMPRESA PARA MANUTENÇÃO DE PLACAS INDICATIVAS</t>
  </si>
  <si>
    <t>Para CIPênCIPa e reiterar o pedido de contratação neste exercíCIPo 2013.</t>
  </si>
  <si>
    <t>Para dar sequênCIPa aos procedimentos de contratação neste exercíCIPo.</t>
  </si>
  <si>
    <t>com informação, para providênCIPas</t>
  </si>
  <si>
    <t>SoliCIPta autorização para a contratação por dispensa de liCIPtação.</t>
  </si>
  <si>
    <t>1395/2014 - LiCIPtação - Contratação de limpeza de final de obra para os Fóruns Eleitorais a serem inaugurados em 2014 e 2015</t>
  </si>
  <si>
    <t>Com as alterações soliCIPtadas</t>
  </si>
  <si>
    <t>Para os procedimentos necessários à liCIPtação.</t>
  </si>
  <si>
    <t>Com Termo de Abertura de LiCIPtação</t>
  </si>
  <si>
    <t>Para autorizar o termo de abertura de liCIPtação nº 85/14.</t>
  </si>
  <si>
    <t>CIPente e de acordo com o contido no termo de abertura de liCIPtação nº 85/2014</t>
  </si>
  <si>
    <t>Para CIP¿nCIPa e encaminhamento ¿ Coordenadoria de LiCIPta¿¿es e Contratos.</t>
  </si>
  <si>
    <t>para demais providênCIPas.</t>
  </si>
  <si>
    <t>Tendo em vista que não faremos contrato soliCIPto que seja excluído os foruns que serão inaugurados n</t>
  </si>
  <si>
    <t>Retificar o termo de abertura de liCIPtação excluindo os itens 1, 6,10, e 15 relativo aos fóruns elei</t>
  </si>
  <si>
    <t>Para emitir edital de liCIPtação de acordo com o termo de abertura retificado. Esclareço que já tem a</t>
  </si>
  <si>
    <t>Com a análise da minuta do edital de liCIPtação e seus anexos.</t>
  </si>
  <si>
    <t>6832/2015 - LiCIPtação - AQUISIÇÃO DE SOFTWARE CAD 2016.</t>
  </si>
  <si>
    <t>Encaminha-se para apreCIPação e espeCIPficação técnica do objeto.</t>
  </si>
  <si>
    <t>Encaminhar à SESOP para providênCIPas.</t>
  </si>
  <si>
    <t>para análise e providênCIPas;</t>
  </si>
  <si>
    <t>Para CIPênCIPa e encaminhamentos.</t>
  </si>
  <si>
    <t>Para CIPênCIPa e encaminhamento à CLC a fim de providenCIPar a contratação, se o projeto b ico estiver</t>
  </si>
  <si>
    <t>SoliCIPto anexar o documento do SIOFI, se houver orçamento em PO, e enviar, brevemente, à CLC.</t>
  </si>
  <si>
    <t>Projeto bÃ¡sico readequado e incluÃ­do orÃ§amento, visando sequÃªnCIPa dos trÃ¢mites necessÃ¡rios Ã  contr</t>
  </si>
  <si>
    <t>Após informações da SECTI, encaminho para providênCIPas.</t>
  </si>
  <si>
    <t>Segue para CIPÃªnCIPa e encaminhamento Ã  Coordenadoria de LiCIPtaÃ§Ãµes e Contratos para as demais provid.</t>
  </si>
  <si>
    <t>À SECGA: para apreCIPação do TAL n. 171, designação de gestor/fiscal e definição da modalidade.</t>
  </si>
  <si>
    <t>De acordo com o termo de abertura de liCIPtação, retorno o presente com a designação.</t>
  </si>
  <si>
    <t xml:space="preserve">003140/2015 -Dispensa - Contratação de empresa espeCIPalizada para realizar limpeza de dutos e monitoramento da qualidade do ar condiCIPonado no ambiente do TRE/PR e Fórum Eleitoral de Curitiba para o exercíCIPo 2015. </t>
  </si>
  <si>
    <t>soliCIPto informar diusponibilidade orçamentária</t>
  </si>
  <si>
    <t>Para análise e conveniênCIPa da contratação por dispensa de liCIPtação pelo valor.</t>
  </si>
  <si>
    <t>Para emitir Termo de Dispensa de LiCIPtação.</t>
  </si>
  <si>
    <t>Submetemos a apreCIPação superior.</t>
  </si>
  <si>
    <t>Para emitir termo de dispensa de liCIPtação conforme autorização da Secretaria de Administração.</t>
  </si>
  <si>
    <t>TERMO DE DISPENSA DE LICIPTAÇÃO</t>
  </si>
  <si>
    <t>007816/2013 - LiCIPtação - Serviços de montagem e desmontagem de divisórias e forros, incluindo mão de obra e o forneCIPmento de materiais/acessórios complementares</t>
  </si>
  <si>
    <t>Segue o projeto b ico para os procedimentos necessários à liCIPtação.</t>
  </si>
  <si>
    <t>SoliCIPto obter outros orçamentos visando a abertura de procedimento liCIPtatório.</t>
  </si>
  <si>
    <t>SoliCIPto informar disponibilidade orçamentária, observando-se a manifestação exarada pela CAA no doc</t>
  </si>
  <si>
    <t>Para autorizar Termo de Abertura de LiCIPtação.</t>
  </si>
  <si>
    <t>Para autorizar o Termo de Abertura de LiCIPtação nº. 231/13.</t>
  </si>
  <si>
    <t>Com a análise da minuta do edital de liCIPtação e seus anexos</t>
  </si>
  <si>
    <t>Para aguardar data abertura certame liCIPtatório.</t>
  </si>
  <si>
    <t>Segue o projeto b ico para análise e trâmites pertinentes à liCIPtação.</t>
  </si>
  <si>
    <t>Submeto à apreCIPação dessa Direção Geral</t>
  </si>
  <si>
    <t>Para emissão do Termo de Abertura de LiCIPtação.</t>
  </si>
  <si>
    <t>c/ termo de abertura de liCIPtação para análise</t>
  </si>
  <si>
    <t>Para autorizar o termo de Abertura de LiCIPtação nº 241/13.</t>
  </si>
  <si>
    <t>Para aguardar liCIPtação a qual ocorrerá em 17/12/13   11:00hs.</t>
  </si>
  <si>
    <t xml:space="preserve">005779/2015 - LiCIPtação - Contratação de empresa para realizar pacote de serviços de pequenas reformas no prédio sede do TRE/PR e Fórum Eleitoral de Curitiba. </t>
  </si>
  <si>
    <t>Para elaborar Termo de Abertura de LiCIPtação na modalidade Pregão Eletrônico.</t>
  </si>
  <si>
    <t>SENHORA COORDENADORA: Segue no documento 164.469/2015 o Termo de Abertura de LiCIPtação.</t>
  </si>
  <si>
    <t>SoliCIPto que seja revisto a planilha de BDI já que a somatoria dos percentuais dos itens da mesma</t>
  </si>
  <si>
    <t>Segue planilha revisada, conforme soliCIPtação, e informações complementares BDI</t>
  </si>
  <si>
    <t>Para reemitir novo termo de abertura de liCIPtação considerando que houve alteração da planilha de cu</t>
  </si>
  <si>
    <t>SENHORA COORDENADORA: Conforme pedido segue o Termo de abertura de liCIPtação retificado.</t>
  </si>
  <si>
    <t>Para autorizar o Termo de Abertura de LiCIPtação nº 160/2015.</t>
  </si>
  <si>
    <t>Com o detalhamento do atestado de capaCIPdade técnica.</t>
  </si>
  <si>
    <t>Com as adequações soliCIPtadas.</t>
  </si>
  <si>
    <t>Para providÊnCIPas.</t>
  </si>
  <si>
    <t>SoliCIPtamos os prÃ©stimos dessa Coordenadoria para contrataÃ§Ã£o de pelÃ­cula para o fÃ³rum eleitoral.</t>
  </si>
  <si>
    <t>À SC: para elaborar Termo de Dispensa de LiCIPtação, com fulcro no art. 24, II, da L8.666/93.</t>
  </si>
  <si>
    <t>Com termo de dispensa de liCIPtação</t>
  </si>
  <si>
    <t>Para autorizar o Termo de Dispensa de LiCIPtação nº 155/2016.</t>
  </si>
  <si>
    <t>soliCIPto autorização para a contratação por dispensa de liCIPtação</t>
  </si>
  <si>
    <t>011378/2016 - Dispensa - Demolição e reconstrução parCIPal de muro com realocação da caixa de passagem de fios telefônicos no Fórum Eleitoral de Chopinzinho-Pr</t>
  </si>
  <si>
    <t>SoliCIPtando esclareCIPmentos.</t>
  </si>
  <si>
    <t>Para CIPÃªnCIPa e informaÃ§Ãµes da seÃ§Ã£o gestora.</t>
  </si>
  <si>
    <t>EsclareCIPmentos.</t>
  </si>
  <si>
    <t>Com os esclareCIPmentos soliCIPtados.</t>
  </si>
  <si>
    <t>CIPente, para os procedimentos cabÃ­veis.</t>
  </si>
  <si>
    <t>Para elaborar o Termo de Dispensa de LiCIPtação.</t>
  </si>
  <si>
    <t>com termo de dispensa de liCIPtação</t>
  </si>
  <si>
    <t>SoliCIPta autorização para a contratação por dispensa de liCIPtação</t>
  </si>
  <si>
    <t>Para autorizar abertura de liCIPtação pelo sistema de Rgistro de Preços já que a planilha de</t>
  </si>
  <si>
    <t>elaboração Termo de Abertura de LiCIPtação</t>
  </si>
  <si>
    <t>Para emissão do termo de abertura de liCIPtação pelo sistema de rp conforme despacho da Secretaria de</t>
  </si>
  <si>
    <t>Segue Termo de Abertura de LiCIPtação.</t>
  </si>
  <si>
    <t>Para autorizar o Termo de Abertura de LiCIPtação nº 22/2015.</t>
  </si>
  <si>
    <t>Submentemos a apreCIPação superior.</t>
  </si>
  <si>
    <t>Para registros da vigênCIPa das atas.</t>
  </si>
  <si>
    <t>Para gerenCIPamento das atas</t>
  </si>
  <si>
    <t>Para publicação no Portal TransparênCIPa.</t>
  </si>
  <si>
    <t>Para ratificar e/ou complementar as alterações sugeridas no Termo de ReferênCIPa</t>
  </si>
  <si>
    <t>Com o Termo de ReferênCIPa readequado.</t>
  </si>
  <si>
    <t>Segue com o Projeto B ico RP para os trâmites necessários à liCIPtação.</t>
  </si>
  <si>
    <t>Encaminha-se para orçar tendo em vista o termo de referênCIPa em anexo ao doc. 035411.</t>
  </si>
  <si>
    <t>Segue termo de abertura de liCIPtação</t>
  </si>
  <si>
    <t>Para elaborar minuta do Edital de LiCIPtação na modalidade Pregão Eletrônico-RP.</t>
  </si>
  <si>
    <t>Para adequar o Termo de Abertura de LiCIPtação.</t>
  </si>
  <si>
    <t>Para análise e autorização do Termo de Abertura de LiCIPtação readequado.</t>
  </si>
  <si>
    <t>Registrada vigênCIPa no Siasg</t>
  </si>
  <si>
    <t>Para CIPênCIPa e procedimentos devidos</t>
  </si>
  <si>
    <t>008354/2012 - LiCIPtação - Contratação de serviços de manutenção predial para os prédios de Curitiba e interior do Estado -PGE INCORPORADORA DE OBRAS LTDA - ME</t>
  </si>
  <si>
    <t>SoliCIPtamos os trâmites necessários à contratação, iniCIPando com o envio à Comissão de Planilhas.</t>
  </si>
  <si>
    <t>Encaminho processo com a juntada de planilha soliCIPtada no doc. 242885/2012</t>
  </si>
  <si>
    <t>Para CIPênCIPa e encaminahmento</t>
  </si>
  <si>
    <t>Para elaborar termo de abertura de liCIPtação.</t>
  </si>
  <si>
    <t>Com termo de abertura de liCIPtação</t>
  </si>
  <si>
    <t>SECIPA  </t>
  </si>
  <si>
    <t>Para autorizar abertura de liCIPtação e designar fiscais do contrato.</t>
  </si>
  <si>
    <t>autorização para abertura de liCIPtação</t>
  </si>
  <si>
    <t>27ª) SECIPA  </t>
  </si>
  <si>
    <t>CIPênCIPa e encaminhamento à CPL.</t>
  </si>
  <si>
    <t>CIPênCIPa e encaminhamento à CPL</t>
  </si>
  <si>
    <t xml:space="preserve">000455/2012 - Registro de Preços - SoliCIPtação de aquisição, mediante registro de preços, de extintores de pó químico classes "A", "B" e "C" </t>
  </si>
  <si>
    <t>para ratificar orçamentos e elaborar o termo de abertura de liCIPtação.</t>
  </si>
  <si>
    <t>SoliCIPto autorização pra abertura de liCIPtação por RP, tendo em vista os valores retificados para a contratação.</t>
  </si>
  <si>
    <t>Encaminha-se para publicação no Portal da TransparênCIPa.</t>
  </si>
  <si>
    <t>para análise do procedimento liCIPtatório.</t>
  </si>
  <si>
    <t>análise da regularidade e legalidade do processo liCIPtatório.</t>
  </si>
  <si>
    <t xml:space="preserve">006761/2014 - Registro de Preços - CONTRATAÇÃO DE EMPRESA PARA FORNECIPMENTO ATRAVÉS DE REGISTRO DE PREÇOS DE LÂMPADAS TUBOLED PARA PRÉDIO SEDE E FÓRUM ELEITORAL DE CURITIBA </t>
  </si>
  <si>
    <t>Segue para autorizar a liCIPtação por registro de preços.</t>
  </si>
  <si>
    <t>providênCIPas</t>
  </si>
  <si>
    <t>Tendo em vista, já constar os orçamentos no pad, soliCIPto que seja emitido o termo de abertura de li</t>
  </si>
  <si>
    <t>Para autorizar abertura de liCIPtação.</t>
  </si>
  <si>
    <t>Para as demais providênCIPas pertinentes à impugnação e consequente suspensão do certame.</t>
  </si>
  <si>
    <t>Relatório deCIPsão Pregoeira</t>
  </si>
  <si>
    <t>Para conheCIPmento e demais providênCIPas.</t>
  </si>
  <si>
    <t>providênCIPas / continuidade</t>
  </si>
  <si>
    <t>Dar continuidade a liCIPtação</t>
  </si>
  <si>
    <t>SoliCIPto assinatura da Diretora Geral na Ata de Registro de Preços.</t>
  </si>
  <si>
    <t>Registrada a vigênCIPa no Siasg</t>
  </si>
  <si>
    <t>Autorização de abertura de procedimento liCIPtatório para contratação através de Registro de Preço.</t>
  </si>
  <si>
    <t>para elaborar o termo de abertura de liCIPtação.</t>
  </si>
  <si>
    <t>Para análise do termo de abertura de liCIPtação</t>
  </si>
  <si>
    <t>Para autorizar o Termo de Abertura de LiCIPtação n° 96/12.</t>
  </si>
  <si>
    <t>para registros de vigênCIPa das Atas no Sistema.</t>
  </si>
  <si>
    <t>Para providenCIPar ata de registro de preços</t>
  </si>
  <si>
    <t>Com esclareCIPmentos acerca do despacho 115019/2013.</t>
  </si>
  <si>
    <t>Para verificação breve dos itens 01 e 02 postos pela Coord. de LiCIPt. e Contratos.</t>
  </si>
  <si>
    <t>soliCIPta autorização para abertura de liCIPtação sistema de registro de preços.</t>
  </si>
  <si>
    <t>Para emitir Termo de Abertura de LiCIPtação - sistema de REgistro de Preços.</t>
  </si>
  <si>
    <t>TERMO DE ABERTURA DE LICIPTAÇÃO - RP</t>
  </si>
  <si>
    <t>Para verificar com o setor soliCIPtante de que forma será realizada a liCIPtação (por CIPdade</t>
  </si>
  <si>
    <t>Para adequação do termo de abertura de liCIPtação com os valores respectivos tendo em vista</t>
  </si>
  <si>
    <t>para providênCIPas.</t>
  </si>
  <si>
    <t>SoliCIPta-se encaminhar aos gestores da contratação, SMCIP, para anexar a ata de registro de preços.</t>
  </si>
  <si>
    <t>Para as providênCIPas pertinentes   assinaturas das atas do registro de preços.</t>
  </si>
  <si>
    <t>Para registro da vigênCIPa.</t>
  </si>
  <si>
    <t>Registrada a vigênCIPa</t>
  </si>
  <si>
    <t>Para as providênCIPas quanto aos registros pertinentes e pedidos para as contratações.</t>
  </si>
  <si>
    <t>Para lançamento no portal transparênCIPa</t>
  </si>
  <si>
    <t xml:space="preserve">7017/2016 - Registro de Preços - Contratação de empresa para forneCIPmento de materiais e serviços para montagem/desmontagem e readequação de forros e divisórias, através de Registro de Preços. </t>
  </si>
  <si>
    <t>Para elaborar Termo de Abertura de LiCIPtação - RP</t>
  </si>
  <si>
    <t>Par autorizar o termo de abertura de liCIPtação pelo sistema de RP</t>
  </si>
  <si>
    <t>Para elaboração de minuta de edital de liCIPtação na modalidade Pregão Eletrônico, pelo SRP</t>
  </si>
  <si>
    <t>Encaminhamos minutas de editais para liCIPtação:</t>
  </si>
  <si>
    <t>Publicado ata Portal TransparênCIPa</t>
  </si>
  <si>
    <t>7515/2015  - LiCIPtação - Contratação de empresa espeCIPalizada, com sistema de gerenCIPamento on line e em tempo real, para o forneCIPmento de combustível e manutenções dos veículos da frota do TRE-PR.</t>
  </si>
  <si>
    <t>Para liCIPtação</t>
  </si>
  <si>
    <t>Para as providênCIPas.</t>
  </si>
  <si>
    <t>Para conheCIPmento e encaminhamento.</t>
  </si>
  <si>
    <t>Em devolução, com a adequação do pedido, conforme soliCIPtação do setor requisitante.</t>
  </si>
  <si>
    <t>Segue o Termo de Abertura de LiCIPtação no documento 234.604/2015.</t>
  </si>
  <si>
    <t>Para autorizar a abertura de LiCIPtação.</t>
  </si>
  <si>
    <t>Para análise e posiCIPonamento</t>
  </si>
  <si>
    <t>Para posiCIPonamento</t>
  </si>
  <si>
    <t>Para as providênCIPas cabíveis.</t>
  </si>
  <si>
    <t>Para providenCIPas.</t>
  </si>
  <si>
    <t>Com soliCIPtação de análise.</t>
  </si>
  <si>
    <t>Com a análise da minuta do edital de liCIPtação</t>
  </si>
  <si>
    <t>Para assinatura do edital de liCIPtação.</t>
  </si>
  <si>
    <t>8751/2012 - LiCIPtação -  - Contratação de ampliação e manutenção da Central Telefônica do TRE/PR</t>
  </si>
  <si>
    <t>Para emitir termo de abertura de liCIPtação com o orçamento da CAA conforme autorização da Secretaria</t>
  </si>
  <si>
    <t>Para complementar oas informações do Termo de Abertura de LiCIPtação.</t>
  </si>
  <si>
    <t>Com o termo de abertura de liCIPtação alterado.</t>
  </si>
  <si>
    <t>Para demaisprovidênCIPas</t>
  </si>
  <si>
    <t>1056/2013 - LiCIPtação - Manutenção De Duplicadoras, Dobradeira E Serrilhadeira</t>
  </si>
  <si>
    <t>De acordo, segue para providênCIPas e encaminhamentos necessários para contratação.</t>
  </si>
  <si>
    <t>providênCIPas cabíveis</t>
  </si>
  <si>
    <t>Para autorizar o Termo de Abertura de LiCIPtação nº 29/13.</t>
  </si>
  <si>
    <t>autorização abertura liCIPtação</t>
  </si>
  <si>
    <t>Com a análise da minuta do edital de liCIPtação.</t>
  </si>
  <si>
    <t>Para definição quanto a item editalíCIPo.</t>
  </si>
  <si>
    <t>5372/2015 - LiCIPtação - Contratação De Empresa EspeCIPalizada No ForneCIPmento De Mão De Obra Em Serviços Gráficos</t>
  </si>
  <si>
    <t>SoliCIPto encaminhamento para liCIPtação de forneCIPmento de mão de obra para trabalhos gráficos, tendo</t>
  </si>
  <si>
    <t>Para liCIPtação.</t>
  </si>
  <si>
    <t>Segue sugestões(colorido) para alterações e adequações no Termo de referênCIPa. Esclareço</t>
  </si>
  <si>
    <t>SoliCIPto encaminhar ao setro soliCIPtante</t>
  </si>
  <si>
    <t>Segue termo de Abertura de LiCIPtação</t>
  </si>
  <si>
    <t>Para autorizar a abertura de liCIPtação.</t>
  </si>
  <si>
    <t>Para informar se a liCIPtação será realizada neste exercíCIPo.</t>
  </si>
  <si>
    <t>Para elaborar minuta do Edital de LiCIPtação na modalidade Pregão Eletrônico.</t>
  </si>
  <si>
    <t>Para informar e dar providênCIPas.</t>
  </si>
  <si>
    <t>Par soliCIPtar a prorrogação no processo original.</t>
  </si>
  <si>
    <t>Para dar procedimento a soliCIPtação de contratação. Atendido o doc 41620/2016</t>
  </si>
  <si>
    <t>Conforme o soliCIPtado no doc 82211/2016</t>
  </si>
  <si>
    <t>SoliCIPto encaminhamento à COGSA, para revisão do Projeto B ico.</t>
  </si>
  <si>
    <t>Para providênCIPas quanto ao apontado pela Coordenadoria de LiCIPtações e Contratos.</t>
  </si>
  <si>
    <t>Para análise do Termo de ReferênCIPa para a contratação de mão de obras para serviços gráficos.</t>
  </si>
  <si>
    <t>SoliCIPtamos os trÃ¢mites necessÃ¡rios Ã  liCIPtaÃ§Ã£o pertinente aos serviÃ§os grÃ¡ficos prestados de forma.</t>
  </si>
  <si>
    <t>À CSTA: com sugestões quanto ao Termo de ReferênCIPa e consultas.</t>
  </si>
  <si>
    <t>SoliCIPto dar continuidade aos trÃ¢mites pertinentes Ã  contrataÃ§Ã£o, haja vista o prazo restrito para o</t>
  </si>
  <si>
    <t>COM PLANILHA PARADIGMA ADAPTADA AO TERMO DE REFERÃŠNCIPA DE 05/10/2016</t>
  </si>
  <si>
    <t>CIPente, soliCIPtamos o retorno dos procedimentos com a elaboraÃ§Ã£o da planilha de custos.</t>
  </si>
  <si>
    <t>CIP </t>
  </si>
  <si>
    <t>1ª) SGACIP </t>
  </si>
  <si>
    <t>SGACIP </t>
  </si>
  <si>
    <t>3ª) SGACIP </t>
  </si>
  <si>
    <t>21ª) SGACIP </t>
  </si>
  <si>
    <t>26ª) SGACIP </t>
  </si>
  <si>
    <t>44ª) SGACIP </t>
  </si>
  <si>
    <t>46ª) SGACIP </t>
  </si>
  <si>
    <t>1ª) SMCIP </t>
  </si>
  <si>
    <t>SMCIP </t>
  </si>
  <si>
    <t>3ª) SMCIP </t>
  </si>
  <si>
    <t>7ª) SMCIP </t>
  </si>
  <si>
    <t>32ª) SMCIP </t>
  </si>
  <si>
    <t>35ª) SMCIP </t>
  </si>
  <si>
    <t>37ª) SMCIP </t>
  </si>
  <si>
    <t>23ª) SMCIP </t>
  </si>
  <si>
    <t>À SMCIPpara anexar as Atas.</t>
  </si>
  <si>
    <t>25ª) SMCIP </t>
  </si>
  <si>
    <t>27ª) SMCIP </t>
  </si>
  <si>
    <t>29ª) SMCIP </t>
  </si>
  <si>
    <t>31ª) SMCIP </t>
  </si>
  <si>
    <t>10ª) SMCIP </t>
  </si>
  <si>
    <t>22ª) SMCIP </t>
  </si>
  <si>
    <t>49ª) SMCIP </t>
  </si>
  <si>
    <t>54ª) SMCIP </t>
  </si>
  <si>
    <t>55ª) SMCIP </t>
  </si>
  <si>
    <t>MÉDIA DE DIAS POR TOTAL DE OCORRENCIPAS</t>
  </si>
  <si>
    <t>Comparativo entre Média Geral e Somatório das médias por total de ocorrenCIPas</t>
  </si>
  <si>
    <t>COORDENADORIA LUCIPANA</t>
  </si>
  <si>
    <t xml:space="preserve"> COORDENADORIA DE LICIPTAÇÃO E CONTRATOS</t>
  </si>
  <si>
    <t>SEÇÃO DE LICIPTAÇÕES</t>
  </si>
  <si>
    <t xml:space="preserve"> - Em PADs de Registro de preço, os setores relevantes não partiCIPam do processo?</t>
  </si>
  <si>
    <t>CLC - COORDENADORIA DE LICIPTA E CONTRATOS OK</t>
  </si>
  <si>
    <t>SECIPA</t>
  </si>
  <si>
    <t xml:space="preserve">Média de dias para Secretaria de Gestão de 
Serviços </t>
  </si>
  <si>
    <t>Média de dias para Coordenadoria de InfraEstrutura Predial</t>
  </si>
  <si>
    <t xml:space="preserve"> Média de dias para Coordenadoria de Segurança, Transporte e Apoio Administrativo </t>
  </si>
  <si>
    <t>MÉDIA DE DIAS GLOBAL PARA  GESTÃO DE SERVIÇOS(SECGS + CIP + CSTA)</t>
  </si>
  <si>
    <t>Representação dos dias em Horas:Minutos:Segundos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</si>
</sst>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h]:mm:ss;@"/>
  </numFmts>
  <fonts count="20" x14ac:knownFonts="1">
    <font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rgb="FF0000FF"/>
      <name val="Verdana"/>
      <family val="2"/>
    </font>
    <font>
      <b/>
      <sz val="8"/>
      <color theme="1"/>
      <name val="Verdana"/>
      <family val="2"/>
    </font>
    <font>
      <b/>
      <sz val="8"/>
      <color theme="4" tint="-0.499984740745262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8"/>
      <color theme="0"/>
      <name val="Verdana"/>
      <family val="2"/>
    </font>
    <font>
      <sz val="8"/>
      <color theme="0"/>
      <name val="Verdana"/>
      <family val="2"/>
    </font>
    <font>
      <b/>
      <sz val="8"/>
      <color rgb="FFFF0000"/>
      <name val="Verdana"/>
      <family val="2"/>
    </font>
    <font>
      <b/>
      <sz val="9"/>
      <color theme="1"/>
      <name val="Verdana"/>
      <family val="2"/>
    </font>
    <font>
      <b/>
      <u/>
      <sz val="16"/>
      <color theme="1"/>
      <name val="Verdana"/>
      <family val="2"/>
    </font>
    <font>
      <b/>
      <sz val="7"/>
      <color theme="1"/>
      <name val="Verdan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7">
    <xf numFmtId="0" fontId="0" fillId="0" borderId="0" xfId="0"/>
    <xf numFmtId="0" fontId="6" fillId="0" borderId="0" xfId="0" applyFont="1"/>
    <xf numFmtId="0" fontId="6" fillId="0" borderId="0" xfId="0" applyFont="1" applyAlignment="1">
      <alignment horizontal="justify" vertical="center" wrapText="1"/>
    </xf>
    <xf numFmtId="0" fontId="6" fillId="0" borderId="1" xfId="0" applyFont="1" applyBorder="1" applyAlignment="1">
      <alignment horizontal="justify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justify" vertical="center" wrapText="1"/>
    </xf>
    <xf numFmtId="0" fontId="8" fillId="0" borderId="0" xfId="0" applyFont="1"/>
    <xf numFmtId="0" fontId="6" fillId="0" borderId="0" xfId="0" applyNumberFormat="1" applyFont="1"/>
    <xf numFmtId="0" fontId="6" fillId="0" borderId="0" xfId="0" applyFont="1" applyBorder="1" applyAlignment="1">
      <alignment horizontal="justify" vertical="center" wrapText="1"/>
    </xf>
    <xf numFmtId="0" fontId="6" fillId="3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top" wrapText="1"/>
    </xf>
    <xf numFmtId="0" fontId="6" fillId="5" borderId="0" xfId="0" applyFont="1" applyFill="1"/>
    <xf numFmtId="0" fontId="6" fillId="5" borderId="0" xfId="0" applyFont="1" applyFill="1" applyAlignment="1">
      <alignment horizontal="justify" vertical="center" wrapText="1"/>
    </xf>
    <xf numFmtId="0" fontId="6" fillId="6" borderId="0" xfId="0" applyFont="1" applyFill="1"/>
    <xf numFmtId="0" fontId="9" fillId="0" borderId="0" xfId="0" applyFont="1" applyAlignment="1">
      <alignment wrapText="1"/>
    </xf>
    <xf numFmtId="0" fontId="9" fillId="0" borderId="0" xfId="0" applyFont="1"/>
    <xf numFmtId="0" fontId="0" fillId="5" borderId="0" xfId="0" applyFill="1"/>
    <xf numFmtId="0" fontId="6" fillId="5" borderId="0" xfId="0" applyNumberFormat="1" applyFont="1" applyFill="1"/>
    <xf numFmtId="0" fontId="6" fillId="7" borderId="0" xfId="0" applyFont="1" applyFill="1"/>
    <xf numFmtId="0" fontId="6" fillId="0" borderId="0" xfId="0" applyFont="1" applyBorder="1" applyAlignment="1">
      <alignment wrapText="1"/>
    </xf>
    <xf numFmtId="0" fontId="10" fillId="0" borderId="3" xfId="0" applyFont="1" applyBorder="1" applyAlignment="1">
      <alignment horizontal="justify" vertical="center" wrapText="1"/>
    </xf>
    <xf numFmtId="0" fontId="10" fillId="0" borderId="4" xfId="0" applyFont="1" applyBorder="1" applyAlignment="1">
      <alignment horizontal="justify" vertical="center" wrapText="1"/>
    </xf>
    <xf numFmtId="0" fontId="10" fillId="0" borderId="3" xfId="0" applyFont="1" applyBorder="1" applyAlignment="1">
      <alignment horizontal="justify" vertical="center"/>
    </xf>
    <xf numFmtId="0" fontId="10" fillId="0" borderId="4" xfId="0" applyFont="1" applyBorder="1" applyAlignment="1">
      <alignment horizontal="justify" vertical="center"/>
    </xf>
    <xf numFmtId="0" fontId="11" fillId="0" borderId="5" xfId="0" applyFont="1" applyBorder="1" applyAlignment="1">
      <alignment horizontal="justify" vertical="center" wrapText="1"/>
    </xf>
    <xf numFmtId="0" fontId="11" fillId="0" borderId="4" xfId="0" applyFont="1" applyBorder="1" applyAlignment="1">
      <alignment horizontal="justify" vertical="center" wrapText="1"/>
    </xf>
    <xf numFmtId="0" fontId="11" fillId="0" borderId="6" xfId="0" applyFont="1" applyBorder="1" applyAlignment="1">
      <alignment horizontal="justify" vertical="center" wrapText="1"/>
    </xf>
    <xf numFmtId="0" fontId="8" fillId="5" borderId="0" xfId="0" applyFont="1" applyFill="1"/>
    <xf numFmtId="1" fontId="6" fillId="0" borderId="0" xfId="0" applyNumberFormat="1" applyFont="1"/>
    <xf numFmtId="0" fontId="6" fillId="4" borderId="2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center" vertical="top" wrapText="1"/>
    </xf>
    <xf numFmtId="0" fontId="6" fillId="4" borderId="7" xfId="0" applyFont="1" applyFill="1" applyBorder="1" applyAlignment="1">
      <alignment horizontal="left" vertical="top" wrapText="1"/>
    </xf>
    <xf numFmtId="0" fontId="6" fillId="4" borderId="7" xfId="0" applyFont="1" applyFill="1" applyBorder="1" applyAlignment="1">
      <alignment horizontal="center" vertical="top" wrapText="1"/>
    </xf>
    <xf numFmtId="0" fontId="6" fillId="5" borderId="0" xfId="0" applyFont="1" applyFill="1" applyBorder="1" applyAlignment="1">
      <alignment horizontal="left" vertical="top" wrapText="1"/>
    </xf>
    <xf numFmtId="0" fontId="6" fillId="5" borderId="0" xfId="0" applyFont="1" applyFill="1" applyBorder="1" applyAlignment="1">
      <alignment horizontal="center" vertical="top" wrapText="1"/>
    </xf>
    <xf numFmtId="0" fontId="6" fillId="8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0" xfId="0" applyFont="1" applyFill="1"/>
    <xf numFmtId="0" fontId="8" fillId="0" borderId="0" xfId="0" applyFont="1" applyFill="1"/>
    <xf numFmtId="0" fontId="6" fillId="0" borderId="0" xfId="0" applyFont="1" applyFill="1" applyAlignment="1">
      <alignment vertical="center" wrapText="1"/>
    </xf>
    <xf numFmtId="0" fontId="6" fillId="0" borderId="8" xfId="0" applyFont="1" applyBorder="1"/>
    <xf numFmtId="0" fontId="6" fillId="0" borderId="9" xfId="0" applyFont="1" applyBorder="1"/>
    <xf numFmtId="0" fontId="6" fillId="0" borderId="0" xfId="0" applyFont="1" applyBorder="1"/>
    <xf numFmtId="0" fontId="5" fillId="0" borderId="0" xfId="0" applyFont="1"/>
    <xf numFmtId="0" fontId="6" fillId="0" borderId="1" xfId="0" applyFont="1" applyBorder="1"/>
    <xf numFmtId="0" fontId="5" fillId="0" borderId="9" xfId="0" applyFont="1" applyBorder="1"/>
    <xf numFmtId="0" fontId="5" fillId="0" borderId="8" xfId="0" applyFont="1" applyBorder="1"/>
    <xf numFmtId="0" fontId="5" fillId="0" borderId="0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0" fillId="0" borderId="5" xfId="0" applyBorder="1"/>
    <xf numFmtId="0" fontId="0" fillId="0" borderId="4" xfId="0" applyBorder="1"/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justify" vertical="center" wrapText="1"/>
    </xf>
    <xf numFmtId="0" fontId="8" fillId="2" borderId="0" xfId="0" applyFont="1" applyFill="1" applyAlignment="1">
      <alignment horizontal="center" vertical="center" wrapText="1"/>
    </xf>
    <xf numFmtId="0" fontId="6" fillId="9" borderId="13" xfId="0" applyFont="1" applyFill="1" applyBorder="1"/>
    <xf numFmtId="0" fontId="6" fillId="9" borderId="0" xfId="0" applyFont="1" applyFill="1" applyBorder="1"/>
    <xf numFmtId="0" fontId="6" fillId="9" borderId="10" xfId="0" applyFont="1" applyFill="1" applyBorder="1"/>
    <xf numFmtId="0" fontId="6" fillId="10" borderId="13" xfId="0" applyFont="1" applyFill="1" applyBorder="1"/>
    <xf numFmtId="0" fontId="6" fillId="10" borderId="0" xfId="0" applyFont="1" applyFill="1" applyBorder="1"/>
    <xf numFmtId="0" fontId="6" fillId="10" borderId="10" xfId="0" applyFont="1" applyFill="1" applyBorder="1"/>
    <xf numFmtId="0" fontId="6" fillId="9" borderId="14" xfId="0" applyFont="1" applyFill="1" applyBorder="1"/>
    <xf numFmtId="0" fontId="6" fillId="9" borderId="12" xfId="0" applyFont="1" applyFill="1" applyBorder="1"/>
    <xf numFmtId="0" fontId="6" fillId="0" borderId="15" xfId="0" applyFont="1" applyBorder="1" applyAlignment="1">
      <alignment horizontal="justify" vertical="center" wrapText="1"/>
    </xf>
    <xf numFmtId="0" fontId="0" fillId="7" borderId="0" xfId="0" applyFill="1"/>
    <xf numFmtId="0" fontId="8" fillId="0" borderId="16" xfId="0" applyFont="1" applyFill="1" applyBorder="1" applyAlignment="1"/>
    <xf numFmtId="0" fontId="6" fillId="10" borderId="17" xfId="0" applyFont="1" applyFill="1" applyBorder="1"/>
    <xf numFmtId="0" fontId="6" fillId="10" borderId="9" xfId="0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/>
    <xf numFmtId="0" fontId="8" fillId="0" borderId="10" xfId="0" applyFont="1" applyFill="1" applyBorder="1" applyAlignment="1"/>
    <xf numFmtId="0" fontId="12" fillId="11" borderId="17" xfId="0" applyFont="1" applyFill="1" applyBorder="1" applyAlignment="1">
      <alignment wrapText="1"/>
    </xf>
    <xf numFmtId="0" fontId="5" fillId="7" borderId="0" xfId="0" applyFont="1" applyFill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10" borderId="0" xfId="0" applyFill="1" applyAlignment="1">
      <alignment horizontal="left" vertical="center" wrapText="1"/>
    </xf>
    <xf numFmtId="0" fontId="0" fillId="9" borderId="0" xfId="0" applyFill="1" applyAlignment="1">
      <alignment horizontal="left" vertical="center" wrapText="1"/>
    </xf>
    <xf numFmtId="2" fontId="0" fillId="9" borderId="0" xfId="0" applyNumberFormat="1" applyFill="1" applyAlignment="1">
      <alignment horizontal="center" vertical="center"/>
    </xf>
    <xf numFmtId="0" fontId="6" fillId="12" borderId="9" xfId="0" applyFont="1" applyFill="1" applyBorder="1"/>
    <xf numFmtId="0" fontId="6" fillId="12" borderId="8" xfId="0" applyFont="1" applyFill="1" applyBorder="1"/>
    <xf numFmtId="0" fontId="6" fillId="12" borderId="13" xfId="0" applyFont="1" applyFill="1" applyBorder="1"/>
    <xf numFmtId="0" fontId="6" fillId="12" borderId="0" xfId="0" applyFont="1" applyFill="1" applyBorder="1"/>
    <xf numFmtId="0" fontId="6" fillId="12" borderId="10" xfId="0" applyFont="1" applyFill="1" applyBorder="1"/>
    <xf numFmtId="0" fontId="6" fillId="12" borderId="0" xfId="0" applyFont="1" applyFill="1" applyBorder="1" applyAlignment="1">
      <alignment horizontal="center" vertical="center"/>
    </xf>
    <xf numFmtId="0" fontId="6" fillId="9" borderId="11" xfId="0" applyFont="1" applyFill="1" applyBorder="1"/>
    <xf numFmtId="0" fontId="8" fillId="0" borderId="3" xfId="0" applyFont="1" applyBorder="1"/>
    <xf numFmtId="0" fontId="8" fillId="0" borderId="16" xfId="0" applyFont="1" applyBorder="1"/>
    <xf numFmtId="0" fontId="6" fillId="0" borderId="18" xfId="0" applyFont="1" applyBorder="1"/>
    <xf numFmtId="0" fontId="6" fillId="0" borderId="19" xfId="0" applyFont="1" applyBorder="1"/>
    <xf numFmtId="0" fontId="6" fillId="12" borderId="17" xfId="0" applyFont="1" applyFill="1" applyBorder="1"/>
    <xf numFmtId="0" fontId="6" fillId="9" borderId="1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6" fillId="3" borderId="0" xfId="0" applyFont="1" applyFill="1" applyBorder="1" applyAlignment="1">
      <alignment horizontal="center" vertical="top" wrapText="1"/>
    </xf>
    <xf numFmtId="0" fontId="14" fillId="0" borderId="0" xfId="0" applyFont="1"/>
    <xf numFmtId="0" fontId="6" fillId="8" borderId="0" xfId="0" applyFont="1" applyFill="1" applyBorder="1"/>
    <xf numFmtId="0" fontId="0" fillId="8" borderId="0" xfId="0" applyFill="1"/>
    <xf numFmtId="0" fontId="6" fillId="8" borderId="0" xfId="0" applyFont="1" applyFill="1"/>
    <xf numFmtId="164" fontId="6" fillId="12" borderId="10" xfId="0" applyNumberFormat="1" applyFont="1" applyFill="1" applyBorder="1" applyAlignment="1">
      <alignment horizontal="center" vertical="center"/>
    </xf>
    <xf numFmtId="164" fontId="6" fillId="8" borderId="10" xfId="0" applyNumberFormat="1" applyFont="1" applyFill="1" applyBorder="1" applyAlignment="1">
      <alignment horizontal="center" vertical="center"/>
    </xf>
    <xf numFmtId="164" fontId="6" fillId="9" borderId="10" xfId="0" applyNumberFormat="1" applyFont="1" applyFill="1" applyBorder="1" applyAlignment="1">
      <alignment horizontal="center" vertical="center"/>
    </xf>
    <xf numFmtId="164" fontId="6" fillId="9" borderId="12" xfId="0" applyNumberFormat="1" applyFont="1" applyFill="1" applyBorder="1" applyAlignment="1">
      <alignment horizontal="center" vertical="center"/>
    </xf>
    <xf numFmtId="0" fontId="5" fillId="2" borderId="0" xfId="0" applyFont="1" applyFill="1"/>
    <xf numFmtId="9" fontId="0" fillId="2" borderId="0" xfId="0" applyNumberFormat="1" applyFill="1"/>
    <xf numFmtId="0" fontId="0" fillId="2" borderId="0" xfId="0" applyFill="1"/>
    <xf numFmtId="9" fontId="5" fillId="2" borderId="0" xfId="1" applyFont="1" applyFill="1"/>
    <xf numFmtId="0" fontId="4" fillId="14" borderId="0" xfId="0" applyFont="1" applyFill="1" applyAlignment="1">
      <alignment horizontal="left" vertical="center" wrapText="1"/>
    </xf>
    <xf numFmtId="0" fontId="0" fillId="0" borderId="21" xfId="0" applyBorder="1"/>
    <xf numFmtId="0" fontId="0" fillId="0" borderId="22" xfId="0" applyBorder="1"/>
    <xf numFmtId="0" fontId="0" fillId="0" borderId="23" xfId="0" applyNumberFormat="1" applyBorder="1"/>
    <xf numFmtId="0" fontId="0" fillId="0" borderId="20" xfId="0" pivotButton="1" applyBorder="1"/>
    <xf numFmtId="0" fontId="5" fillId="0" borderId="16" xfId="0" applyFont="1" applyBorder="1"/>
    <xf numFmtId="0" fontId="5" fillId="0" borderId="14" xfId="0" applyFont="1" applyBorder="1"/>
    <xf numFmtId="0" fontId="0" fillId="12" borderId="0" xfId="0" applyFill="1" applyAlignment="1">
      <alignment horizontal="left" vertical="center" wrapText="1"/>
    </xf>
    <xf numFmtId="2" fontId="0" fillId="12" borderId="0" xfId="0" applyNumberFormat="1" applyFill="1" applyAlignment="1">
      <alignment horizontal="center" vertical="center"/>
    </xf>
    <xf numFmtId="0" fontId="5" fillId="0" borderId="0" xfId="0" applyFont="1" applyFill="1" applyBorder="1"/>
    <xf numFmtId="0" fontId="13" fillId="11" borderId="9" xfId="0" applyFont="1" applyFill="1" applyBorder="1" applyAlignment="1">
      <alignment horizontal="center" vertical="center" wrapText="1"/>
    </xf>
    <xf numFmtId="0" fontId="13" fillId="11" borderId="8" xfId="0" applyFont="1" applyFill="1" applyBorder="1" applyAlignment="1">
      <alignment horizontal="center" vertical="center" wrapText="1"/>
    </xf>
    <xf numFmtId="0" fontId="6" fillId="8" borderId="0" xfId="0" applyFont="1" applyFill="1" applyAlignment="1">
      <alignment horizontal="justify" vertical="center" wrapText="1"/>
    </xf>
    <xf numFmtId="0" fontId="6" fillId="8" borderId="1" xfId="0" applyFont="1" applyFill="1" applyBorder="1"/>
    <xf numFmtId="0" fontId="10" fillId="8" borderId="4" xfId="0" applyFont="1" applyFill="1" applyBorder="1" applyAlignment="1">
      <alignment horizontal="justify" vertical="center" wrapText="1"/>
    </xf>
    <xf numFmtId="0" fontId="6" fillId="0" borderId="1" xfId="0" applyFont="1" applyFill="1" applyBorder="1"/>
    <xf numFmtId="0" fontId="6" fillId="0" borderId="0" xfId="0" applyFont="1" applyFill="1" applyAlignment="1">
      <alignment horizontal="justify" vertical="center" wrapText="1"/>
    </xf>
    <xf numFmtId="0" fontId="10" fillId="0" borderId="4" xfId="0" applyFont="1" applyFill="1" applyBorder="1" applyAlignment="1">
      <alignment horizontal="justify" vertical="center" wrapText="1"/>
    </xf>
    <xf numFmtId="0" fontId="10" fillId="8" borderId="4" xfId="0" applyFont="1" applyFill="1" applyBorder="1" applyAlignment="1">
      <alignment horizontal="justify" vertical="center"/>
    </xf>
    <xf numFmtId="0" fontId="6" fillId="8" borderId="0" xfId="0" applyFont="1" applyFill="1" applyAlignment="1">
      <alignment vertical="center" wrapText="1"/>
    </xf>
    <xf numFmtId="0" fontId="6" fillId="8" borderId="0" xfId="0" applyFont="1" applyFill="1" applyBorder="1" applyAlignment="1">
      <alignment horizontal="left" vertical="top" wrapText="1"/>
    </xf>
    <xf numFmtId="0" fontId="6" fillId="8" borderId="0" xfId="0" applyFont="1" applyFill="1" applyBorder="1" applyAlignment="1">
      <alignment horizontal="center" vertical="top" wrapText="1"/>
    </xf>
    <xf numFmtId="0" fontId="9" fillId="8" borderId="0" xfId="0" applyFont="1" applyFill="1" applyAlignment="1">
      <alignment wrapText="1"/>
    </xf>
    <xf numFmtId="0" fontId="0" fillId="15" borderId="0" xfId="0" applyFill="1"/>
    <xf numFmtId="0" fontId="6" fillId="15" borderId="0" xfId="0" applyFont="1" applyFill="1"/>
    <xf numFmtId="2" fontId="6" fillId="15" borderId="0" xfId="0" applyNumberFormat="1" applyFont="1" applyFill="1"/>
    <xf numFmtId="0" fontId="16" fillId="9" borderId="6" xfId="0" applyFont="1" applyFill="1" applyBorder="1" applyAlignment="1">
      <alignment vertical="center" textRotation="90" wrapText="1"/>
    </xf>
    <xf numFmtId="0" fontId="6" fillId="0" borderId="0" xfId="0" applyFont="1" applyAlignment="1">
      <alignment horizontal="center" vertical="center" wrapText="1"/>
    </xf>
    <xf numFmtId="0" fontId="6" fillId="7" borderId="1" xfId="0" applyFont="1" applyFill="1" applyBorder="1" applyAlignment="1">
      <alignment horizontal="left" vertical="top" wrapText="1"/>
    </xf>
    <xf numFmtId="1" fontId="6" fillId="8" borderId="0" xfId="0" applyNumberFormat="1" applyFont="1" applyFill="1"/>
    <xf numFmtId="22" fontId="6" fillId="0" borderId="1" xfId="0" applyNumberFormat="1" applyFont="1" applyBorder="1" applyAlignment="1">
      <alignment horizontal="justify" vertical="center" wrapText="1"/>
    </xf>
    <xf numFmtId="22" fontId="6" fillId="0" borderId="0" xfId="0" applyNumberFormat="1" applyFont="1" applyAlignment="1">
      <alignment horizontal="justify" vertical="center" wrapText="1"/>
    </xf>
    <xf numFmtId="22" fontId="6" fillId="4" borderId="1" xfId="0" applyNumberFormat="1" applyFont="1" applyFill="1" applyBorder="1" applyAlignment="1">
      <alignment horizontal="center" vertical="top" wrapText="1"/>
    </xf>
    <xf numFmtId="22" fontId="6" fillId="3" borderId="1" xfId="0" applyNumberFormat="1" applyFont="1" applyFill="1" applyBorder="1" applyAlignment="1">
      <alignment horizontal="center" vertical="top" wrapText="1"/>
    </xf>
    <xf numFmtId="22" fontId="6" fillId="4" borderId="2" xfId="0" applyNumberFormat="1" applyFont="1" applyFill="1" applyBorder="1" applyAlignment="1">
      <alignment horizontal="center" vertical="top" wrapText="1"/>
    </xf>
    <xf numFmtId="22" fontId="6" fillId="4" borderId="7" xfId="0" applyNumberFormat="1" applyFont="1" applyFill="1" applyBorder="1" applyAlignment="1">
      <alignment horizontal="center" vertical="top" wrapText="1"/>
    </xf>
    <xf numFmtId="22" fontId="6" fillId="8" borderId="1" xfId="0" applyNumberFormat="1" applyFont="1" applyFill="1" applyBorder="1" applyAlignment="1">
      <alignment horizontal="center" vertical="top" wrapText="1"/>
    </xf>
    <xf numFmtId="22" fontId="6" fillId="0" borderId="1" xfId="0" applyNumberFormat="1" applyFont="1" applyBorder="1"/>
    <xf numFmtId="22" fontId="6" fillId="0" borderId="1" xfId="0" applyNumberFormat="1" applyFont="1" applyFill="1" applyBorder="1"/>
    <xf numFmtId="22" fontId="6" fillId="8" borderId="1" xfId="0" applyNumberFormat="1" applyFont="1" applyFill="1" applyBorder="1"/>
    <xf numFmtId="164" fontId="6" fillId="10" borderId="9" xfId="0" applyNumberFormat="1" applyFont="1" applyFill="1" applyBorder="1" applyAlignment="1">
      <alignment horizontal="center" vertical="center"/>
    </xf>
    <xf numFmtId="164" fontId="6" fillId="10" borderId="0" xfId="0" applyNumberFormat="1" applyFont="1" applyFill="1" applyBorder="1" applyAlignment="1">
      <alignment horizontal="center" vertical="center"/>
    </xf>
    <xf numFmtId="164" fontId="6" fillId="8" borderId="0" xfId="0" applyNumberFormat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 wrapText="1"/>
    </xf>
    <xf numFmtId="0" fontId="6" fillId="16" borderId="0" xfId="0" applyFont="1" applyFill="1"/>
    <xf numFmtId="9" fontId="5" fillId="2" borderId="0" xfId="0" applyNumberFormat="1" applyFont="1" applyFill="1"/>
    <xf numFmtId="2" fontId="5" fillId="2" borderId="0" xfId="0" applyNumberFormat="1" applyFont="1" applyFill="1"/>
    <xf numFmtId="2" fontId="0" fillId="10" borderId="0" xfId="0" applyNumberFormat="1" applyFill="1" applyAlignment="1">
      <alignment horizontal="center" vertical="center" wrapText="1"/>
    </xf>
    <xf numFmtId="2" fontId="0" fillId="9" borderId="0" xfId="0" applyNumberFormat="1" applyFill="1" applyAlignment="1">
      <alignment horizontal="center" vertical="center" wrapText="1"/>
    </xf>
    <xf numFmtId="0" fontId="0" fillId="17" borderId="0" xfId="0" applyFill="1"/>
    <xf numFmtId="165" fontId="0" fillId="17" borderId="0" xfId="0" applyNumberFormat="1" applyFill="1"/>
    <xf numFmtId="0" fontId="5" fillId="7" borderId="0" xfId="0" applyFont="1" applyFill="1" applyAlignment="1">
      <alignment wrapText="1"/>
    </xf>
    <xf numFmtId="0" fontId="5" fillId="17" borderId="0" xfId="0" applyFont="1" applyFill="1" applyAlignment="1">
      <alignment wrapText="1"/>
    </xf>
    <xf numFmtId="0" fontId="0" fillId="0" borderId="0" xfId="0" applyFill="1"/>
    <xf numFmtId="0" fontId="16" fillId="9" borderId="5" xfId="0" applyFont="1" applyFill="1" applyBorder="1" applyAlignment="1">
      <alignment horizontal="center" vertical="center" textRotation="90" wrapText="1"/>
    </xf>
    <xf numFmtId="0" fontId="16" fillId="9" borderId="6" xfId="0" applyFont="1" applyFill="1" applyBorder="1" applyAlignment="1">
      <alignment horizontal="center" vertical="center" textRotation="90" wrapText="1"/>
    </xf>
    <xf numFmtId="0" fontId="15" fillId="10" borderId="17" xfId="0" applyFont="1" applyFill="1" applyBorder="1" applyAlignment="1">
      <alignment horizontal="center" vertical="center" wrapText="1"/>
    </xf>
    <xf numFmtId="0" fontId="15" fillId="10" borderId="8" xfId="0" applyFont="1" applyFill="1" applyBorder="1" applyAlignment="1">
      <alignment horizontal="center" vertical="center" wrapText="1"/>
    </xf>
    <xf numFmtId="0" fontId="15" fillId="10" borderId="13" xfId="0" applyFont="1" applyFill="1" applyBorder="1" applyAlignment="1">
      <alignment horizontal="center" vertical="center" wrapText="1"/>
    </xf>
    <xf numFmtId="0" fontId="15" fillId="10" borderId="10" xfId="0" applyFont="1" applyFill="1" applyBorder="1" applyAlignment="1">
      <alignment horizontal="center" vertical="center" wrapText="1"/>
    </xf>
    <xf numFmtId="0" fontId="8" fillId="12" borderId="17" xfId="0" applyFont="1" applyFill="1" applyBorder="1" applyAlignment="1">
      <alignment horizontal="center" vertical="center" wrapText="1"/>
    </xf>
    <xf numFmtId="0" fontId="8" fillId="12" borderId="8" xfId="0" applyFont="1" applyFill="1" applyBorder="1" applyAlignment="1">
      <alignment horizontal="center" vertical="center" wrapText="1"/>
    </xf>
    <xf numFmtId="0" fontId="8" fillId="12" borderId="14" xfId="0" applyFont="1" applyFill="1" applyBorder="1" applyAlignment="1">
      <alignment horizontal="center" vertical="center" wrapText="1"/>
    </xf>
    <xf numFmtId="0" fontId="8" fillId="12" borderId="12" xfId="0" applyFont="1" applyFill="1" applyBorder="1" applyAlignment="1">
      <alignment horizontal="center" vertical="center" wrapText="1"/>
    </xf>
    <xf numFmtId="0" fontId="16" fillId="9" borderId="4" xfId="0" applyFont="1" applyFill="1" applyBorder="1" applyAlignment="1">
      <alignment horizontal="center" vertical="center" textRotation="90" wrapText="1"/>
    </xf>
    <xf numFmtId="0" fontId="1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9" borderId="13" xfId="0" applyFont="1" applyFill="1" applyBorder="1" applyAlignment="1">
      <alignment horizontal="center" vertical="center" wrapText="1"/>
    </xf>
    <xf numFmtId="0" fontId="8" fillId="9" borderId="10" xfId="0" applyFont="1" applyFill="1" applyBorder="1" applyAlignment="1">
      <alignment horizontal="center" vertical="center" wrapText="1"/>
    </xf>
    <xf numFmtId="0" fontId="8" fillId="9" borderId="14" xfId="0" applyFont="1" applyFill="1" applyBorder="1" applyAlignment="1">
      <alignment horizontal="center" vertical="center" wrapText="1"/>
    </xf>
    <xf numFmtId="0" fontId="8" fillId="9" borderId="12" xfId="0" applyFont="1" applyFill="1" applyBorder="1" applyAlignment="1">
      <alignment horizontal="center" vertical="center" wrapText="1"/>
    </xf>
    <xf numFmtId="0" fontId="5" fillId="13" borderId="5" xfId="0" applyFont="1" applyFill="1" applyBorder="1" applyAlignment="1">
      <alignment horizontal="center" vertical="center" wrapText="1"/>
    </xf>
    <xf numFmtId="0" fontId="5" fillId="13" borderId="6" xfId="0" applyFont="1" applyFill="1" applyBorder="1" applyAlignment="1">
      <alignment horizontal="center" vertical="center" wrapText="1"/>
    </xf>
    <xf numFmtId="0" fontId="5" fillId="13" borderId="4" xfId="0" applyFont="1" applyFill="1" applyBorder="1" applyAlignment="1">
      <alignment horizontal="center" vertical="center" wrapText="1"/>
    </xf>
    <xf numFmtId="0" fontId="5" fillId="13" borderId="17" xfId="0" applyFont="1" applyFill="1" applyBorder="1" applyAlignment="1">
      <alignment horizontal="center" vertical="center" wrapText="1"/>
    </xf>
    <xf numFmtId="0" fontId="5" fillId="13" borderId="13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548">
    <dxf>
      <fill>
        <patternFill patternType="solid"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PAD</a:t>
            </a:r>
            <a:r>
              <a:rPr lang="en-US" baseline="0"/>
              <a:t> - 2462 -DISPENSA - Alarme e Monitoramento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68016497937758E-2"/>
          <c:y val="5.1245860858255249E-2"/>
          <c:w val="0.87866415736494474"/>
          <c:h val="0.8535076254724126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'02-PADs'!$N$31:$N$48</c:f>
              <c:numCache>
                <c:formatCode>General</c:formatCode>
                <c:ptCount val="18"/>
                <c:pt idx="0">
                  <c:v>4</c:v>
                </c:pt>
                <c:pt idx="1">
                  <c:v>3</c:v>
                </c:pt>
                <c:pt idx="2">
                  <c:v>30</c:v>
                </c:pt>
                <c:pt idx="3">
                  <c:v>9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7</c:v>
                </c:pt>
                <c:pt idx="9">
                  <c:v>17</c:v>
                </c:pt>
                <c:pt idx="10">
                  <c:v>18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7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'02-PADs'!$L$31:$L$48</c15:sqref>
                        </c15:formulaRef>
                      </c:ext>
                    </c:extLst>
                    <c:strCache>
                      <c:ptCount val="18"/>
                      <c:pt idx="0">
                        <c:v>041ZE  </c:v>
                      </c:pt>
                      <c:pt idx="1">
                        <c:v>DG  </c:v>
                      </c:pt>
                      <c:pt idx="2">
                        <c:v>ASSISEG  </c:v>
                      </c:pt>
                      <c:pt idx="3">
                        <c:v>CAA  </c:v>
                      </c:pt>
                      <c:pt idx="4">
                        <c:v>SECADM  </c:v>
                      </c:pt>
                      <c:pt idx="5">
                        <c:v> SPO  </c:v>
                      </c:pt>
                      <c:pt idx="6">
                        <c:v> CO  </c:v>
                      </c:pt>
                      <c:pt idx="7">
                        <c:v>SECOFC  </c:v>
                      </c:pt>
                      <c:pt idx="8">
                        <c:v>CLC  </c:v>
                      </c:pt>
                      <c:pt idx="9">
                        <c:v>SC  </c:v>
                      </c:pt>
                      <c:pt idx="10">
                        <c:v>SCON  </c:v>
                      </c:pt>
                      <c:pt idx="11">
                        <c:v>SECOFC  </c:v>
                      </c:pt>
                      <c:pt idx="12">
                        <c:v>SPO  </c:v>
                      </c:pt>
                      <c:pt idx="13">
                        <c:v>CO  </c:v>
                      </c:pt>
                      <c:pt idx="14">
                        <c:v>CPL  </c:v>
                      </c:pt>
                      <c:pt idx="15">
                        <c:v>ASSDG  </c:v>
                      </c:pt>
                      <c:pt idx="16">
                        <c:v>ACO  </c:v>
                      </c:pt>
                      <c:pt idx="17">
                        <c:v>SAEO  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4165-49DD-B45F-46CFC1B82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110336"/>
        <c:axId val="148053312"/>
      </c:barChart>
      <c:catAx>
        <c:axId val="140110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053312"/>
        <c:crosses val="autoZero"/>
        <c:auto val="1"/>
        <c:lblAlgn val="ctr"/>
        <c:lblOffset val="100"/>
        <c:noMultiLvlLbl val="0"/>
      </c:catAx>
      <c:valAx>
        <c:axId val="14805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110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9656/2012 - Licitação - PROJETO BÁSICO PARA CONTRATAÇÃO PRESTAÇÃO DE SERVIÇOS AUXILIARES DE SERVIÇOS GERAIS - URGÊNCIA NA TRAMITAÇÃO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5510219969594509E-2"/>
          <c:y val="0.11128284389489954"/>
          <c:w val="0.94642916087195628"/>
          <c:h val="0.8392581143740339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'02-PADs'!$N$532:$N$553</c:f>
              <c:numCache>
                <c:formatCode>General</c:formatCode>
                <c:ptCount val="22"/>
                <c:pt idx="0">
                  <c:v>65</c:v>
                </c:pt>
                <c:pt idx="1">
                  <c:v>21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10</c:v>
                </c:pt>
                <c:pt idx="7">
                  <c:v>14</c:v>
                </c:pt>
                <c:pt idx="8">
                  <c:v>29</c:v>
                </c:pt>
                <c:pt idx="9">
                  <c:v>18</c:v>
                </c:pt>
                <c:pt idx="10">
                  <c:v>7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12</c:v>
                </c:pt>
                <c:pt idx="15">
                  <c:v>15</c:v>
                </c:pt>
                <c:pt idx="16">
                  <c:v>33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257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'02-PADs'!$L$532:$L$553</c15:sqref>
                        </c15:formulaRef>
                      </c:ext>
                    </c:extLst>
                    <c:strCache>
                      <c:ptCount val="21"/>
                      <c:pt idx="0">
                        <c:v>SAPC  </c:v>
                      </c:pt>
                      <c:pt idx="1">
                        <c:v>CAA  </c:v>
                      </c:pt>
                      <c:pt idx="2">
                        <c:v>SGMC  </c:v>
                      </c:pt>
                      <c:pt idx="3">
                        <c:v>SGPA  </c:v>
                      </c:pt>
                      <c:pt idx="4">
                        <c:v>CMP  </c:v>
                      </c:pt>
                      <c:pt idx="5">
                        <c:v>CGATI  </c:v>
                      </c:pt>
                      <c:pt idx="6">
                        <c:v>CEPCST  </c:v>
                      </c:pt>
                      <c:pt idx="7">
                        <c:v>CLC  </c:v>
                      </c:pt>
                      <c:pt idx="8">
                        <c:v>SC  </c:v>
                      </c:pt>
                      <c:pt idx="9">
                        <c:v>SPO  </c:v>
                      </c:pt>
                      <c:pt idx="10">
                        <c:v>CO  </c:v>
                      </c:pt>
                      <c:pt idx="11">
                        <c:v>SECOFC  </c:v>
                      </c:pt>
                      <c:pt idx="12">
                        <c:v>SAEO  </c:v>
                      </c:pt>
                      <c:pt idx="13">
                        <c:v>SECADM  </c:v>
                      </c:pt>
                      <c:pt idx="14">
                        <c:v>SLIC  </c:v>
                      </c:pt>
                      <c:pt idx="15">
                        <c:v>SCON  </c:v>
                      </c:pt>
                      <c:pt idx="16">
                        <c:v>CPL  </c:v>
                      </c:pt>
                      <c:pt idx="17">
                        <c:v>ASSDG  </c:v>
                      </c:pt>
                      <c:pt idx="18">
                        <c:v>DG  </c:v>
                      </c:pt>
                      <c:pt idx="19">
                        <c:v>ACO  </c:v>
                      </c:pt>
                      <c:pt idx="20">
                        <c:v>SIASG  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1A79-4CB2-8F53-35C69F509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892608"/>
        <c:axId val="142048000"/>
      </c:barChart>
      <c:catAx>
        <c:axId val="141892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048000"/>
        <c:crosses val="autoZero"/>
        <c:auto val="1"/>
        <c:lblAlgn val="ctr"/>
        <c:lblOffset val="100"/>
        <c:noMultiLvlLbl val="0"/>
      </c:catAx>
      <c:valAx>
        <c:axId val="14204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892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9656/2012 - Licitação - PROJETO BÁSICO PARA CONTRATAÇÃO PRESTAÇÃO DE SERVIÇOS AUXILIARES DE SERVIÇOS GERAIS - URGÊNCIA NA TRAMITAÇÃO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'02-PADs'!$N$637:$N$647</c:f>
              <c:numCache>
                <c:formatCode>General</c:formatCode>
                <c:ptCount val="11"/>
                <c:pt idx="0">
                  <c:v>61</c:v>
                </c:pt>
                <c:pt idx="1">
                  <c:v>22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8</c:v>
                </c:pt>
                <c:pt idx="7">
                  <c:v>57</c:v>
                </c:pt>
                <c:pt idx="8">
                  <c:v>44</c:v>
                </c:pt>
                <c:pt idx="9">
                  <c:v>1</c:v>
                </c:pt>
                <c:pt idx="10">
                  <c:v>205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'02-PADs'!$L$637:$L$647</c15:sqref>
                        </c15:formulaRef>
                      </c:ext>
                    </c:extLst>
                    <c:strCache>
                      <c:ptCount val="10"/>
                      <c:pt idx="0">
                        <c:v>SMOEP  </c:v>
                      </c:pt>
                      <c:pt idx="1">
                        <c:v>CAA  </c:v>
                      </c:pt>
                      <c:pt idx="2">
                        <c:v>SECADM  </c:v>
                      </c:pt>
                      <c:pt idx="3">
                        <c:v>ACO  </c:v>
                      </c:pt>
                      <c:pt idx="4">
                        <c:v>CO  </c:v>
                      </c:pt>
                      <c:pt idx="5">
                        <c:v>SECOFC  </c:v>
                      </c:pt>
                      <c:pt idx="6">
                        <c:v>CLC  </c:v>
                      </c:pt>
                      <c:pt idx="7">
                        <c:v>SC  </c:v>
                      </c:pt>
                      <c:pt idx="8">
                        <c:v>SPO  </c:v>
                      </c:pt>
                      <c:pt idx="9">
                        <c:v>DG  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6D40-474A-B981-860223763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410112"/>
        <c:axId val="207454208"/>
      </c:barChart>
      <c:catAx>
        <c:axId val="176410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454208"/>
        <c:crosses val="autoZero"/>
        <c:auto val="1"/>
        <c:lblAlgn val="ctr"/>
        <c:lblOffset val="100"/>
        <c:noMultiLvlLbl val="0"/>
      </c:catAx>
      <c:valAx>
        <c:axId val="2074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410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44327731092436973"/>
          <c:y val="0.17499999999999999"/>
          <c:w val="0.51050420168067223"/>
          <c:h val="0.7107142857142857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'02-PADs'!$P$30:$P$41</c:f>
              <c:strCache>
                <c:ptCount val="12"/>
                <c:pt idx="0">
                  <c:v>SOMA GERAL DE SETORES RELEVANTES</c:v>
                </c:pt>
                <c:pt idx="1">
                  <c:v>SECGS</c:v>
                </c:pt>
                <c:pt idx="2">
                  <c:v>GABGS</c:v>
                </c:pt>
                <c:pt idx="3">
                  <c:v>CIP</c:v>
                </c:pt>
                <c:pt idx="4">
                  <c:v>SAPRE</c:v>
                </c:pt>
                <c:pt idx="5">
                  <c:v>CAA</c:v>
                </c:pt>
                <c:pt idx="6">
                  <c:v>SMOEP</c:v>
                </c:pt>
                <c:pt idx="7">
                  <c:v>SMOP</c:v>
                </c:pt>
                <c:pt idx="8">
                  <c:v>SMOI</c:v>
                </c:pt>
                <c:pt idx="9">
                  <c:v>SGACIP</c:v>
                </c:pt>
                <c:pt idx="10">
                  <c:v>SMIC</c:v>
                </c:pt>
                <c:pt idx="11">
                  <c:v>SMIN</c:v>
                </c:pt>
              </c:strCache>
            </c:strRef>
          </c:cat>
          <c:val>
            <c:numRef>
              <c:f>'02-PADs'!$Q$30:$Q$41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B-4560-A304-853BD202E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893120"/>
        <c:axId val="207455936"/>
      </c:barChart>
      <c:catAx>
        <c:axId val="141893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455936"/>
        <c:crosses val="autoZero"/>
        <c:auto val="1"/>
        <c:lblAlgn val="ctr"/>
        <c:lblOffset val="100"/>
        <c:noMultiLvlLbl val="0"/>
      </c:catAx>
      <c:valAx>
        <c:axId val="20745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893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Comparativo entre Média Geral e Média Secretaria de Gestão de Serviços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3134664504673799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251900882771579E-2"/>
          <c:y val="0.23355040833239851"/>
          <c:w val="0.90474809911722842"/>
          <c:h val="0.651279377295034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B59-4CF9-85D3-4384C4A0D63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B59-4CF9-85D3-4384C4A0D63B}"/>
              </c:ext>
            </c:extLst>
          </c:dPt>
          <c:cat>
            <c:strRef>
              <c:f>'03-COMPARATIVOS'!$B$11:$B$12</c:f>
              <c:strCache>
                <c:ptCount val="2"/>
                <c:pt idx="0">
                  <c:v>Média Geral</c:v>
                </c:pt>
                <c:pt idx="1">
                  <c:v>Média Secretaria de Gestão de 
Serviços </c:v>
                </c:pt>
              </c:strCache>
            </c:strRef>
          </c:cat>
          <c:val>
            <c:numRef>
              <c:f>'03-COMPARATIVOS'!$C$11:$C$12</c:f>
              <c:numCache>
                <c:formatCode>0.00</c:formatCode>
                <c:ptCount val="2"/>
                <c:pt idx="0" formatCode="General">
                  <c:v>169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59-4CF9-85D3-4384C4A0D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33440"/>
        <c:axId val="210324288"/>
      </c:barChart>
      <c:catAx>
        <c:axId val="2079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324288"/>
        <c:crosses val="autoZero"/>
        <c:auto val="1"/>
        <c:lblAlgn val="ctr"/>
        <c:lblOffset val="100"/>
        <c:noMultiLvlLbl val="0"/>
      </c:catAx>
      <c:valAx>
        <c:axId val="21032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933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Comparativo entre Média Geral e Média Coordenadoria de Segurança e Transporte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66-41F9-A655-E8C478A8FDD9}"/>
              </c:ext>
            </c:extLst>
          </c:dPt>
          <c:cat>
            <c:strRef>
              <c:f>'03-COMPARATIVOS'!$B$26:$B$27</c:f>
              <c:strCache>
                <c:ptCount val="2"/>
                <c:pt idx="0">
                  <c:v>Média Geral</c:v>
                </c:pt>
                <c:pt idx="1">
                  <c:v> Média Coordendoria de 
Segurança e Transporte</c:v>
                </c:pt>
              </c:strCache>
            </c:strRef>
          </c:cat>
          <c:val>
            <c:numRef>
              <c:f>'03-COMPARATIVOS'!$C$26:$C$27</c:f>
              <c:numCache>
                <c:formatCode>0.00</c:formatCode>
                <c:ptCount val="2"/>
                <c:pt idx="0" formatCode="General">
                  <c:v>169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66-41F9-A655-E8C478A8F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36000"/>
        <c:axId val="210325440"/>
      </c:barChart>
      <c:catAx>
        <c:axId val="20793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325440"/>
        <c:crosses val="autoZero"/>
        <c:auto val="1"/>
        <c:lblAlgn val="ctr"/>
        <c:lblOffset val="100"/>
        <c:noMultiLvlLbl val="0"/>
      </c:catAx>
      <c:valAx>
        <c:axId val="2103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936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MÉDIAS</a:t>
            </a:r>
            <a:r>
              <a:rPr lang="en-US" baseline="0"/>
              <a:t> DETALHADAS POR ÁREAS  DA SECGS</a:t>
            </a:r>
            <a:endParaRPr lang="en-US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E696-4D52-A8FC-AAF2CF7F214A}"/>
              </c:ext>
            </c:extLst>
          </c:dPt>
          <c:dPt>
            <c:idx val="1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3-E696-4D52-A8FC-AAF2CF7F214A}"/>
              </c:ext>
            </c:extLst>
          </c:dPt>
          <c:dPt>
            <c:idx val="14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E696-4D52-A8FC-AAF2CF7F214A}"/>
              </c:ext>
            </c:extLst>
          </c:dPt>
          <c:dPt>
            <c:idx val="15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7-E696-4D52-A8FC-AAF2CF7F214A}"/>
              </c:ext>
            </c:extLst>
          </c:dPt>
          <c:dPt>
            <c:idx val="16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9-E696-4D52-A8FC-AAF2CF7F214A}"/>
              </c:ext>
            </c:extLst>
          </c:dPt>
          <c:dPt>
            <c:idx val="17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B-E696-4D52-A8FC-AAF2CF7F214A}"/>
              </c:ext>
            </c:extLst>
          </c:dPt>
          <c:dPt>
            <c:idx val="18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D-E696-4D52-A8FC-AAF2CF7F214A}"/>
              </c:ext>
            </c:extLst>
          </c:dPt>
          <c:dPt>
            <c:idx val="21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F-E696-4D52-A8FC-AAF2CF7F214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'02-PADs'!$N$2:$P$23</c:f>
              <c:multiLvlStrCache>
                <c:ptCount val="22"/>
                <c:lvl>
                  <c:pt idx="0">
                    <c:v>SECGS</c:v>
                  </c:pt>
                  <c:pt idx="1">
                    <c:v>GABGS</c:v>
                  </c:pt>
                  <c:pt idx="2">
                    <c:v>CIP</c:v>
                  </c:pt>
                  <c:pt idx="3">
                    <c:v>SAPRE</c:v>
                  </c:pt>
                  <c:pt idx="4">
                    <c:v>CAA</c:v>
                  </c:pt>
                  <c:pt idx="5">
                    <c:v>SMOEP</c:v>
                  </c:pt>
                  <c:pt idx="6">
                    <c:v>SMOP</c:v>
                  </c:pt>
                  <c:pt idx="7">
                    <c:v>SMOI</c:v>
                  </c:pt>
                  <c:pt idx="8">
                    <c:v>SGACIP</c:v>
                  </c:pt>
                  <c:pt idx="9">
                    <c:v>SMIC</c:v>
                  </c:pt>
                  <c:pt idx="10">
                    <c:v>SMIN</c:v>
                  </c:pt>
                  <c:pt idx="11">
                    <c:v>SOP</c:v>
                  </c:pt>
                  <c:pt idx="12">
                    <c:v>CSTA</c:v>
                  </c:pt>
                  <c:pt idx="13">
                    <c:v>SEXP</c:v>
                  </c:pt>
                  <c:pt idx="14">
                    <c:v>ST</c:v>
                  </c:pt>
                  <c:pt idx="15">
                    <c:v>ASSISEG</c:v>
                  </c:pt>
                  <c:pt idx="16">
                    <c:v>SESEG</c:v>
                  </c:pt>
                  <c:pt idx="17">
                    <c:v>SST</c:v>
                  </c:pt>
                  <c:pt idx="18">
                    <c:v>SMI</c:v>
                  </c:pt>
                  <c:pt idx="19">
                    <c:v>ASG</c:v>
                  </c:pt>
                  <c:pt idx="20">
                    <c:v>SAFI</c:v>
                  </c:pt>
                  <c:pt idx="21">
                    <c:v>COGSA</c:v>
                  </c:pt>
                </c:lvl>
                <c:lvl>
                  <c:pt idx="0">
                    <c:v>Secretaria de Gestão de Serviços</c:v>
                  </c:pt>
                  <c:pt idx="2">
                    <c:v>Coordenadoria de InfraEstrutura Predial</c:v>
                  </c:pt>
                  <c:pt idx="12">
                    <c:v>Coordenadoria de Segurança , Transporte e Apoio Administrativo</c:v>
                  </c:pt>
                </c:lvl>
              </c:multiLvlStrCache>
            </c:multiLvlStrRef>
          </c:cat>
          <c:val>
            <c:numRef>
              <c:f>'02-PADs'!$R$2:$R$23</c:f>
              <c:numCache>
                <c:formatCode>0.0</c:formatCode>
                <c:ptCount val="22"/>
                <c:pt idx="0">
                  <c:v>5.5</c:v>
                </c:pt>
                <c:pt idx="2">
                  <c:v>14.1</c:v>
                </c:pt>
                <c:pt idx="3">
                  <c:v>55.5</c:v>
                </c:pt>
                <c:pt idx="4">
                  <c:v>8.304347826086957</c:v>
                </c:pt>
                <c:pt idx="5">
                  <c:v>12.888888888888889</c:v>
                </c:pt>
                <c:pt idx="6">
                  <c:v>28.333333333333332</c:v>
                </c:pt>
                <c:pt idx="7">
                  <c:v>35</c:v>
                </c:pt>
                <c:pt idx="9">
                  <c:v>1</c:v>
                </c:pt>
                <c:pt idx="10">
                  <c:v>34.666666666666664</c:v>
                </c:pt>
                <c:pt idx="11">
                  <c:v>14</c:v>
                </c:pt>
                <c:pt idx="12">
                  <c:v>14.666666666666666</c:v>
                </c:pt>
                <c:pt idx="14">
                  <c:v>16</c:v>
                </c:pt>
                <c:pt idx="15">
                  <c:v>47.2</c:v>
                </c:pt>
                <c:pt idx="17">
                  <c:v>6.666666666666667</c:v>
                </c:pt>
                <c:pt idx="18">
                  <c:v>12.5</c:v>
                </c:pt>
                <c:pt idx="21">
                  <c:v>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696-4D52-A8FC-AAF2CF7F2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2768"/>
        <c:axId val="210327744"/>
      </c:barChart>
      <c:catAx>
        <c:axId val="20512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0327744"/>
        <c:crosses val="autoZero"/>
        <c:auto val="1"/>
        <c:lblAlgn val="ctr"/>
        <c:lblOffset val="100"/>
        <c:noMultiLvlLbl val="0"/>
      </c:catAx>
      <c:valAx>
        <c:axId val="210327744"/>
        <c:scaling>
          <c:orientation val="minMax"/>
        </c:scaling>
        <c:delete val="0"/>
        <c:axPos val="b"/>
        <c:majorGridlines/>
        <c:numFmt formatCode="0.0" sourceLinked="1"/>
        <c:majorTickMark val="out"/>
        <c:minorTickMark val="none"/>
        <c:tickLblPos val="nextTo"/>
        <c:crossAx val="20512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Comparativo entre Média Geral e Somatório das médias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5BC0-4370-9819-1523AB7DF94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'03-COMPARATIVOS'!$B$33:$B$34</c:f>
              <c:strCache>
                <c:ptCount val="2"/>
                <c:pt idx="0">
                  <c:v>Média Geral</c:v>
                </c:pt>
                <c:pt idx="1">
                  <c:v>MÉDIA GERAL SECGS</c:v>
                </c:pt>
              </c:strCache>
            </c:strRef>
          </c:cat>
          <c:val>
            <c:numRef>
              <c:f>'03-COMPARATIVOS'!$C$33:$C$34</c:f>
              <c:numCache>
                <c:formatCode>0.00</c:formatCode>
                <c:ptCount val="2"/>
                <c:pt idx="0" formatCode="General">
                  <c:v>169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0-4370-9819-1523AB7DF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14304"/>
        <c:axId val="20586496"/>
      </c:barChart>
      <c:catAx>
        <c:axId val="2051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86496"/>
        <c:crosses val="autoZero"/>
        <c:auto val="1"/>
        <c:lblAlgn val="ctr"/>
        <c:lblOffset val="100"/>
        <c:noMultiLvlLbl val="0"/>
      </c:catAx>
      <c:valAx>
        <c:axId val="205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14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Comparativo entre Média Geral e Média Coordenadoria de InfraEstrutura Predial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F21-40F2-9127-CF43CFAEC8C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F21-40F2-9127-CF43CFAEC8C3}"/>
              </c:ext>
            </c:extLst>
          </c:dPt>
          <c:cat>
            <c:strRef>
              <c:f>'03-COMPARATIVOS'!$B$17:$B$18</c:f>
              <c:strCache>
                <c:ptCount val="2"/>
                <c:pt idx="0">
                  <c:v>Média Geral</c:v>
                </c:pt>
                <c:pt idx="1">
                  <c:v>Média Coordenadoria de InfraEstrutura Predial</c:v>
                </c:pt>
              </c:strCache>
            </c:strRef>
          </c:cat>
          <c:val>
            <c:numRef>
              <c:f>'03-COMPARATIVOS'!$C$17:$C$18</c:f>
              <c:numCache>
                <c:formatCode>General</c:formatCode>
                <c:ptCount val="2"/>
                <c:pt idx="0">
                  <c:v>169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21-40F2-9127-CF43CFAEC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14816"/>
        <c:axId val="20587648"/>
      </c:barChart>
      <c:catAx>
        <c:axId val="2051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87648"/>
        <c:crosses val="autoZero"/>
        <c:auto val="1"/>
        <c:lblAlgn val="ctr"/>
        <c:lblOffset val="100"/>
        <c:noMultiLvlLbl val="0"/>
      </c:catAx>
      <c:valAx>
        <c:axId val="205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14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[PADS_SECGS_Homologação_Horas.xlsx]04-DADOS COMPARATIVOS GERAIS!Tabela dinâmica1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GRÁFICO</a:t>
            </a:r>
            <a:r>
              <a:rPr lang="en-US" baseline="0"/>
              <a:t> PARA MÉDIAS GERAIS POR ÁREA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'04-DADOS COMPARATIVOS GERAIS'!$L$4:$L$5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'04-DADOS COMPARATIVOS GERAIS'!$K$6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'04-DADOS COMPARATIVOS GERAIS'!$L$6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3A21-4C35-B000-E798E260F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64192"/>
        <c:axId val="211639616"/>
      </c:barChart>
      <c:catAx>
        <c:axId val="211464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1639616"/>
        <c:crosses val="autoZero"/>
        <c:auto val="0"/>
        <c:lblAlgn val="ctr"/>
        <c:lblOffset val="100"/>
        <c:noMultiLvlLbl val="0"/>
      </c:catAx>
      <c:valAx>
        <c:axId val="2116396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146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6475/2015</a:t>
            </a:r>
            <a:r>
              <a:rPr lang="en-US" baseline="0"/>
              <a:t> -Dispensa  Alarme Monitoramento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336744329667409E-2"/>
          <c:y val="9.8047899786057949E-2"/>
          <c:w val="0.87916211567945257"/>
          <c:h val="0.831543515778116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'02-PADs'!$N$78:$N$92</c:f>
              <c:numCache>
                <c:formatCode>General</c:formatCode>
                <c:ptCount val="15"/>
                <c:pt idx="0">
                  <c:v>10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12</c:v>
                </c:pt>
                <c:pt idx="9">
                  <c:v>32</c:v>
                </c:pt>
                <c:pt idx="10">
                  <c:v>6</c:v>
                </c:pt>
                <c:pt idx="11">
                  <c:v>8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'02-PADs'!$L$78:$L$92</c15:sqref>
                        </c15:formulaRef>
                      </c:ext>
                    </c:extLst>
                    <c:strCache>
                      <c:ptCount val="15"/>
                      <c:pt idx="0">
                        <c:v>140ZE  </c:v>
                      </c:pt>
                      <c:pt idx="1">
                        <c:v>ASSISEG  </c:v>
                      </c:pt>
                      <c:pt idx="2">
                        <c:v>CAA  </c:v>
                      </c:pt>
                      <c:pt idx="3">
                        <c:v>SECADM  </c:v>
                      </c:pt>
                      <c:pt idx="4">
                        <c:v>SPO  </c:v>
                      </c:pt>
                      <c:pt idx="5">
                        <c:v>CO  </c:v>
                      </c:pt>
                      <c:pt idx="6">
                        <c:v>SECOFC  </c:v>
                      </c:pt>
                      <c:pt idx="7">
                        <c:v>CLC  </c:v>
                      </c:pt>
                      <c:pt idx="8">
                        <c:v>SC  </c:v>
                      </c:pt>
                      <c:pt idx="9">
                        <c:v>SCON  </c:v>
                      </c:pt>
                      <c:pt idx="10">
                        <c:v>ASSDG  </c:v>
                      </c:pt>
                      <c:pt idx="11">
                        <c:v>CLC  </c:v>
                      </c:pt>
                      <c:pt idx="12">
                        <c:v>DG  </c:v>
                      </c:pt>
                      <c:pt idx="13">
                        <c:v>ACO  </c:v>
                      </c:pt>
                      <c:pt idx="14">
                        <c:v>SAEO  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B85-4FE6-B054-70F221B37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110848"/>
        <c:axId val="169730624"/>
      </c:barChart>
      <c:catAx>
        <c:axId val="140110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730624"/>
        <c:crosses val="autoZero"/>
        <c:auto val="1"/>
        <c:lblAlgn val="ctr"/>
        <c:lblOffset val="100"/>
        <c:noMultiLvlLbl val="0"/>
      </c:catAx>
      <c:valAx>
        <c:axId val="16973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110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12566/2016</a:t>
            </a:r>
            <a:r>
              <a:rPr lang="en-US" baseline="0"/>
              <a:t> - Dispensa Alarme  MOnitoramento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2913844241145"/>
          <c:y val="6.6239806123019995E-2"/>
          <c:w val="0.8801754015966573"/>
          <c:h val="0.8192176023071058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'02-PADs'!$N$114:$N$131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11</c:v>
                </c:pt>
                <c:pt idx="8">
                  <c:v>6</c:v>
                </c:pt>
                <c:pt idx="9">
                  <c:v>2</c:v>
                </c:pt>
                <c:pt idx="10">
                  <c:v>26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'02-PADs'!$L$114:$L$131</c15:sqref>
                        </c15:formulaRef>
                      </c:ext>
                    </c:extLst>
                    <c:strCache>
                      <c:ptCount val="18"/>
                      <c:pt idx="0">
                        <c:v>150ZE  </c:v>
                      </c:pt>
                      <c:pt idx="1">
                        <c:v>SESEG  </c:v>
                      </c:pt>
                      <c:pt idx="2">
                        <c:v>CSTA  </c:v>
                      </c:pt>
                      <c:pt idx="3">
                        <c:v>SECGS  </c:v>
                      </c:pt>
                      <c:pt idx="4">
                        <c:v>SECOFC  </c:v>
                      </c:pt>
                      <c:pt idx="5">
                        <c:v>CO  </c:v>
                      </c:pt>
                      <c:pt idx="6">
                        <c:v>SPO  </c:v>
                      </c:pt>
                      <c:pt idx="7">
                        <c:v>CLC  </c:v>
                      </c:pt>
                      <c:pt idx="8">
                        <c:v>SASG  </c:v>
                      </c:pt>
                      <c:pt idx="9">
                        <c:v>SC  </c:v>
                      </c:pt>
                      <c:pt idx="10">
                        <c:v>SCON  </c:v>
                      </c:pt>
                      <c:pt idx="11">
                        <c:v>SECGA  </c:v>
                      </c:pt>
                      <c:pt idx="12">
                        <c:v>ASSDG  </c:v>
                      </c:pt>
                      <c:pt idx="13">
                        <c:v>DG  </c:v>
                      </c:pt>
                      <c:pt idx="14">
                        <c:v>ACO  </c:v>
                      </c:pt>
                      <c:pt idx="15">
                        <c:v>SAEO  </c:v>
                      </c:pt>
                      <c:pt idx="16">
                        <c:v>SACONT  </c:v>
                      </c:pt>
                      <c:pt idx="17">
                        <c:v>ACFIC  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A6-42BB-8C60-A2E7138E1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111360"/>
        <c:axId val="169732352"/>
      </c:barChart>
      <c:catAx>
        <c:axId val="140111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732352"/>
        <c:crosses val="autoZero"/>
        <c:auto val="1"/>
        <c:lblAlgn val="ctr"/>
        <c:lblOffset val="100"/>
        <c:noMultiLvlLbl val="0"/>
      </c:catAx>
      <c:valAx>
        <c:axId val="16973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1113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1247/2016 Dispensa Alarme</a:t>
            </a:r>
            <a:r>
              <a:rPr lang="en-US" baseline="0"/>
              <a:t>  Monitoramento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'02-PADs'!$N$153:$N$169</c:f>
              <c:numCache>
                <c:formatCode>General</c:formatCode>
                <c:ptCount val="17"/>
                <c:pt idx="0">
                  <c:v>2</c:v>
                </c:pt>
                <c:pt idx="1">
                  <c:v>121</c:v>
                </c:pt>
                <c:pt idx="2">
                  <c:v>9</c:v>
                </c:pt>
                <c:pt idx="3">
                  <c:v>20</c:v>
                </c:pt>
                <c:pt idx="4">
                  <c:v>1</c:v>
                </c:pt>
                <c:pt idx="5">
                  <c:v>3</c:v>
                </c:pt>
                <c:pt idx="6">
                  <c:v>10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9</c:v>
                </c:pt>
                <c:pt idx="11">
                  <c:v>31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'02-PADs'!$L$153:$L$169</c15:sqref>
                        </c15:formulaRef>
                      </c:ext>
                    </c:extLst>
                    <c:strCache>
                      <c:ptCount val="17"/>
                      <c:pt idx="0">
                        <c:v>020ZE  </c:v>
                      </c:pt>
                      <c:pt idx="1">
                        <c:v>ASSISEG  </c:v>
                      </c:pt>
                      <c:pt idx="2">
                        <c:v>CIP </c:v>
                      </c:pt>
                      <c:pt idx="3">
                        <c:v>COGSA  </c:v>
                      </c:pt>
                      <c:pt idx="4">
                        <c:v>SECADM  </c:v>
                      </c:pt>
                      <c:pt idx="5">
                        <c:v>CSTA  </c:v>
                      </c:pt>
                      <c:pt idx="6">
                        <c:v>CLC  </c:v>
                      </c:pt>
                      <c:pt idx="7">
                        <c:v>SPO  </c:v>
                      </c:pt>
                      <c:pt idx="8">
                        <c:v>CO  </c:v>
                      </c:pt>
                      <c:pt idx="9">
                        <c:v>SECOFC  </c:v>
                      </c:pt>
                      <c:pt idx="10">
                        <c:v>SC  </c:v>
                      </c:pt>
                      <c:pt idx="11">
                        <c:v>SCON  </c:v>
                      </c:pt>
                      <c:pt idx="12">
                        <c:v>SECGA  </c:v>
                      </c:pt>
                      <c:pt idx="13">
                        <c:v>ASSDG  </c:v>
                      </c:pt>
                      <c:pt idx="14">
                        <c:v>DG  </c:v>
                      </c:pt>
                      <c:pt idx="15">
                        <c:v>ACO  </c:v>
                      </c:pt>
                      <c:pt idx="16">
                        <c:v>SAEO  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C3F-4B4B-ADC6-1A9A34CFD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889536"/>
        <c:axId val="169734080"/>
      </c:barChart>
      <c:catAx>
        <c:axId val="141889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734080"/>
        <c:crosses val="autoZero"/>
        <c:auto val="1"/>
        <c:lblAlgn val="ctr"/>
        <c:lblOffset val="100"/>
        <c:noMultiLvlLbl val="0"/>
      </c:catAx>
      <c:valAx>
        <c:axId val="16973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889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8379/2014</a:t>
            </a:r>
            <a:r>
              <a:rPr lang="en-US" baseline="0"/>
              <a:t> Dispensa Alarme Monitoramento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'02-PADs'!$N$196:$N$210</c:f>
              <c:numCache>
                <c:formatCode>General</c:formatCode>
                <c:ptCount val="15"/>
                <c:pt idx="0">
                  <c:v>65</c:v>
                </c:pt>
                <c:pt idx="1">
                  <c:v>50</c:v>
                </c:pt>
                <c:pt idx="2">
                  <c:v>8</c:v>
                </c:pt>
                <c:pt idx="3">
                  <c:v>19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10</c:v>
                </c:pt>
                <c:pt idx="9">
                  <c:v>27</c:v>
                </c:pt>
                <c:pt idx="10">
                  <c:v>24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'02-PADs'!$L$196:$L$210</c15:sqref>
                        </c15:formulaRef>
                      </c:ext>
                    </c:extLst>
                    <c:strCache>
                      <c:ptCount val="15"/>
                      <c:pt idx="0">
                        <c:v>155ZE  </c:v>
                      </c:pt>
                      <c:pt idx="1">
                        <c:v>ASSISEG  </c:v>
                      </c:pt>
                      <c:pt idx="2">
                        <c:v>CAA  </c:v>
                      </c:pt>
                      <c:pt idx="3">
                        <c:v>55ZE  </c:v>
                      </c:pt>
                      <c:pt idx="4">
                        <c:v>SECADM  </c:v>
                      </c:pt>
                      <c:pt idx="5">
                        <c:v>SPO  </c:v>
                      </c:pt>
                      <c:pt idx="6">
                        <c:v>CO  </c:v>
                      </c:pt>
                      <c:pt idx="7">
                        <c:v>SECOFC  </c:v>
                      </c:pt>
                      <c:pt idx="8">
                        <c:v>CLC  </c:v>
                      </c:pt>
                      <c:pt idx="9">
                        <c:v>SC  </c:v>
                      </c:pt>
                      <c:pt idx="10">
                        <c:v>SCON  </c:v>
                      </c:pt>
                      <c:pt idx="11">
                        <c:v>ASSDG  </c:v>
                      </c:pt>
                      <c:pt idx="12">
                        <c:v>DG  </c:v>
                      </c:pt>
                      <c:pt idx="13">
                        <c:v>ACO  </c:v>
                      </c:pt>
                      <c:pt idx="14">
                        <c:v>SAEO  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644E-495C-A585-55DB627E5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890048"/>
        <c:axId val="169735808"/>
      </c:barChart>
      <c:catAx>
        <c:axId val="141890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735808"/>
        <c:crosses val="autoZero"/>
        <c:auto val="1"/>
        <c:lblAlgn val="ctr"/>
        <c:lblOffset val="100"/>
        <c:noMultiLvlLbl val="0"/>
      </c:catAx>
      <c:valAx>
        <c:axId val="16973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890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2370/2014</a:t>
            </a:r>
            <a:r>
              <a:rPr lang="en-US" baseline="0"/>
              <a:t> Dispensa Alarme Monitoramento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'02-PADs'!$N$238:$N$251</c:f>
              <c:numCache>
                <c:formatCode>General</c:formatCode>
                <c:ptCount val="14"/>
                <c:pt idx="0">
                  <c:v>6</c:v>
                </c:pt>
                <c:pt idx="1">
                  <c:v>34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21</c:v>
                </c:pt>
                <c:pt idx="8">
                  <c:v>13</c:v>
                </c:pt>
                <c:pt idx="9">
                  <c:v>20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'02-PADs'!$L$238:$L$251</c15:sqref>
                        </c15:formulaRef>
                      </c:ext>
                    </c:extLst>
                    <c:strCache>
                      <c:ptCount val="14"/>
                      <c:pt idx="0">
                        <c:v>147ZE  </c:v>
                      </c:pt>
                      <c:pt idx="1">
                        <c:v>ASSISEG  </c:v>
                      </c:pt>
                      <c:pt idx="2">
                        <c:v>CAA  </c:v>
                      </c:pt>
                      <c:pt idx="3">
                        <c:v>SECADM  </c:v>
                      </c:pt>
                      <c:pt idx="4">
                        <c:v>PO  </c:v>
                      </c:pt>
                      <c:pt idx="5">
                        <c:v>CO  </c:v>
                      </c:pt>
                      <c:pt idx="6">
                        <c:v>SECOFC  </c:v>
                      </c:pt>
                      <c:pt idx="7">
                        <c:v>CLC  </c:v>
                      </c:pt>
                      <c:pt idx="8">
                        <c:v>SC  </c:v>
                      </c:pt>
                      <c:pt idx="9">
                        <c:v>SCON  </c:v>
                      </c:pt>
                      <c:pt idx="10">
                        <c:v>ASSDG  </c:v>
                      </c:pt>
                      <c:pt idx="11">
                        <c:v>DG  </c:v>
                      </c:pt>
                      <c:pt idx="12">
                        <c:v>ACO  </c:v>
                      </c:pt>
                      <c:pt idx="13">
                        <c:v>SAEO  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531-43A1-AC7C-AC62236C0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890560"/>
        <c:axId val="142041088"/>
      </c:barChart>
      <c:catAx>
        <c:axId val="141890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041088"/>
        <c:crosses val="autoZero"/>
        <c:auto val="1"/>
        <c:lblAlgn val="ctr"/>
        <c:lblOffset val="100"/>
        <c:noMultiLvlLbl val="0"/>
      </c:catAx>
      <c:valAx>
        <c:axId val="14204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8905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304/2016 - Licitação</a:t>
            </a:r>
            <a:r>
              <a:rPr lang="en-US" baseline="0"/>
              <a:t> Contratação Serviço Predial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'02-PADs'!$N$274:$N$297</c:f>
              <c:numCache>
                <c:formatCode>General</c:formatCode>
                <c:ptCount val="24"/>
                <c:pt idx="0">
                  <c:v>108</c:v>
                </c:pt>
                <c:pt idx="1">
                  <c:v>42</c:v>
                </c:pt>
                <c:pt idx="2">
                  <c:v>12</c:v>
                </c:pt>
                <c:pt idx="3">
                  <c:v>17</c:v>
                </c:pt>
                <c:pt idx="4">
                  <c:v>53</c:v>
                </c:pt>
                <c:pt idx="5">
                  <c:v>3</c:v>
                </c:pt>
                <c:pt idx="6">
                  <c:v>11</c:v>
                </c:pt>
                <c:pt idx="7">
                  <c:v>6</c:v>
                </c:pt>
                <c:pt idx="8">
                  <c:v>46</c:v>
                </c:pt>
                <c:pt idx="9">
                  <c:v>50</c:v>
                </c:pt>
                <c:pt idx="10">
                  <c:v>57</c:v>
                </c:pt>
                <c:pt idx="11">
                  <c:v>12</c:v>
                </c:pt>
                <c:pt idx="12">
                  <c:v>14</c:v>
                </c:pt>
                <c:pt idx="13">
                  <c:v>8</c:v>
                </c:pt>
                <c:pt idx="14">
                  <c:v>7</c:v>
                </c:pt>
                <c:pt idx="15">
                  <c:v>1</c:v>
                </c:pt>
                <c:pt idx="16">
                  <c:v>53</c:v>
                </c:pt>
                <c:pt idx="17">
                  <c:v>2</c:v>
                </c:pt>
                <c:pt idx="18">
                  <c:v>10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6</c:v>
                </c:pt>
                <c:pt idx="23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'02-PADs'!$L$274:$L$297</c15:sqref>
                        </c15:formulaRef>
                      </c:ext>
                    </c:extLst>
                    <c:strCache>
                      <c:ptCount val="24"/>
                      <c:pt idx="0">
                        <c:v>SAPC  </c:v>
                      </c:pt>
                      <c:pt idx="1">
                        <c:v>CAA  </c:v>
                      </c:pt>
                      <c:pt idx="2">
                        <c:v>SECADM  </c:v>
                      </c:pt>
                      <c:pt idx="3">
                        <c:v>CLC  </c:v>
                      </c:pt>
                      <c:pt idx="4">
                        <c:v>SC  </c:v>
                      </c:pt>
                      <c:pt idx="5">
                        <c:v>SPO  </c:v>
                      </c:pt>
                      <c:pt idx="6">
                        <c:v>CO  </c:v>
                      </c:pt>
                      <c:pt idx="7">
                        <c:v>SECOFC  </c:v>
                      </c:pt>
                      <c:pt idx="8">
                        <c:v>SLIC  </c:v>
                      </c:pt>
                      <c:pt idx="9">
                        <c:v>SCON  </c:v>
                      </c:pt>
                      <c:pt idx="10">
                        <c:v>CPL  </c:v>
                      </c:pt>
                      <c:pt idx="11">
                        <c:v>ASSDG  </c:v>
                      </c:pt>
                      <c:pt idx="12">
                        <c:v>DG  </c:v>
                      </c:pt>
                      <c:pt idx="13">
                        <c:v>ACO  </c:v>
                      </c:pt>
                      <c:pt idx="14">
                        <c:v>SAEO  </c:v>
                      </c:pt>
                      <c:pt idx="15">
                        <c:v>SMOP  </c:v>
                      </c:pt>
                      <c:pt idx="16">
                        <c:v>SAPRE  </c:v>
                      </c:pt>
                      <c:pt idx="17">
                        <c:v>SACONT  </c:v>
                      </c:pt>
                      <c:pt idx="18">
                        <c:v>ACFIC  </c:v>
                      </c:pt>
                      <c:pt idx="19">
                        <c:v>SPCF  </c:v>
                      </c:pt>
                      <c:pt idx="20">
                        <c:v>CFIC  </c:v>
                      </c:pt>
                      <c:pt idx="21">
                        <c:v>SCL  </c:v>
                      </c:pt>
                      <c:pt idx="22">
                        <c:v>CIP </c:v>
                      </c:pt>
                      <c:pt idx="23">
                        <c:v>CCLC  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C9BB-434A-8396-E8984B3DC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891072"/>
        <c:axId val="142042816"/>
      </c:barChart>
      <c:catAx>
        <c:axId val="141891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042816"/>
        <c:crosses val="autoZero"/>
        <c:auto val="1"/>
        <c:lblAlgn val="ctr"/>
        <c:lblOffset val="100"/>
        <c:noMultiLvlLbl val="0"/>
      </c:catAx>
      <c:valAx>
        <c:axId val="14204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891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15/2016 - Licitação - CONTRATAÇÃO DE EMPRESA PARA FORNECIMENTO E INSTLAÇÃO DE FORROS E DIVISÓRIAS</a:t>
            </a:r>
          </a:p>
        </c:rich>
      </c:tx>
      <c:layout>
        <c:manualLayout>
          <c:xMode val="edge"/>
          <c:yMode val="edge"/>
          <c:x val="0.11958226642313441"/>
          <c:y val="1.0760238862759605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15/2016 - Licitação</c:v>
          </c:tx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'02-PADs'!$N$438:$N$456</c:f>
              <c:numCache>
                <c:formatCode>General</c:formatCode>
                <c:ptCount val="19"/>
                <c:pt idx="0">
                  <c:v>74</c:v>
                </c:pt>
                <c:pt idx="1">
                  <c:v>13</c:v>
                </c:pt>
                <c:pt idx="2">
                  <c:v>3</c:v>
                </c:pt>
                <c:pt idx="3">
                  <c:v>15</c:v>
                </c:pt>
                <c:pt idx="4">
                  <c:v>103</c:v>
                </c:pt>
                <c:pt idx="5">
                  <c:v>1</c:v>
                </c:pt>
                <c:pt idx="6">
                  <c:v>21</c:v>
                </c:pt>
                <c:pt idx="7">
                  <c:v>11</c:v>
                </c:pt>
                <c:pt idx="8">
                  <c:v>6</c:v>
                </c:pt>
                <c:pt idx="9">
                  <c:v>2</c:v>
                </c:pt>
                <c:pt idx="10">
                  <c:v>22</c:v>
                </c:pt>
                <c:pt idx="11">
                  <c:v>9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'02-PADs'!$L$438:$L$456</c15:sqref>
                        </c15:formulaRef>
                      </c:ext>
                    </c:extLst>
                    <c:strCache>
                      <c:ptCount val="19"/>
                      <c:pt idx="0">
                        <c:v>SMOP  </c:v>
                      </c:pt>
                      <c:pt idx="1">
                        <c:v>CIP </c:v>
                      </c:pt>
                      <c:pt idx="2">
                        <c:v>SECADM  </c:v>
                      </c:pt>
                      <c:pt idx="3">
                        <c:v>CLC  </c:v>
                      </c:pt>
                      <c:pt idx="4">
                        <c:v>SC  </c:v>
                      </c:pt>
                      <c:pt idx="5">
                        <c:v> CLC  </c:v>
                      </c:pt>
                      <c:pt idx="6">
                        <c:v>SPO  </c:v>
                      </c:pt>
                      <c:pt idx="7">
                        <c:v>SLIC  </c:v>
                      </c:pt>
                      <c:pt idx="8">
                        <c:v>SCON  </c:v>
                      </c:pt>
                      <c:pt idx="9">
                        <c:v>SECGA  </c:v>
                      </c:pt>
                      <c:pt idx="10">
                        <c:v>CPL  </c:v>
                      </c:pt>
                      <c:pt idx="11">
                        <c:v>ASSDG  </c:v>
                      </c:pt>
                      <c:pt idx="12">
                        <c:v>CO  </c:v>
                      </c:pt>
                      <c:pt idx="13">
                        <c:v>SECOFC  </c:v>
                      </c:pt>
                      <c:pt idx="14">
                        <c:v>DG  </c:v>
                      </c:pt>
                      <c:pt idx="15">
                        <c:v>GABDG  </c:v>
                      </c:pt>
                      <c:pt idx="16">
                        <c:v>SMIC  </c:v>
                      </c:pt>
                      <c:pt idx="17">
                        <c:v>ACO  </c:v>
                      </c:pt>
                      <c:pt idx="18">
                        <c:v>SAEO  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7E4-40E7-B408-81A4C9531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891584"/>
        <c:axId val="142044544"/>
      </c:barChart>
      <c:catAx>
        <c:axId val="141891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044544"/>
        <c:crosses val="autoZero"/>
        <c:auto val="1"/>
        <c:lblAlgn val="ctr"/>
        <c:lblOffset val="100"/>
        <c:noMultiLvlLbl val="0"/>
      </c:catAx>
      <c:valAx>
        <c:axId val="14204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891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5087/2016 - Licitação -AQUISIÇÃO DE XÍCARAS PARA CAFEZINHO PARA ATENDER A SEDE DO ter E FÓRUNS ELEITORIAIS DO PARANÁFORROS E DIVISÓRIAS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'02-PADs'!$N$499:$N$511</c:f>
              <c:numCache>
                <c:formatCode>General</c:formatCode>
                <c:ptCount val="13"/>
                <c:pt idx="0">
                  <c:v>58</c:v>
                </c:pt>
                <c:pt idx="1">
                  <c:v>13</c:v>
                </c:pt>
                <c:pt idx="2">
                  <c:v>1</c:v>
                </c:pt>
                <c:pt idx="3">
                  <c:v>4</c:v>
                </c:pt>
                <c:pt idx="4">
                  <c:v>16</c:v>
                </c:pt>
                <c:pt idx="5">
                  <c:v>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16</c:v>
                </c:pt>
                <c:pt idx="11">
                  <c:v>3</c:v>
                </c:pt>
                <c:pt idx="1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'02-PADs'!$L$499:$L$511</c15:sqref>
                        </c15:formulaRef>
                      </c:ext>
                    </c:extLst>
                    <c:strCache>
                      <c:ptCount val="13"/>
                      <c:pt idx="0">
                        <c:v>SAPRE  </c:v>
                      </c:pt>
                      <c:pt idx="1">
                        <c:v>CIP </c:v>
                      </c:pt>
                      <c:pt idx="2">
                        <c:v>SECGS  </c:v>
                      </c:pt>
                      <c:pt idx="3">
                        <c:v>SECGA  </c:v>
                      </c:pt>
                      <c:pt idx="4">
                        <c:v>CLC  </c:v>
                      </c:pt>
                      <c:pt idx="5">
                        <c:v>SC  </c:v>
                      </c:pt>
                      <c:pt idx="6">
                        <c:v>SPO  </c:v>
                      </c:pt>
                      <c:pt idx="7">
                        <c:v>CO  </c:v>
                      </c:pt>
                      <c:pt idx="8">
                        <c:v>SECOFC  </c:v>
                      </c:pt>
                      <c:pt idx="9">
                        <c:v>SLIC  </c:v>
                      </c:pt>
                      <c:pt idx="10">
                        <c:v>CPL  </c:v>
                      </c:pt>
                      <c:pt idx="11">
                        <c:v>ASSDG  </c:v>
                      </c:pt>
                      <c:pt idx="12">
                        <c:v>DG  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5F14-4A17-879F-23B691FB3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892096"/>
        <c:axId val="142045696"/>
      </c:barChart>
      <c:catAx>
        <c:axId val="141892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045696"/>
        <c:crosses val="autoZero"/>
        <c:auto val="1"/>
        <c:lblAlgn val="ctr"/>
        <c:lblOffset val="100"/>
        <c:noMultiLvlLbl val="0"/>
      </c:catAx>
      <c:valAx>
        <c:axId val="14204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892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chart" Target="../charts/chart10.xml"/><Relationship Id="rId3" Type="http://schemas.openxmlformats.org/officeDocument/2006/relationships/chart" Target="../charts/chart3.xml"/><Relationship Id="rId7" Type="http://schemas.openxmlformats.org/officeDocument/2006/relationships/hyperlink" Target="javascript:void(0);" TargetMode="External"/><Relationship Id="rId12" Type="http://schemas.openxmlformats.org/officeDocument/2006/relationships/chart" Target="../charts/chart9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8.xml"/><Relationship Id="rId5" Type="http://schemas.openxmlformats.org/officeDocument/2006/relationships/chart" Target="../charts/chart5.xml"/><Relationship Id="rId15" Type="http://schemas.openxmlformats.org/officeDocument/2006/relationships/chart" Target="../charts/chart12.xml"/><Relationship Id="rId10" Type="http://schemas.openxmlformats.org/officeDocument/2006/relationships/chart" Target="../charts/chart7.xml"/><Relationship Id="rId4" Type="http://schemas.openxmlformats.org/officeDocument/2006/relationships/chart" Target="../charts/chart4.xml"/><Relationship Id="rId9" Type="http://schemas.openxmlformats.org/officeDocument/2006/relationships/image" Target="http://pad.tre-pr.gov.br/pad/temas/images/tramitacao_processo/tramitacao_detalhe.png" TargetMode="External"/><Relationship Id="rId1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image" Target="../media/image4.png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javascript:void(0);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</xdr:row>
      <xdr:rowOff>28575</xdr:rowOff>
    </xdr:from>
    <xdr:to>
      <xdr:col>8</xdr:col>
      <xdr:colOff>9525</xdr:colOff>
      <xdr:row>18</xdr:row>
      <xdr:rowOff>9525</xdr:rowOff>
    </xdr:to>
    <xdr:pic>
      <xdr:nvPicPr>
        <xdr:cNvPr id="834629" name="Picture 2">
          <a:extLst>
            <a:ext uri="{FF2B5EF4-FFF2-40B4-BE49-F238E27FC236}">
              <a16:creationId xmlns:a16="http://schemas.microsoft.com/office/drawing/2014/main" id="{00000000-0008-0000-0000-000045BC0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409575"/>
          <a:ext cx="4219575" cy="3028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495299</xdr:colOff>
      <xdr:row>8</xdr:row>
      <xdr:rowOff>76200</xdr:rowOff>
    </xdr:from>
    <xdr:to>
      <xdr:col>13</xdr:col>
      <xdr:colOff>42366</xdr:colOff>
      <xdr:row>27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/>
        </a:blip>
        <a:srcRect/>
        <a:stretch>
          <a:fillRect/>
        </a:stretch>
      </xdr:blipFill>
      <xdr:spPr bwMode="auto">
        <a:xfrm>
          <a:off x="5372099" y="1600200"/>
          <a:ext cx="2595067" cy="368617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  <a:ex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266700</xdr:colOff>
      <xdr:row>29</xdr:row>
      <xdr:rowOff>447675</xdr:rowOff>
    </xdr:from>
    <xdr:to>
      <xdr:col>35</xdr:col>
      <xdr:colOff>533400</xdr:colOff>
      <xdr:row>67</xdr:row>
      <xdr:rowOff>9525</xdr:rowOff>
    </xdr:to>
    <xdr:graphicFrame macro="">
      <xdr:nvGraphicFramePr>
        <xdr:cNvPr id="1323760" name="Chart 1">
          <a:extLst>
            <a:ext uri="{FF2B5EF4-FFF2-40B4-BE49-F238E27FC236}">
              <a16:creationId xmlns:a16="http://schemas.microsoft.com/office/drawing/2014/main" id="{00000000-0008-0000-0100-0000F0321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47625</xdr:colOff>
      <xdr:row>72</xdr:row>
      <xdr:rowOff>76200</xdr:rowOff>
    </xdr:from>
    <xdr:to>
      <xdr:col>35</xdr:col>
      <xdr:colOff>342900</xdr:colOff>
      <xdr:row>102</xdr:row>
      <xdr:rowOff>66675</xdr:rowOff>
    </xdr:to>
    <xdr:graphicFrame macro="">
      <xdr:nvGraphicFramePr>
        <xdr:cNvPr id="1323761" name="Chart 3">
          <a:extLst>
            <a:ext uri="{FF2B5EF4-FFF2-40B4-BE49-F238E27FC236}">
              <a16:creationId xmlns:a16="http://schemas.microsoft.com/office/drawing/2014/main" id="{00000000-0008-0000-0100-0000F1321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47625</xdr:colOff>
      <xdr:row>112</xdr:row>
      <xdr:rowOff>38100</xdr:rowOff>
    </xdr:from>
    <xdr:to>
      <xdr:col>35</xdr:col>
      <xdr:colOff>257175</xdr:colOff>
      <xdr:row>143</xdr:row>
      <xdr:rowOff>104775</xdr:rowOff>
    </xdr:to>
    <xdr:graphicFrame macro="">
      <xdr:nvGraphicFramePr>
        <xdr:cNvPr id="1323762" name="Chart 4">
          <a:extLst>
            <a:ext uri="{FF2B5EF4-FFF2-40B4-BE49-F238E27FC236}">
              <a16:creationId xmlns:a16="http://schemas.microsoft.com/office/drawing/2014/main" id="{00000000-0008-0000-0100-0000F2321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104775</xdr:colOff>
      <xdr:row>150</xdr:row>
      <xdr:rowOff>238125</xdr:rowOff>
    </xdr:from>
    <xdr:to>
      <xdr:col>36</xdr:col>
      <xdr:colOff>552450</xdr:colOff>
      <xdr:row>188</xdr:row>
      <xdr:rowOff>66675</xdr:rowOff>
    </xdr:to>
    <xdr:graphicFrame macro="">
      <xdr:nvGraphicFramePr>
        <xdr:cNvPr id="1323763" name="Chart 5">
          <a:extLst>
            <a:ext uri="{FF2B5EF4-FFF2-40B4-BE49-F238E27FC236}">
              <a16:creationId xmlns:a16="http://schemas.microsoft.com/office/drawing/2014/main" id="{00000000-0008-0000-0100-0000F3321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114300</xdr:colOff>
      <xdr:row>193</xdr:row>
      <xdr:rowOff>209550</xdr:rowOff>
    </xdr:from>
    <xdr:to>
      <xdr:col>37</xdr:col>
      <xdr:colOff>47625</xdr:colOff>
      <xdr:row>229</xdr:row>
      <xdr:rowOff>47625</xdr:rowOff>
    </xdr:to>
    <xdr:graphicFrame macro="">
      <xdr:nvGraphicFramePr>
        <xdr:cNvPr id="1323764" name="Chart 6">
          <a:extLst>
            <a:ext uri="{FF2B5EF4-FFF2-40B4-BE49-F238E27FC236}">
              <a16:creationId xmlns:a16="http://schemas.microsoft.com/office/drawing/2014/main" id="{00000000-0008-0000-0100-0000F4321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581025</xdr:colOff>
      <xdr:row>236</xdr:row>
      <xdr:rowOff>76200</xdr:rowOff>
    </xdr:from>
    <xdr:to>
      <xdr:col>36</xdr:col>
      <xdr:colOff>390525</xdr:colOff>
      <xdr:row>269</xdr:row>
      <xdr:rowOff>0</xdr:rowOff>
    </xdr:to>
    <xdr:graphicFrame macro="">
      <xdr:nvGraphicFramePr>
        <xdr:cNvPr id="1323765" name="Chart 7">
          <a:extLst>
            <a:ext uri="{FF2B5EF4-FFF2-40B4-BE49-F238E27FC236}">
              <a16:creationId xmlns:a16="http://schemas.microsoft.com/office/drawing/2014/main" id="{00000000-0008-0000-0100-0000F5321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152400</xdr:colOff>
      <xdr:row>274</xdr:row>
      <xdr:rowOff>1120</xdr:rowOff>
    </xdr:to>
    <xdr:pic>
      <xdr:nvPicPr>
        <xdr:cNvPr id="1323766" name="Picture 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632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20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274</xdr:row>
      <xdr:rowOff>129886</xdr:rowOff>
    </xdr:to>
    <xdr:pic>
      <xdr:nvPicPr>
        <xdr:cNvPr id="1323767" name="Picture 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732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33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276</xdr:row>
      <xdr:rowOff>0</xdr:rowOff>
    </xdr:to>
    <xdr:pic>
      <xdr:nvPicPr>
        <xdr:cNvPr id="1323768" name="Picture 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832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47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277</xdr:row>
      <xdr:rowOff>1</xdr:rowOff>
    </xdr:to>
    <xdr:pic>
      <xdr:nvPicPr>
        <xdr:cNvPr id="1323769" name="Picture 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932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60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277</xdr:row>
      <xdr:rowOff>129886</xdr:rowOff>
    </xdr:to>
    <xdr:pic>
      <xdr:nvPicPr>
        <xdr:cNvPr id="1323770" name="Picture 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A32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73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279</xdr:row>
      <xdr:rowOff>772</xdr:rowOff>
    </xdr:to>
    <xdr:pic>
      <xdr:nvPicPr>
        <xdr:cNvPr id="1323771" name="Picture 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B32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871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280</xdr:row>
      <xdr:rowOff>3</xdr:rowOff>
    </xdr:to>
    <xdr:pic>
      <xdr:nvPicPr>
        <xdr:cNvPr id="1323772" name="Picture 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C32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00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280</xdr:row>
      <xdr:rowOff>129886</xdr:rowOff>
    </xdr:to>
    <xdr:pic>
      <xdr:nvPicPr>
        <xdr:cNvPr id="1323773" name="Picture 1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D32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13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282</xdr:row>
      <xdr:rowOff>3465</xdr:rowOff>
    </xdr:to>
    <xdr:pic>
      <xdr:nvPicPr>
        <xdr:cNvPr id="1323774" name="Picture 1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E32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27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283</xdr:row>
      <xdr:rowOff>133350</xdr:rowOff>
    </xdr:to>
    <xdr:pic>
      <xdr:nvPicPr>
        <xdr:cNvPr id="1323775" name="Picture 1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F32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53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152400</xdr:colOff>
      <xdr:row>284</xdr:row>
      <xdr:rowOff>129886</xdr:rowOff>
    </xdr:to>
    <xdr:pic>
      <xdr:nvPicPr>
        <xdr:cNvPr id="1323776" name="Picture 1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0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71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152400</xdr:colOff>
      <xdr:row>286</xdr:row>
      <xdr:rowOff>1600</xdr:rowOff>
    </xdr:to>
    <xdr:pic>
      <xdr:nvPicPr>
        <xdr:cNvPr id="1323777" name="Picture 1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1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852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152400</xdr:colOff>
      <xdr:row>287</xdr:row>
      <xdr:rowOff>2</xdr:rowOff>
    </xdr:to>
    <xdr:pic>
      <xdr:nvPicPr>
        <xdr:cNvPr id="1323778" name="Picture 1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2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98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287</xdr:row>
      <xdr:rowOff>129886</xdr:rowOff>
    </xdr:to>
    <xdr:pic>
      <xdr:nvPicPr>
        <xdr:cNvPr id="1323779" name="Picture 1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3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11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152400</xdr:colOff>
      <xdr:row>289</xdr:row>
      <xdr:rowOff>1</xdr:rowOff>
    </xdr:to>
    <xdr:pic>
      <xdr:nvPicPr>
        <xdr:cNvPr id="1323780" name="Picture 1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4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25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152400</xdr:colOff>
      <xdr:row>289</xdr:row>
      <xdr:rowOff>133350</xdr:rowOff>
    </xdr:to>
    <xdr:pic>
      <xdr:nvPicPr>
        <xdr:cNvPr id="1323781" name="Picture 1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5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3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291</xdr:row>
      <xdr:rowOff>2</xdr:rowOff>
    </xdr:to>
    <xdr:pic>
      <xdr:nvPicPr>
        <xdr:cNvPr id="1323782" name="Picture 2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6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54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152400</xdr:colOff>
      <xdr:row>291</xdr:row>
      <xdr:rowOff>129886</xdr:rowOff>
    </xdr:to>
    <xdr:pic>
      <xdr:nvPicPr>
        <xdr:cNvPr id="1323783" name="Picture 2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7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68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152400</xdr:colOff>
      <xdr:row>293</xdr:row>
      <xdr:rowOff>2</xdr:rowOff>
    </xdr:to>
    <xdr:pic>
      <xdr:nvPicPr>
        <xdr:cNvPr id="1323784" name="Picture 2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8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81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152400</xdr:colOff>
      <xdr:row>294</xdr:row>
      <xdr:rowOff>1</xdr:rowOff>
    </xdr:to>
    <xdr:pic>
      <xdr:nvPicPr>
        <xdr:cNvPr id="1323785" name="Picture 2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9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94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152400</xdr:colOff>
      <xdr:row>295</xdr:row>
      <xdr:rowOff>3463</xdr:rowOff>
    </xdr:to>
    <xdr:pic>
      <xdr:nvPicPr>
        <xdr:cNvPr id="1323786" name="Picture 2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A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08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296</xdr:row>
      <xdr:rowOff>0</xdr:rowOff>
    </xdr:to>
    <xdr:pic>
      <xdr:nvPicPr>
        <xdr:cNvPr id="1323787" name="Picture 2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B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21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152400</xdr:colOff>
      <xdr:row>297</xdr:row>
      <xdr:rowOff>0</xdr:rowOff>
    </xdr:to>
    <xdr:pic>
      <xdr:nvPicPr>
        <xdr:cNvPr id="1323788" name="Picture 2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C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34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152400</xdr:colOff>
      <xdr:row>297</xdr:row>
      <xdr:rowOff>129886</xdr:rowOff>
    </xdr:to>
    <xdr:pic>
      <xdr:nvPicPr>
        <xdr:cNvPr id="1323789" name="Picture 2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D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48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152400</xdr:colOff>
      <xdr:row>299</xdr:row>
      <xdr:rowOff>1948</xdr:rowOff>
    </xdr:to>
    <xdr:pic>
      <xdr:nvPicPr>
        <xdr:cNvPr id="1323790" name="Picture 2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E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61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152400</xdr:colOff>
      <xdr:row>299</xdr:row>
      <xdr:rowOff>129886</xdr:rowOff>
    </xdr:to>
    <xdr:pic>
      <xdr:nvPicPr>
        <xdr:cNvPr id="1323791" name="Picture 2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F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74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152400</xdr:colOff>
      <xdr:row>301</xdr:row>
      <xdr:rowOff>0</xdr:rowOff>
    </xdr:to>
    <xdr:pic>
      <xdr:nvPicPr>
        <xdr:cNvPr id="1323792" name="Picture 3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0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88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301</xdr:row>
      <xdr:rowOff>133350</xdr:rowOff>
    </xdr:to>
    <xdr:pic>
      <xdr:nvPicPr>
        <xdr:cNvPr id="1323793" name="Picture 3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1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01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302</xdr:row>
      <xdr:rowOff>133350</xdr:rowOff>
    </xdr:to>
    <xdr:pic>
      <xdr:nvPicPr>
        <xdr:cNvPr id="1323794" name="Picture 3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2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20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303</xdr:row>
      <xdr:rowOff>133350</xdr:rowOff>
    </xdr:to>
    <xdr:pic>
      <xdr:nvPicPr>
        <xdr:cNvPr id="1323795" name="Picture 3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3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39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304</xdr:row>
      <xdr:rowOff>133350</xdr:rowOff>
    </xdr:to>
    <xdr:pic>
      <xdr:nvPicPr>
        <xdr:cNvPr id="1323796" name="Picture 3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4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58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152400</xdr:colOff>
      <xdr:row>305</xdr:row>
      <xdr:rowOff>133350</xdr:rowOff>
    </xdr:to>
    <xdr:pic>
      <xdr:nvPicPr>
        <xdr:cNvPr id="1323797" name="Picture 3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5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77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306</xdr:row>
      <xdr:rowOff>133350</xdr:rowOff>
    </xdr:to>
    <xdr:pic>
      <xdr:nvPicPr>
        <xdr:cNvPr id="1323798" name="Picture 3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6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96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307</xdr:row>
      <xdr:rowOff>133350</xdr:rowOff>
    </xdr:to>
    <xdr:pic>
      <xdr:nvPicPr>
        <xdr:cNvPr id="1323799" name="Picture 3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7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15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152400</xdr:colOff>
      <xdr:row>308</xdr:row>
      <xdr:rowOff>133350</xdr:rowOff>
    </xdr:to>
    <xdr:pic>
      <xdr:nvPicPr>
        <xdr:cNvPr id="1323800" name="Picture 3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8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34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309</xdr:row>
      <xdr:rowOff>133350</xdr:rowOff>
    </xdr:to>
    <xdr:pic>
      <xdr:nvPicPr>
        <xdr:cNvPr id="1323801" name="Picture 3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9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53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310</xdr:row>
      <xdr:rowOff>133350</xdr:rowOff>
    </xdr:to>
    <xdr:pic>
      <xdr:nvPicPr>
        <xdr:cNvPr id="1323802" name="Picture 4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A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72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311</xdr:row>
      <xdr:rowOff>133350</xdr:rowOff>
    </xdr:to>
    <xdr:pic>
      <xdr:nvPicPr>
        <xdr:cNvPr id="1323803" name="Picture 4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B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91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312</xdr:row>
      <xdr:rowOff>133350</xdr:rowOff>
    </xdr:to>
    <xdr:pic>
      <xdr:nvPicPr>
        <xdr:cNvPr id="1323804" name="Picture 4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C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11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313</xdr:row>
      <xdr:rowOff>133350</xdr:rowOff>
    </xdr:to>
    <xdr:pic>
      <xdr:nvPicPr>
        <xdr:cNvPr id="1323805" name="Picture 4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D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30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314</xdr:row>
      <xdr:rowOff>133350</xdr:rowOff>
    </xdr:to>
    <xdr:pic>
      <xdr:nvPicPr>
        <xdr:cNvPr id="1323806" name="Picture 4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E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49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315</xdr:row>
      <xdr:rowOff>133350</xdr:rowOff>
    </xdr:to>
    <xdr:pic>
      <xdr:nvPicPr>
        <xdr:cNvPr id="1323807" name="Picture 4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F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316</xdr:row>
      <xdr:rowOff>133350</xdr:rowOff>
    </xdr:to>
    <xdr:pic>
      <xdr:nvPicPr>
        <xdr:cNvPr id="1323808" name="Picture 4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0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87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317</xdr:row>
      <xdr:rowOff>133350</xdr:rowOff>
    </xdr:to>
    <xdr:pic>
      <xdr:nvPicPr>
        <xdr:cNvPr id="1323809" name="Picture 4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1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06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318</xdr:row>
      <xdr:rowOff>133350</xdr:rowOff>
    </xdr:to>
    <xdr:pic>
      <xdr:nvPicPr>
        <xdr:cNvPr id="1323810" name="Picture 4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2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25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319</xdr:row>
      <xdr:rowOff>133350</xdr:rowOff>
    </xdr:to>
    <xdr:pic>
      <xdr:nvPicPr>
        <xdr:cNvPr id="1323811" name="Picture 4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3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443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320</xdr:row>
      <xdr:rowOff>133350</xdr:rowOff>
    </xdr:to>
    <xdr:pic>
      <xdr:nvPicPr>
        <xdr:cNvPr id="1323812" name="Picture 5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4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634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152400</xdr:colOff>
      <xdr:row>321</xdr:row>
      <xdr:rowOff>133350</xdr:rowOff>
    </xdr:to>
    <xdr:pic>
      <xdr:nvPicPr>
        <xdr:cNvPr id="1323813" name="Picture 5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5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90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152400</xdr:colOff>
      <xdr:row>322</xdr:row>
      <xdr:rowOff>133350</xdr:rowOff>
    </xdr:to>
    <xdr:pic>
      <xdr:nvPicPr>
        <xdr:cNvPr id="1323814" name="Picture 5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6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09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152400</xdr:colOff>
      <xdr:row>323</xdr:row>
      <xdr:rowOff>133350</xdr:rowOff>
    </xdr:to>
    <xdr:pic>
      <xdr:nvPicPr>
        <xdr:cNvPr id="1323815" name="Picture 5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7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282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324</xdr:row>
      <xdr:rowOff>133350</xdr:rowOff>
    </xdr:to>
    <xdr:pic>
      <xdr:nvPicPr>
        <xdr:cNvPr id="1323816" name="Picture 5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8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472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325</xdr:row>
      <xdr:rowOff>133350</xdr:rowOff>
    </xdr:to>
    <xdr:pic>
      <xdr:nvPicPr>
        <xdr:cNvPr id="1323817" name="Picture 5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9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66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326</xdr:row>
      <xdr:rowOff>133350</xdr:rowOff>
    </xdr:to>
    <xdr:pic>
      <xdr:nvPicPr>
        <xdr:cNvPr id="1323818" name="Picture 5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A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85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327</xdr:row>
      <xdr:rowOff>133350</xdr:rowOff>
    </xdr:to>
    <xdr:pic>
      <xdr:nvPicPr>
        <xdr:cNvPr id="1323819" name="Picture 5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B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04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152400</xdr:colOff>
      <xdr:row>328</xdr:row>
      <xdr:rowOff>133350</xdr:rowOff>
    </xdr:to>
    <xdr:pic>
      <xdr:nvPicPr>
        <xdr:cNvPr id="1323820" name="Picture 5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C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23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152400</xdr:colOff>
      <xdr:row>329</xdr:row>
      <xdr:rowOff>133350</xdr:rowOff>
    </xdr:to>
    <xdr:pic>
      <xdr:nvPicPr>
        <xdr:cNvPr id="1323821" name="Picture 5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D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42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330</xdr:row>
      <xdr:rowOff>133350</xdr:rowOff>
    </xdr:to>
    <xdr:pic>
      <xdr:nvPicPr>
        <xdr:cNvPr id="1323822" name="Picture 6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E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615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133350</xdr:rowOff>
    </xdr:to>
    <xdr:pic>
      <xdr:nvPicPr>
        <xdr:cNvPr id="1323823" name="Picture 6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F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80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332</xdr:row>
      <xdr:rowOff>133350</xdr:rowOff>
    </xdr:to>
    <xdr:pic>
      <xdr:nvPicPr>
        <xdr:cNvPr id="1323824" name="Picture 6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0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99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152400</xdr:colOff>
      <xdr:row>333</xdr:row>
      <xdr:rowOff>133350</xdr:rowOff>
    </xdr:to>
    <xdr:pic>
      <xdr:nvPicPr>
        <xdr:cNvPr id="1323825" name="Picture 6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1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18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334</xdr:row>
      <xdr:rowOff>133350</xdr:rowOff>
    </xdr:to>
    <xdr:pic>
      <xdr:nvPicPr>
        <xdr:cNvPr id="1323826" name="Picture 6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2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37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335</xdr:row>
      <xdr:rowOff>133350</xdr:rowOff>
    </xdr:to>
    <xdr:pic>
      <xdr:nvPicPr>
        <xdr:cNvPr id="1323827" name="Picture 6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3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56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152400</xdr:colOff>
      <xdr:row>336</xdr:row>
      <xdr:rowOff>133350</xdr:rowOff>
    </xdr:to>
    <xdr:pic>
      <xdr:nvPicPr>
        <xdr:cNvPr id="1323828" name="Picture 6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4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83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152400</xdr:colOff>
      <xdr:row>337</xdr:row>
      <xdr:rowOff>133350</xdr:rowOff>
    </xdr:to>
    <xdr:pic>
      <xdr:nvPicPr>
        <xdr:cNvPr id="1323829" name="Picture 6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5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02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338</xdr:row>
      <xdr:rowOff>133350</xdr:rowOff>
    </xdr:to>
    <xdr:pic>
      <xdr:nvPicPr>
        <xdr:cNvPr id="1323830" name="Picture 6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6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21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339</xdr:row>
      <xdr:rowOff>133350</xdr:rowOff>
    </xdr:to>
    <xdr:pic>
      <xdr:nvPicPr>
        <xdr:cNvPr id="1323831" name="Picture 6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7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40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152400</xdr:colOff>
      <xdr:row>340</xdr:row>
      <xdr:rowOff>133350</xdr:rowOff>
    </xdr:to>
    <xdr:pic>
      <xdr:nvPicPr>
        <xdr:cNvPr id="1323832" name="Picture 7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8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59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152400</xdr:colOff>
      <xdr:row>341</xdr:row>
      <xdr:rowOff>133350</xdr:rowOff>
    </xdr:to>
    <xdr:pic>
      <xdr:nvPicPr>
        <xdr:cNvPr id="1323833" name="Picture 7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9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78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152400</xdr:colOff>
      <xdr:row>342</xdr:row>
      <xdr:rowOff>133350</xdr:rowOff>
    </xdr:to>
    <xdr:pic>
      <xdr:nvPicPr>
        <xdr:cNvPr id="1323834" name="Picture 7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A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97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152400</xdr:colOff>
      <xdr:row>343</xdr:row>
      <xdr:rowOff>133350</xdr:rowOff>
    </xdr:to>
    <xdr:pic>
      <xdr:nvPicPr>
        <xdr:cNvPr id="1323835" name="Picture 7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B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16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152400</xdr:colOff>
      <xdr:row>344</xdr:row>
      <xdr:rowOff>133350</xdr:rowOff>
    </xdr:to>
    <xdr:pic>
      <xdr:nvPicPr>
        <xdr:cNvPr id="1323836" name="Picture 7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C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35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152400</xdr:colOff>
      <xdr:row>345</xdr:row>
      <xdr:rowOff>133350</xdr:rowOff>
    </xdr:to>
    <xdr:pic>
      <xdr:nvPicPr>
        <xdr:cNvPr id="1323837" name="Picture 7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D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54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152400</xdr:colOff>
      <xdr:row>346</xdr:row>
      <xdr:rowOff>133350</xdr:rowOff>
    </xdr:to>
    <xdr:pic>
      <xdr:nvPicPr>
        <xdr:cNvPr id="1323838" name="Picture 7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E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73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152400</xdr:colOff>
      <xdr:row>347</xdr:row>
      <xdr:rowOff>133350</xdr:rowOff>
    </xdr:to>
    <xdr:pic>
      <xdr:nvPicPr>
        <xdr:cNvPr id="1323839" name="Picture 7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F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93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348</xdr:row>
      <xdr:rowOff>133350</xdr:rowOff>
    </xdr:to>
    <xdr:pic>
      <xdr:nvPicPr>
        <xdr:cNvPr id="1323840" name="Picture 7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0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12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349</xdr:row>
      <xdr:rowOff>133350</xdr:rowOff>
    </xdr:to>
    <xdr:pic>
      <xdr:nvPicPr>
        <xdr:cNvPr id="1323841" name="Picture 7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1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31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152400</xdr:colOff>
      <xdr:row>350</xdr:row>
      <xdr:rowOff>133350</xdr:rowOff>
    </xdr:to>
    <xdr:pic>
      <xdr:nvPicPr>
        <xdr:cNvPr id="1323842" name="Picture 8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2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50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351</xdr:row>
      <xdr:rowOff>133350</xdr:rowOff>
    </xdr:to>
    <xdr:pic>
      <xdr:nvPicPr>
        <xdr:cNvPr id="1323843" name="Picture 8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3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69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152400</xdr:colOff>
      <xdr:row>352</xdr:row>
      <xdr:rowOff>133350</xdr:rowOff>
    </xdr:to>
    <xdr:pic>
      <xdr:nvPicPr>
        <xdr:cNvPr id="1323844" name="Picture 8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4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88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353</xdr:row>
      <xdr:rowOff>133350</xdr:rowOff>
    </xdr:to>
    <xdr:pic>
      <xdr:nvPicPr>
        <xdr:cNvPr id="1323845" name="Picture 8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5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07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354</xdr:row>
      <xdr:rowOff>133350</xdr:rowOff>
    </xdr:to>
    <xdr:pic>
      <xdr:nvPicPr>
        <xdr:cNvPr id="1323846" name="Picture 8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6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26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355</xdr:row>
      <xdr:rowOff>133350</xdr:rowOff>
    </xdr:to>
    <xdr:pic>
      <xdr:nvPicPr>
        <xdr:cNvPr id="1323847" name="Picture 8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7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45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356</xdr:row>
      <xdr:rowOff>133350</xdr:rowOff>
    </xdr:to>
    <xdr:pic>
      <xdr:nvPicPr>
        <xdr:cNvPr id="1323848" name="Picture 8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8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64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152400</xdr:colOff>
      <xdr:row>357</xdr:row>
      <xdr:rowOff>133350</xdr:rowOff>
    </xdr:to>
    <xdr:pic>
      <xdr:nvPicPr>
        <xdr:cNvPr id="1323849" name="Picture 8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9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83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1323850" name="Picture 8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A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02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359</xdr:row>
      <xdr:rowOff>133350</xdr:rowOff>
    </xdr:to>
    <xdr:pic>
      <xdr:nvPicPr>
        <xdr:cNvPr id="1323851" name="Picture 8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B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21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152400</xdr:colOff>
      <xdr:row>360</xdr:row>
      <xdr:rowOff>133350</xdr:rowOff>
    </xdr:to>
    <xdr:pic>
      <xdr:nvPicPr>
        <xdr:cNvPr id="1323852" name="Picture 9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C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40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361</xdr:row>
      <xdr:rowOff>133350</xdr:rowOff>
    </xdr:to>
    <xdr:pic>
      <xdr:nvPicPr>
        <xdr:cNvPr id="1323853" name="Picture 9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D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59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362</xdr:row>
      <xdr:rowOff>133350</xdr:rowOff>
    </xdr:to>
    <xdr:pic>
      <xdr:nvPicPr>
        <xdr:cNvPr id="1323854" name="Picture 9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E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78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363</xdr:row>
      <xdr:rowOff>133350</xdr:rowOff>
    </xdr:to>
    <xdr:pic>
      <xdr:nvPicPr>
        <xdr:cNvPr id="1323855" name="Picture 9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F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97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364</xdr:row>
      <xdr:rowOff>133350</xdr:rowOff>
    </xdr:to>
    <xdr:pic>
      <xdr:nvPicPr>
        <xdr:cNvPr id="1323856" name="Picture 9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0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16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365</xdr:row>
      <xdr:rowOff>133350</xdr:rowOff>
    </xdr:to>
    <xdr:pic>
      <xdr:nvPicPr>
        <xdr:cNvPr id="1323857" name="Picture 9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1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35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366</xdr:row>
      <xdr:rowOff>133350</xdr:rowOff>
    </xdr:to>
    <xdr:pic>
      <xdr:nvPicPr>
        <xdr:cNvPr id="1323858" name="Picture 9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2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54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367</xdr:row>
      <xdr:rowOff>133350</xdr:rowOff>
    </xdr:to>
    <xdr:pic>
      <xdr:nvPicPr>
        <xdr:cNvPr id="1323859" name="Picture 9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3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74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368</xdr:row>
      <xdr:rowOff>133350</xdr:rowOff>
    </xdr:to>
    <xdr:pic>
      <xdr:nvPicPr>
        <xdr:cNvPr id="1323860" name="Picture 9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4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93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369</xdr:row>
      <xdr:rowOff>133350</xdr:rowOff>
    </xdr:to>
    <xdr:pic>
      <xdr:nvPicPr>
        <xdr:cNvPr id="1323861" name="Picture 9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5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12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370</xdr:row>
      <xdr:rowOff>133350</xdr:rowOff>
    </xdr:to>
    <xdr:pic>
      <xdr:nvPicPr>
        <xdr:cNvPr id="1323862" name="Picture 10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6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31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371</xdr:row>
      <xdr:rowOff>133350</xdr:rowOff>
    </xdr:to>
    <xdr:pic>
      <xdr:nvPicPr>
        <xdr:cNvPr id="1323863" name="Picture 10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7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50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372</xdr:row>
      <xdr:rowOff>133350</xdr:rowOff>
    </xdr:to>
    <xdr:pic>
      <xdr:nvPicPr>
        <xdr:cNvPr id="1323864" name="Picture 10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8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69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373</xdr:row>
      <xdr:rowOff>133350</xdr:rowOff>
    </xdr:to>
    <xdr:pic>
      <xdr:nvPicPr>
        <xdr:cNvPr id="1323865" name="Picture 10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9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88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152400</xdr:colOff>
      <xdr:row>374</xdr:row>
      <xdr:rowOff>133350</xdr:rowOff>
    </xdr:to>
    <xdr:pic>
      <xdr:nvPicPr>
        <xdr:cNvPr id="1323866" name="Picture 10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A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07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152400</xdr:colOff>
      <xdr:row>375</xdr:row>
      <xdr:rowOff>133350</xdr:rowOff>
    </xdr:to>
    <xdr:pic>
      <xdr:nvPicPr>
        <xdr:cNvPr id="1323867" name="Picture 10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B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26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152400</xdr:colOff>
      <xdr:row>376</xdr:row>
      <xdr:rowOff>133350</xdr:rowOff>
    </xdr:to>
    <xdr:pic>
      <xdr:nvPicPr>
        <xdr:cNvPr id="1323868" name="Picture 10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C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45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152400</xdr:colOff>
      <xdr:row>377</xdr:row>
      <xdr:rowOff>133350</xdr:rowOff>
    </xdr:to>
    <xdr:pic>
      <xdr:nvPicPr>
        <xdr:cNvPr id="1323869" name="Picture 10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D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64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152400</xdr:colOff>
      <xdr:row>378</xdr:row>
      <xdr:rowOff>133350</xdr:rowOff>
    </xdr:to>
    <xdr:pic>
      <xdr:nvPicPr>
        <xdr:cNvPr id="1323870" name="Picture 10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E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83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152400</xdr:colOff>
      <xdr:row>380</xdr:row>
      <xdr:rowOff>0</xdr:rowOff>
    </xdr:to>
    <xdr:pic>
      <xdr:nvPicPr>
        <xdr:cNvPr id="1323871" name="Picture 10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F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026300"/>
          <a:ext cx="1524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133350</xdr:rowOff>
    </xdr:to>
    <xdr:pic>
      <xdr:nvPicPr>
        <xdr:cNvPr id="1323872" name="Picture 11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0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381</xdr:row>
      <xdr:rowOff>2</xdr:rowOff>
    </xdr:to>
    <xdr:pic>
      <xdr:nvPicPr>
        <xdr:cNvPr id="1323873" name="Picture 11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1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133350</xdr:rowOff>
    </xdr:to>
    <xdr:pic>
      <xdr:nvPicPr>
        <xdr:cNvPr id="1323874" name="Picture 11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2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152400</xdr:colOff>
      <xdr:row>381</xdr:row>
      <xdr:rowOff>133350</xdr:rowOff>
    </xdr:to>
    <xdr:pic>
      <xdr:nvPicPr>
        <xdr:cNvPr id="1323875" name="Picture 11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3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48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152400</xdr:colOff>
      <xdr:row>382</xdr:row>
      <xdr:rowOff>133350</xdr:rowOff>
    </xdr:to>
    <xdr:pic>
      <xdr:nvPicPr>
        <xdr:cNvPr id="1323876" name="Picture 11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4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67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152400</xdr:colOff>
      <xdr:row>383</xdr:row>
      <xdr:rowOff>133350</xdr:rowOff>
    </xdr:to>
    <xdr:pic>
      <xdr:nvPicPr>
        <xdr:cNvPr id="1323877" name="Picture 11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5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94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152400</xdr:colOff>
      <xdr:row>384</xdr:row>
      <xdr:rowOff>133350</xdr:rowOff>
    </xdr:to>
    <xdr:pic>
      <xdr:nvPicPr>
        <xdr:cNvPr id="1323878" name="Picture 11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6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13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152400</xdr:colOff>
      <xdr:row>385</xdr:row>
      <xdr:rowOff>133350</xdr:rowOff>
    </xdr:to>
    <xdr:pic>
      <xdr:nvPicPr>
        <xdr:cNvPr id="1323879" name="Picture 11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7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32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152400</xdr:colOff>
      <xdr:row>387</xdr:row>
      <xdr:rowOff>1656</xdr:rowOff>
    </xdr:to>
    <xdr:pic>
      <xdr:nvPicPr>
        <xdr:cNvPr id="1323880" name="Picture 11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8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5884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152400</xdr:colOff>
      <xdr:row>387</xdr:row>
      <xdr:rowOff>133350</xdr:rowOff>
    </xdr:to>
    <xdr:pic>
      <xdr:nvPicPr>
        <xdr:cNvPr id="1323881" name="Picture 11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9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77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152400</xdr:colOff>
      <xdr:row>388</xdr:row>
      <xdr:rowOff>133350</xdr:rowOff>
    </xdr:to>
    <xdr:pic>
      <xdr:nvPicPr>
        <xdr:cNvPr id="1323882" name="Picture 12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A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96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152400</xdr:colOff>
      <xdr:row>389</xdr:row>
      <xdr:rowOff>133350</xdr:rowOff>
    </xdr:to>
    <xdr:pic>
      <xdr:nvPicPr>
        <xdr:cNvPr id="1323883" name="Picture 12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B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23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152400</xdr:colOff>
      <xdr:row>390</xdr:row>
      <xdr:rowOff>133350</xdr:rowOff>
    </xdr:to>
    <xdr:pic>
      <xdr:nvPicPr>
        <xdr:cNvPr id="1323884" name="Picture 12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C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50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152400</xdr:colOff>
      <xdr:row>392</xdr:row>
      <xdr:rowOff>1657</xdr:rowOff>
    </xdr:to>
    <xdr:pic>
      <xdr:nvPicPr>
        <xdr:cNvPr id="1323885" name="Picture 12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D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6933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152400</xdr:colOff>
      <xdr:row>392</xdr:row>
      <xdr:rowOff>133350</xdr:rowOff>
    </xdr:to>
    <xdr:pic>
      <xdr:nvPicPr>
        <xdr:cNvPr id="1323886" name="Picture 12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E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88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152400</xdr:colOff>
      <xdr:row>393</xdr:row>
      <xdr:rowOff>133350</xdr:rowOff>
    </xdr:to>
    <xdr:pic>
      <xdr:nvPicPr>
        <xdr:cNvPr id="1323887" name="Picture 12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F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07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152400</xdr:colOff>
      <xdr:row>394</xdr:row>
      <xdr:rowOff>133350</xdr:rowOff>
    </xdr:to>
    <xdr:pic>
      <xdr:nvPicPr>
        <xdr:cNvPr id="1323888" name="Picture 12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0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26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152400</xdr:colOff>
      <xdr:row>395</xdr:row>
      <xdr:rowOff>133350</xdr:rowOff>
    </xdr:to>
    <xdr:pic>
      <xdr:nvPicPr>
        <xdr:cNvPr id="1323889" name="Picture 12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1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53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152400</xdr:colOff>
      <xdr:row>396</xdr:row>
      <xdr:rowOff>133350</xdr:rowOff>
    </xdr:to>
    <xdr:pic>
      <xdr:nvPicPr>
        <xdr:cNvPr id="1323890" name="Picture 12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2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72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152400</xdr:colOff>
      <xdr:row>397</xdr:row>
      <xdr:rowOff>133350</xdr:rowOff>
    </xdr:to>
    <xdr:pic>
      <xdr:nvPicPr>
        <xdr:cNvPr id="1323891" name="Picture 12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3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91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152400</xdr:colOff>
      <xdr:row>398</xdr:row>
      <xdr:rowOff>133350</xdr:rowOff>
    </xdr:to>
    <xdr:pic>
      <xdr:nvPicPr>
        <xdr:cNvPr id="1323892" name="Picture 13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4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10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152400</xdr:colOff>
      <xdr:row>399</xdr:row>
      <xdr:rowOff>133350</xdr:rowOff>
    </xdr:to>
    <xdr:pic>
      <xdr:nvPicPr>
        <xdr:cNvPr id="1323893" name="Picture 13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5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29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152400</xdr:colOff>
      <xdr:row>401</xdr:row>
      <xdr:rowOff>1657</xdr:rowOff>
    </xdr:to>
    <xdr:pic>
      <xdr:nvPicPr>
        <xdr:cNvPr id="1323894" name="Picture 13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6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4840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152400</xdr:colOff>
      <xdr:row>401</xdr:row>
      <xdr:rowOff>133350</xdr:rowOff>
    </xdr:to>
    <xdr:pic>
      <xdr:nvPicPr>
        <xdr:cNvPr id="1323895" name="Picture 13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7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67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152400</xdr:colOff>
      <xdr:row>402</xdr:row>
      <xdr:rowOff>133350</xdr:rowOff>
    </xdr:to>
    <xdr:pic>
      <xdr:nvPicPr>
        <xdr:cNvPr id="1323896" name="Picture 13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8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94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152400</xdr:colOff>
      <xdr:row>403</xdr:row>
      <xdr:rowOff>133350</xdr:rowOff>
    </xdr:to>
    <xdr:pic>
      <xdr:nvPicPr>
        <xdr:cNvPr id="1323897" name="Picture 13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9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13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152400</xdr:colOff>
      <xdr:row>405</xdr:row>
      <xdr:rowOff>1657</xdr:rowOff>
    </xdr:to>
    <xdr:pic>
      <xdr:nvPicPr>
        <xdr:cNvPr id="1323898" name="Picture 13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A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3984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152400</xdr:colOff>
      <xdr:row>405</xdr:row>
      <xdr:rowOff>133350</xdr:rowOff>
    </xdr:to>
    <xdr:pic>
      <xdr:nvPicPr>
        <xdr:cNvPr id="1323899" name="Picture 13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B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58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152400</xdr:colOff>
      <xdr:row>406</xdr:row>
      <xdr:rowOff>133350</xdr:rowOff>
    </xdr:to>
    <xdr:pic>
      <xdr:nvPicPr>
        <xdr:cNvPr id="1323900" name="Picture 13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C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77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23901" name="Picture 13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D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23902" name="Picture 14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E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23903" name="Picture 14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F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152400</xdr:colOff>
      <xdr:row>408</xdr:row>
      <xdr:rowOff>133350</xdr:rowOff>
    </xdr:to>
    <xdr:pic>
      <xdr:nvPicPr>
        <xdr:cNvPr id="1323904" name="Picture 14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0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23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152400</xdr:colOff>
      <xdr:row>409</xdr:row>
      <xdr:rowOff>133350</xdr:rowOff>
    </xdr:to>
    <xdr:pic>
      <xdr:nvPicPr>
        <xdr:cNvPr id="1323905" name="Picture 14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1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42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152400</xdr:colOff>
      <xdr:row>410</xdr:row>
      <xdr:rowOff>133350</xdr:rowOff>
    </xdr:to>
    <xdr:pic>
      <xdr:nvPicPr>
        <xdr:cNvPr id="1323906" name="Picture 14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2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61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152400</xdr:colOff>
      <xdr:row>411</xdr:row>
      <xdr:rowOff>133350</xdr:rowOff>
    </xdr:to>
    <xdr:pic>
      <xdr:nvPicPr>
        <xdr:cNvPr id="1323907" name="Picture 14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3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88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152400</xdr:colOff>
      <xdr:row>412</xdr:row>
      <xdr:rowOff>133350</xdr:rowOff>
    </xdr:to>
    <xdr:pic>
      <xdr:nvPicPr>
        <xdr:cNvPr id="1323908" name="Picture 14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4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07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152400</xdr:colOff>
      <xdr:row>413</xdr:row>
      <xdr:rowOff>133350</xdr:rowOff>
    </xdr:to>
    <xdr:pic>
      <xdr:nvPicPr>
        <xdr:cNvPr id="1323909" name="Picture 14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5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26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152400</xdr:colOff>
      <xdr:row>415</xdr:row>
      <xdr:rowOff>1657</xdr:rowOff>
    </xdr:to>
    <xdr:pic>
      <xdr:nvPicPr>
        <xdr:cNvPr id="1323910" name="Picture 14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6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4558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152400</xdr:colOff>
      <xdr:row>415</xdr:row>
      <xdr:rowOff>133350</xdr:rowOff>
    </xdr:to>
    <xdr:pic>
      <xdr:nvPicPr>
        <xdr:cNvPr id="1323911" name="Picture 14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7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64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152400</xdr:colOff>
      <xdr:row>416</xdr:row>
      <xdr:rowOff>133350</xdr:rowOff>
    </xdr:to>
    <xdr:pic>
      <xdr:nvPicPr>
        <xdr:cNvPr id="1323912" name="Picture 15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8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91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152400</xdr:colOff>
      <xdr:row>417</xdr:row>
      <xdr:rowOff>133350</xdr:rowOff>
    </xdr:to>
    <xdr:pic>
      <xdr:nvPicPr>
        <xdr:cNvPr id="1323913" name="Picture 15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9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10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152400</xdr:colOff>
      <xdr:row>419</xdr:row>
      <xdr:rowOff>1656</xdr:rowOff>
    </xdr:to>
    <xdr:pic>
      <xdr:nvPicPr>
        <xdr:cNvPr id="1323914" name="Picture 15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A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2940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152400</xdr:colOff>
      <xdr:row>419</xdr:row>
      <xdr:rowOff>133350</xdr:rowOff>
    </xdr:to>
    <xdr:pic>
      <xdr:nvPicPr>
        <xdr:cNvPr id="1323915" name="Picture 15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B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48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152400</xdr:colOff>
      <xdr:row>420</xdr:row>
      <xdr:rowOff>133350</xdr:rowOff>
    </xdr:to>
    <xdr:pic>
      <xdr:nvPicPr>
        <xdr:cNvPr id="1323916" name="Picture 15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C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75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152400</xdr:colOff>
      <xdr:row>421</xdr:row>
      <xdr:rowOff>133350</xdr:rowOff>
    </xdr:to>
    <xdr:pic>
      <xdr:nvPicPr>
        <xdr:cNvPr id="1323917" name="Picture 15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D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94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152400</xdr:colOff>
      <xdr:row>422</xdr:row>
      <xdr:rowOff>133350</xdr:rowOff>
    </xdr:to>
    <xdr:pic>
      <xdr:nvPicPr>
        <xdr:cNvPr id="1323918" name="Picture 15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E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132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152400</xdr:colOff>
      <xdr:row>423</xdr:row>
      <xdr:rowOff>133350</xdr:rowOff>
    </xdr:to>
    <xdr:pic>
      <xdr:nvPicPr>
        <xdr:cNvPr id="1323919" name="Picture 15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F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322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152400</xdr:colOff>
      <xdr:row>424</xdr:row>
      <xdr:rowOff>133350</xdr:rowOff>
    </xdr:to>
    <xdr:pic>
      <xdr:nvPicPr>
        <xdr:cNvPr id="1323920" name="Picture 15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0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58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152400</xdr:colOff>
      <xdr:row>426</xdr:row>
      <xdr:rowOff>1657</xdr:rowOff>
    </xdr:to>
    <xdr:pic>
      <xdr:nvPicPr>
        <xdr:cNvPr id="1323921" name="Picture 15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1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7799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152400</xdr:colOff>
      <xdr:row>426</xdr:row>
      <xdr:rowOff>133350</xdr:rowOff>
    </xdr:to>
    <xdr:pic>
      <xdr:nvPicPr>
        <xdr:cNvPr id="1323922" name="Picture 16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2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97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152400</xdr:colOff>
      <xdr:row>427</xdr:row>
      <xdr:rowOff>133350</xdr:rowOff>
    </xdr:to>
    <xdr:pic>
      <xdr:nvPicPr>
        <xdr:cNvPr id="1323923" name="Picture 16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3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16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152400</xdr:colOff>
      <xdr:row>428</xdr:row>
      <xdr:rowOff>133350</xdr:rowOff>
    </xdr:to>
    <xdr:pic>
      <xdr:nvPicPr>
        <xdr:cNvPr id="1323924" name="Picture 16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4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35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152400</xdr:colOff>
      <xdr:row>430</xdr:row>
      <xdr:rowOff>1657</xdr:rowOff>
    </xdr:to>
    <xdr:pic>
      <xdr:nvPicPr>
        <xdr:cNvPr id="1323925" name="Picture 16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5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5419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437</xdr:row>
      <xdr:rowOff>0</xdr:rowOff>
    </xdr:from>
    <xdr:to>
      <xdr:col>1</xdr:col>
      <xdr:colOff>152400</xdr:colOff>
      <xdr:row>437</xdr:row>
      <xdr:rowOff>133350</xdr:rowOff>
    </xdr:to>
    <xdr:pic>
      <xdr:nvPicPr>
        <xdr:cNvPr id="1323926" name="Picture 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6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332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438</xdr:row>
      <xdr:rowOff>0</xdr:rowOff>
    </xdr:from>
    <xdr:to>
      <xdr:col>1</xdr:col>
      <xdr:colOff>152400</xdr:colOff>
      <xdr:row>438</xdr:row>
      <xdr:rowOff>133350</xdr:rowOff>
    </xdr:to>
    <xdr:pic>
      <xdr:nvPicPr>
        <xdr:cNvPr id="1323927" name="Picture 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7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52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439</xdr:row>
      <xdr:rowOff>0</xdr:rowOff>
    </xdr:from>
    <xdr:to>
      <xdr:col>1</xdr:col>
      <xdr:colOff>152400</xdr:colOff>
      <xdr:row>439</xdr:row>
      <xdr:rowOff>133350</xdr:rowOff>
    </xdr:to>
    <xdr:pic>
      <xdr:nvPicPr>
        <xdr:cNvPr id="1323928" name="Picture 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8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71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152400</xdr:colOff>
      <xdr:row>440</xdr:row>
      <xdr:rowOff>133350</xdr:rowOff>
    </xdr:to>
    <xdr:pic>
      <xdr:nvPicPr>
        <xdr:cNvPr id="1323929" name="Picture 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9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90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441</xdr:row>
      <xdr:rowOff>0</xdr:rowOff>
    </xdr:from>
    <xdr:to>
      <xdr:col>1</xdr:col>
      <xdr:colOff>152400</xdr:colOff>
      <xdr:row>441</xdr:row>
      <xdr:rowOff>133350</xdr:rowOff>
    </xdr:to>
    <xdr:pic>
      <xdr:nvPicPr>
        <xdr:cNvPr id="1323930" name="Picture 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A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09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442</xdr:row>
      <xdr:rowOff>0</xdr:rowOff>
    </xdr:from>
    <xdr:to>
      <xdr:col>1</xdr:col>
      <xdr:colOff>152400</xdr:colOff>
      <xdr:row>442</xdr:row>
      <xdr:rowOff>133350</xdr:rowOff>
    </xdr:to>
    <xdr:pic>
      <xdr:nvPicPr>
        <xdr:cNvPr id="1323931" name="Picture 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B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36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443</xdr:row>
      <xdr:rowOff>0</xdr:rowOff>
    </xdr:from>
    <xdr:to>
      <xdr:col>1</xdr:col>
      <xdr:colOff>152400</xdr:colOff>
      <xdr:row>443</xdr:row>
      <xdr:rowOff>133350</xdr:rowOff>
    </xdr:to>
    <xdr:pic>
      <xdr:nvPicPr>
        <xdr:cNvPr id="1323932" name="Picture 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C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55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444</xdr:row>
      <xdr:rowOff>0</xdr:rowOff>
    </xdr:from>
    <xdr:to>
      <xdr:col>1</xdr:col>
      <xdr:colOff>152400</xdr:colOff>
      <xdr:row>444</xdr:row>
      <xdr:rowOff>133350</xdr:rowOff>
    </xdr:to>
    <xdr:pic>
      <xdr:nvPicPr>
        <xdr:cNvPr id="1323933" name="Picture 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D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74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445</xdr:row>
      <xdr:rowOff>0</xdr:rowOff>
    </xdr:from>
    <xdr:to>
      <xdr:col>1</xdr:col>
      <xdr:colOff>152400</xdr:colOff>
      <xdr:row>445</xdr:row>
      <xdr:rowOff>133350</xdr:rowOff>
    </xdr:to>
    <xdr:pic>
      <xdr:nvPicPr>
        <xdr:cNvPr id="1323934" name="Picture 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E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93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446</xdr:row>
      <xdr:rowOff>0</xdr:rowOff>
    </xdr:from>
    <xdr:to>
      <xdr:col>1</xdr:col>
      <xdr:colOff>152400</xdr:colOff>
      <xdr:row>446</xdr:row>
      <xdr:rowOff>133350</xdr:rowOff>
    </xdr:to>
    <xdr:pic>
      <xdr:nvPicPr>
        <xdr:cNvPr id="1323935" name="Picture 1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F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12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447</xdr:row>
      <xdr:rowOff>0</xdr:rowOff>
    </xdr:from>
    <xdr:to>
      <xdr:col>1</xdr:col>
      <xdr:colOff>152400</xdr:colOff>
      <xdr:row>447</xdr:row>
      <xdr:rowOff>133350</xdr:rowOff>
    </xdr:to>
    <xdr:pic>
      <xdr:nvPicPr>
        <xdr:cNvPr id="1323936" name="Picture 1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0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31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448</xdr:row>
      <xdr:rowOff>0</xdr:rowOff>
    </xdr:from>
    <xdr:to>
      <xdr:col>1</xdr:col>
      <xdr:colOff>152400</xdr:colOff>
      <xdr:row>448</xdr:row>
      <xdr:rowOff>133350</xdr:rowOff>
    </xdr:to>
    <xdr:pic>
      <xdr:nvPicPr>
        <xdr:cNvPr id="1323937" name="Picture 1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1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50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449</xdr:row>
      <xdr:rowOff>0</xdr:rowOff>
    </xdr:from>
    <xdr:to>
      <xdr:col>1</xdr:col>
      <xdr:colOff>152400</xdr:colOff>
      <xdr:row>449</xdr:row>
      <xdr:rowOff>133350</xdr:rowOff>
    </xdr:to>
    <xdr:pic>
      <xdr:nvPicPr>
        <xdr:cNvPr id="1323938" name="Picture 1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2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69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450</xdr:row>
      <xdr:rowOff>0</xdr:rowOff>
    </xdr:from>
    <xdr:to>
      <xdr:col>1</xdr:col>
      <xdr:colOff>152400</xdr:colOff>
      <xdr:row>450</xdr:row>
      <xdr:rowOff>133350</xdr:rowOff>
    </xdr:to>
    <xdr:pic>
      <xdr:nvPicPr>
        <xdr:cNvPr id="1323939" name="Picture 1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3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96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451</xdr:row>
      <xdr:rowOff>0</xdr:rowOff>
    </xdr:from>
    <xdr:to>
      <xdr:col>1</xdr:col>
      <xdr:colOff>152400</xdr:colOff>
      <xdr:row>451</xdr:row>
      <xdr:rowOff>133350</xdr:rowOff>
    </xdr:to>
    <xdr:pic>
      <xdr:nvPicPr>
        <xdr:cNvPr id="1323940" name="Picture 1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4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15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452</xdr:row>
      <xdr:rowOff>0</xdr:rowOff>
    </xdr:from>
    <xdr:to>
      <xdr:col>1</xdr:col>
      <xdr:colOff>152400</xdr:colOff>
      <xdr:row>452</xdr:row>
      <xdr:rowOff>133350</xdr:rowOff>
    </xdr:to>
    <xdr:pic>
      <xdr:nvPicPr>
        <xdr:cNvPr id="1323941" name="Picture 1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5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34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453</xdr:row>
      <xdr:rowOff>0</xdr:rowOff>
    </xdr:from>
    <xdr:to>
      <xdr:col>1</xdr:col>
      <xdr:colOff>152400</xdr:colOff>
      <xdr:row>453</xdr:row>
      <xdr:rowOff>133350</xdr:rowOff>
    </xdr:to>
    <xdr:pic>
      <xdr:nvPicPr>
        <xdr:cNvPr id="1323942" name="Picture 1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6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53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454</xdr:row>
      <xdr:rowOff>0</xdr:rowOff>
    </xdr:from>
    <xdr:to>
      <xdr:col>1</xdr:col>
      <xdr:colOff>152400</xdr:colOff>
      <xdr:row>454</xdr:row>
      <xdr:rowOff>133350</xdr:rowOff>
    </xdr:to>
    <xdr:pic>
      <xdr:nvPicPr>
        <xdr:cNvPr id="1323943" name="Picture 1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7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72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455</xdr:row>
      <xdr:rowOff>0</xdr:rowOff>
    </xdr:from>
    <xdr:to>
      <xdr:col>1</xdr:col>
      <xdr:colOff>152400</xdr:colOff>
      <xdr:row>455</xdr:row>
      <xdr:rowOff>133350</xdr:rowOff>
    </xdr:to>
    <xdr:pic>
      <xdr:nvPicPr>
        <xdr:cNvPr id="1323944" name="Picture 1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8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91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456</xdr:row>
      <xdr:rowOff>0</xdr:rowOff>
    </xdr:from>
    <xdr:to>
      <xdr:col>1</xdr:col>
      <xdr:colOff>152400</xdr:colOff>
      <xdr:row>456</xdr:row>
      <xdr:rowOff>133350</xdr:rowOff>
    </xdr:to>
    <xdr:pic>
      <xdr:nvPicPr>
        <xdr:cNvPr id="1323945" name="Picture 2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9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10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457</xdr:row>
      <xdr:rowOff>0</xdr:rowOff>
    </xdr:from>
    <xdr:to>
      <xdr:col>1</xdr:col>
      <xdr:colOff>152400</xdr:colOff>
      <xdr:row>457</xdr:row>
      <xdr:rowOff>133350</xdr:rowOff>
    </xdr:to>
    <xdr:pic>
      <xdr:nvPicPr>
        <xdr:cNvPr id="1323946" name="Picture 2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A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29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458</xdr:row>
      <xdr:rowOff>0</xdr:rowOff>
    </xdr:from>
    <xdr:to>
      <xdr:col>1</xdr:col>
      <xdr:colOff>152400</xdr:colOff>
      <xdr:row>458</xdr:row>
      <xdr:rowOff>133350</xdr:rowOff>
    </xdr:to>
    <xdr:pic>
      <xdr:nvPicPr>
        <xdr:cNvPr id="1323947" name="Picture 2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B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48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459</xdr:row>
      <xdr:rowOff>0</xdr:rowOff>
    </xdr:from>
    <xdr:to>
      <xdr:col>1</xdr:col>
      <xdr:colOff>152400</xdr:colOff>
      <xdr:row>459</xdr:row>
      <xdr:rowOff>133350</xdr:rowOff>
    </xdr:to>
    <xdr:pic>
      <xdr:nvPicPr>
        <xdr:cNvPr id="1323948" name="Picture 2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C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68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460</xdr:row>
      <xdr:rowOff>0</xdr:rowOff>
    </xdr:from>
    <xdr:to>
      <xdr:col>1</xdr:col>
      <xdr:colOff>152400</xdr:colOff>
      <xdr:row>460</xdr:row>
      <xdr:rowOff>133350</xdr:rowOff>
    </xdr:to>
    <xdr:pic>
      <xdr:nvPicPr>
        <xdr:cNvPr id="1323949" name="Picture 2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D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87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152400</xdr:colOff>
      <xdr:row>461</xdr:row>
      <xdr:rowOff>133350</xdr:rowOff>
    </xdr:to>
    <xdr:pic>
      <xdr:nvPicPr>
        <xdr:cNvPr id="1323950" name="Picture 2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E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06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462</xdr:row>
      <xdr:rowOff>0</xdr:rowOff>
    </xdr:from>
    <xdr:to>
      <xdr:col>1</xdr:col>
      <xdr:colOff>152400</xdr:colOff>
      <xdr:row>462</xdr:row>
      <xdr:rowOff>133350</xdr:rowOff>
    </xdr:to>
    <xdr:pic>
      <xdr:nvPicPr>
        <xdr:cNvPr id="1323951" name="Picture 2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F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333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463</xdr:row>
      <xdr:rowOff>0</xdr:rowOff>
    </xdr:from>
    <xdr:to>
      <xdr:col>1</xdr:col>
      <xdr:colOff>152400</xdr:colOff>
      <xdr:row>463</xdr:row>
      <xdr:rowOff>133350</xdr:rowOff>
    </xdr:to>
    <xdr:pic>
      <xdr:nvPicPr>
        <xdr:cNvPr id="1323952" name="Picture 2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0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523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464</xdr:row>
      <xdr:rowOff>0</xdr:rowOff>
    </xdr:from>
    <xdr:to>
      <xdr:col>1</xdr:col>
      <xdr:colOff>152400</xdr:colOff>
      <xdr:row>464</xdr:row>
      <xdr:rowOff>133350</xdr:rowOff>
    </xdr:to>
    <xdr:pic>
      <xdr:nvPicPr>
        <xdr:cNvPr id="1323953" name="Picture 2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1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714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465</xdr:row>
      <xdr:rowOff>0</xdr:rowOff>
    </xdr:from>
    <xdr:to>
      <xdr:col>1</xdr:col>
      <xdr:colOff>152400</xdr:colOff>
      <xdr:row>465</xdr:row>
      <xdr:rowOff>133350</xdr:rowOff>
    </xdr:to>
    <xdr:pic>
      <xdr:nvPicPr>
        <xdr:cNvPr id="1323954" name="Picture 2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2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904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466</xdr:row>
      <xdr:rowOff>0</xdr:rowOff>
    </xdr:from>
    <xdr:to>
      <xdr:col>1</xdr:col>
      <xdr:colOff>152400</xdr:colOff>
      <xdr:row>466</xdr:row>
      <xdr:rowOff>133350</xdr:rowOff>
    </xdr:to>
    <xdr:pic>
      <xdr:nvPicPr>
        <xdr:cNvPr id="1323955" name="Picture 3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3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095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467</xdr:row>
      <xdr:rowOff>0</xdr:rowOff>
    </xdr:from>
    <xdr:to>
      <xdr:col>1</xdr:col>
      <xdr:colOff>152400</xdr:colOff>
      <xdr:row>467</xdr:row>
      <xdr:rowOff>133350</xdr:rowOff>
    </xdr:to>
    <xdr:pic>
      <xdr:nvPicPr>
        <xdr:cNvPr id="1323956" name="Picture 3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4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285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468</xdr:row>
      <xdr:rowOff>0</xdr:rowOff>
    </xdr:from>
    <xdr:to>
      <xdr:col>1</xdr:col>
      <xdr:colOff>152400</xdr:colOff>
      <xdr:row>468</xdr:row>
      <xdr:rowOff>133350</xdr:rowOff>
    </xdr:to>
    <xdr:pic>
      <xdr:nvPicPr>
        <xdr:cNvPr id="1323957" name="Picture 3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5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476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469</xdr:row>
      <xdr:rowOff>0</xdr:rowOff>
    </xdr:from>
    <xdr:to>
      <xdr:col>1</xdr:col>
      <xdr:colOff>152400</xdr:colOff>
      <xdr:row>469</xdr:row>
      <xdr:rowOff>133350</xdr:rowOff>
    </xdr:to>
    <xdr:pic>
      <xdr:nvPicPr>
        <xdr:cNvPr id="1323958" name="Picture 3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6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74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470</xdr:row>
      <xdr:rowOff>0</xdr:rowOff>
    </xdr:from>
    <xdr:to>
      <xdr:col>1</xdr:col>
      <xdr:colOff>152400</xdr:colOff>
      <xdr:row>470</xdr:row>
      <xdr:rowOff>133350</xdr:rowOff>
    </xdr:to>
    <xdr:pic>
      <xdr:nvPicPr>
        <xdr:cNvPr id="1323959" name="Picture 3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7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93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471</xdr:row>
      <xdr:rowOff>0</xdr:rowOff>
    </xdr:from>
    <xdr:to>
      <xdr:col>1</xdr:col>
      <xdr:colOff>152400</xdr:colOff>
      <xdr:row>471</xdr:row>
      <xdr:rowOff>133350</xdr:rowOff>
    </xdr:to>
    <xdr:pic>
      <xdr:nvPicPr>
        <xdr:cNvPr id="1323960" name="Picture 3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8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12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</xdr:row>
      <xdr:rowOff>0</xdr:rowOff>
    </xdr:from>
    <xdr:to>
      <xdr:col>1</xdr:col>
      <xdr:colOff>152400</xdr:colOff>
      <xdr:row>472</xdr:row>
      <xdr:rowOff>133350</xdr:rowOff>
    </xdr:to>
    <xdr:pic>
      <xdr:nvPicPr>
        <xdr:cNvPr id="1323961" name="Picture 3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9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31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473</xdr:row>
      <xdr:rowOff>0</xdr:rowOff>
    </xdr:from>
    <xdr:to>
      <xdr:col>1</xdr:col>
      <xdr:colOff>152400</xdr:colOff>
      <xdr:row>473</xdr:row>
      <xdr:rowOff>133350</xdr:rowOff>
    </xdr:to>
    <xdr:pic>
      <xdr:nvPicPr>
        <xdr:cNvPr id="1323962" name="Picture 3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A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50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474</xdr:row>
      <xdr:rowOff>0</xdr:rowOff>
    </xdr:from>
    <xdr:to>
      <xdr:col>1</xdr:col>
      <xdr:colOff>152400</xdr:colOff>
      <xdr:row>474</xdr:row>
      <xdr:rowOff>133350</xdr:rowOff>
    </xdr:to>
    <xdr:pic>
      <xdr:nvPicPr>
        <xdr:cNvPr id="1323963" name="Picture 3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B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69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475</xdr:row>
      <xdr:rowOff>0</xdr:rowOff>
    </xdr:from>
    <xdr:to>
      <xdr:col>1</xdr:col>
      <xdr:colOff>152400</xdr:colOff>
      <xdr:row>475</xdr:row>
      <xdr:rowOff>133350</xdr:rowOff>
    </xdr:to>
    <xdr:pic>
      <xdr:nvPicPr>
        <xdr:cNvPr id="1323964" name="Picture 3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C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96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476</xdr:row>
      <xdr:rowOff>0</xdr:rowOff>
    </xdr:from>
    <xdr:to>
      <xdr:col>1</xdr:col>
      <xdr:colOff>152400</xdr:colOff>
      <xdr:row>476</xdr:row>
      <xdr:rowOff>133350</xdr:rowOff>
    </xdr:to>
    <xdr:pic>
      <xdr:nvPicPr>
        <xdr:cNvPr id="1323965" name="Picture 4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D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152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477</xdr:row>
      <xdr:rowOff>0</xdr:rowOff>
    </xdr:from>
    <xdr:to>
      <xdr:col>1</xdr:col>
      <xdr:colOff>152400</xdr:colOff>
      <xdr:row>477</xdr:row>
      <xdr:rowOff>133350</xdr:rowOff>
    </xdr:to>
    <xdr:pic>
      <xdr:nvPicPr>
        <xdr:cNvPr id="1323966" name="Picture 4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E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343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478</xdr:row>
      <xdr:rowOff>0</xdr:rowOff>
    </xdr:from>
    <xdr:to>
      <xdr:col>1</xdr:col>
      <xdr:colOff>152400</xdr:colOff>
      <xdr:row>478</xdr:row>
      <xdr:rowOff>133350</xdr:rowOff>
    </xdr:to>
    <xdr:pic>
      <xdr:nvPicPr>
        <xdr:cNvPr id="1323967" name="Picture 4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F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533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479</xdr:row>
      <xdr:rowOff>0</xdr:rowOff>
    </xdr:from>
    <xdr:to>
      <xdr:col>1</xdr:col>
      <xdr:colOff>152400</xdr:colOff>
      <xdr:row>479</xdr:row>
      <xdr:rowOff>133350</xdr:rowOff>
    </xdr:to>
    <xdr:pic>
      <xdr:nvPicPr>
        <xdr:cNvPr id="1323968" name="Picture 4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0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724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480</xdr:row>
      <xdr:rowOff>0</xdr:rowOff>
    </xdr:from>
    <xdr:to>
      <xdr:col>1</xdr:col>
      <xdr:colOff>152400</xdr:colOff>
      <xdr:row>480</xdr:row>
      <xdr:rowOff>133350</xdr:rowOff>
    </xdr:to>
    <xdr:pic>
      <xdr:nvPicPr>
        <xdr:cNvPr id="1323969" name="Picture 4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1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914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481</xdr:row>
      <xdr:rowOff>0</xdr:rowOff>
    </xdr:from>
    <xdr:to>
      <xdr:col>1</xdr:col>
      <xdr:colOff>152400</xdr:colOff>
      <xdr:row>481</xdr:row>
      <xdr:rowOff>133350</xdr:rowOff>
    </xdr:to>
    <xdr:pic>
      <xdr:nvPicPr>
        <xdr:cNvPr id="1323970" name="Picture 4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2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105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482</xdr:row>
      <xdr:rowOff>0</xdr:rowOff>
    </xdr:from>
    <xdr:to>
      <xdr:col>1</xdr:col>
      <xdr:colOff>152400</xdr:colOff>
      <xdr:row>482</xdr:row>
      <xdr:rowOff>133350</xdr:rowOff>
    </xdr:to>
    <xdr:pic>
      <xdr:nvPicPr>
        <xdr:cNvPr id="1323971" name="Picture 4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3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295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483</xdr:row>
      <xdr:rowOff>0</xdr:rowOff>
    </xdr:from>
    <xdr:to>
      <xdr:col>1</xdr:col>
      <xdr:colOff>152400</xdr:colOff>
      <xdr:row>483</xdr:row>
      <xdr:rowOff>133350</xdr:rowOff>
    </xdr:to>
    <xdr:pic>
      <xdr:nvPicPr>
        <xdr:cNvPr id="1323972" name="Picture 4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4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4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1</xdr:col>
      <xdr:colOff>152400</xdr:colOff>
      <xdr:row>484</xdr:row>
      <xdr:rowOff>133350</xdr:rowOff>
    </xdr:to>
    <xdr:pic>
      <xdr:nvPicPr>
        <xdr:cNvPr id="1323973" name="Picture 4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5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67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485</xdr:row>
      <xdr:rowOff>0</xdr:rowOff>
    </xdr:from>
    <xdr:to>
      <xdr:col>1</xdr:col>
      <xdr:colOff>152400</xdr:colOff>
      <xdr:row>485</xdr:row>
      <xdr:rowOff>133350</xdr:rowOff>
    </xdr:to>
    <xdr:pic>
      <xdr:nvPicPr>
        <xdr:cNvPr id="1323974" name="Picture 4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6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86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486</xdr:row>
      <xdr:rowOff>0</xdr:rowOff>
    </xdr:from>
    <xdr:to>
      <xdr:col>1</xdr:col>
      <xdr:colOff>152400</xdr:colOff>
      <xdr:row>486</xdr:row>
      <xdr:rowOff>133350</xdr:rowOff>
    </xdr:to>
    <xdr:pic>
      <xdr:nvPicPr>
        <xdr:cNvPr id="1323975" name="Picture 5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7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05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0</xdr:rowOff>
    </xdr:from>
    <xdr:to>
      <xdr:col>1</xdr:col>
      <xdr:colOff>152400</xdr:colOff>
      <xdr:row>487</xdr:row>
      <xdr:rowOff>133350</xdr:rowOff>
    </xdr:to>
    <xdr:pic>
      <xdr:nvPicPr>
        <xdr:cNvPr id="1323976" name="Picture 5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8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248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488</xdr:row>
      <xdr:rowOff>0</xdr:rowOff>
    </xdr:from>
    <xdr:to>
      <xdr:col>1</xdr:col>
      <xdr:colOff>152400</xdr:colOff>
      <xdr:row>488</xdr:row>
      <xdr:rowOff>133350</xdr:rowOff>
    </xdr:to>
    <xdr:pic>
      <xdr:nvPicPr>
        <xdr:cNvPr id="1323977" name="Picture 5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9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43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489</xdr:row>
      <xdr:rowOff>0</xdr:rowOff>
    </xdr:from>
    <xdr:to>
      <xdr:col>1</xdr:col>
      <xdr:colOff>152400</xdr:colOff>
      <xdr:row>489</xdr:row>
      <xdr:rowOff>133350</xdr:rowOff>
    </xdr:to>
    <xdr:pic>
      <xdr:nvPicPr>
        <xdr:cNvPr id="1323978" name="Picture 5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A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62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490</xdr:row>
      <xdr:rowOff>0</xdr:rowOff>
    </xdr:from>
    <xdr:to>
      <xdr:col>1</xdr:col>
      <xdr:colOff>152400</xdr:colOff>
      <xdr:row>490</xdr:row>
      <xdr:rowOff>133350</xdr:rowOff>
    </xdr:to>
    <xdr:pic>
      <xdr:nvPicPr>
        <xdr:cNvPr id="1323979" name="Picture 5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B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819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491</xdr:row>
      <xdr:rowOff>0</xdr:rowOff>
    </xdr:from>
    <xdr:to>
      <xdr:col>1</xdr:col>
      <xdr:colOff>152400</xdr:colOff>
      <xdr:row>491</xdr:row>
      <xdr:rowOff>133350</xdr:rowOff>
    </xdr:to>
    <xdr:pic>
      <xdr:nvPicPr>
        <xdr:cNvPr id="1323980" name="Picture 5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C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01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492</xdr:row>
      <xdr:rowOff>0</xdr:rowOff>
    </xdr:from>
    <xdr:to>
      <xdr:col>1</xdr:col>
      <xdr:colOff>152400</xdr:colOff>
      <xdr:row>492</xdr:row>
      <xdr:rowOff>133350</xdr:rowOff>
    </xdr:to>
    <xdr:pic>
      <xdr:nvPicPr>
        <xdr:cNvPr id="1323981" name="Picture 5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D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20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493</xdr:row>
      <xdr:rowOff>0</xdr:rowOff>
    </xdr:from>
    <xdr:to>
      <xdr:col>1</xdr:col>
      <xdr:colOff>152400</xdr:colOff>
      <xdr:row>493</xdr:row>
      <xdr:rowOff>133350</xdr:rowOff>
    </xdr:to>
    <xdr:pic>
      <xdr:nvPicPr>
        <xdr:cNvPr id="1323982" name="Picture 5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E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39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494</xdr:row>
      <xdr:rowOff>0</xdr:rowOff>
    </xdr:from>
    <xdr:to>
      <xdr:col>1</xdr:col>
      <xdr:colOff>152400</xdr:colOff>
      <xdr:row>494</xdr:row>
      <xdr:rowOff>133350</xdr:rowOff>
    </xdr:to>
    <xdr:pic>
      <xdr:nvPicPr>
        <xdr:cNvPr id="1323983" name="Picture 5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F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58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0</xdr:rowOff>
    </xdr:from>
    <xdr:to>
      <xdr:col>1</xdr:col>
      <xdr:colOff>152400</xdr:colOff>
      <xdr:row>498</xdr:row>
      <xdr:rowOff>133350</xdr:rowOff>
    </xdr:to>
    <xdr:pic>
      <xdr:nvPicPr>
        <xdr:cNvPr id="1323984" name="Picture 1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0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32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499</xdr:row>
      <xdr:rowOff>0</xdr:rowOff>
    </xdr:from>
    <xdr:to>
      <xdr:col>1</xdr:col>
      <xdr:colOff>152400</xdr:colOff>
      <xdr:row>499</xdr:row>
      <xdr:rowOff>133350</xdr:rowOff>
    </xdr:to>
    <xdr:pic>
      <xdr:nvPicPr>
        <xdr:cNvPr id="1323985" name="Picture 1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1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51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500</xdr:row>
      <xdr:rowOff>0</xdr:rowOff>
    </xdr:from>
    <xdr:to>
      <xdr:col>1</xdr:col>
      <xdr:colOff>152400</xdr:colOff>
      <xdr:row>500</xdr:row>
      <xdr:rowOff>133350</xdr:rowOff>
    </xdr:to>
    <xdr:pic>
      <xdr:nvPicPr>
        <xdr:cNvPr id="1323986" name="Picture 1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2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705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501</xdr:row>
      <xdr:rowOff>0</xdr:rowOff>
    </xdr:from>
    <xdr:to>
      <xdr:col>1</xdr:col>
      <xdr:colOff>152400</xdr:colOff>
      <xdr:row>501</xdr:row>
      <xdr:rowOff>133350</xdr:rowOff>
    </xdr:to>
    <xdr:pic>
      <xdr:nvPicPr>
        <xdr:cNvPr id="1323987" name="Picture 1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3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89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502</xdr:row>
      <xdr:rowOff>0</xdr:rowOff>
    </xdr:from>
    <xdr:to>
      <xdr:col>1</xdr:col>
      <xdr:colOff>152400</xdr:colOff>
      <xdr:row>502</xdr:row>
      <xdr:rowOff>133350</xdr:rowOff>
    </xdr:to>
    <xdr:pic>
      <xdr:nvPicPr>
        <xdr:cNvPr id="1323988" name="Picture 1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4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086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0</xdr:rowOff>
    </xdr:from>
    <xdr:to>
      <xdr:col>1</xdr:col>
      <xdr:colOff>152400</xdr:colOff>
      <xdr:row>503</xdr:row>
      <xdr:rowOff>133350</xdr:rowOff>
    </xdr:to>
    <xdr:pic>
      <xdr:nvPicPr>
        <xdr:cNvPr id="1323989" name="Picture 1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5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277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504</xdr:row>
      <xdr:rowOff>0</xdr:rowOff>
    </xdr:from>
    <xdr:to>
      <xdr:col>1</xdr:col>
      <xdr:colOff>152400</xdr:colOff>
      <xdr:row>504</xdr:row>
      <xdr:rowOff>133350</xdr:rowOff>
    </xdr:to>
    <xdr:pic>
      <xdr:nvPicPr>
        <xdr:cNvPr id="1323990" name="Picture 1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6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467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505</xdr:row>
      <xdr:rowOff>0</xdr:rowOff>
    </xdr:from>
    <xdr:to>
      <xdr:col>1</xdr:col>
      <xdr:colOff>152400</xdr:colOff>
      <xdr:row>505</xdr:row>
      <xdr:rowOff>133350</xdr:rowOff>
    </xdr:to>
    <xdr:pic>
      <xdr:nvPicPr>
        <xdr:cNvPr id="1323991" name="Picture 1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7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65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506</xdr:row>
      <xdr:rowOff>0</xdr:rowOff>
    </xdr:from>
    <xdr:to>
      <xdr:col>1</xdr:col>
      <xdr:colOff>152400</xdr:colOff>
      <xdr:row>506</xdr:row>
      <xdr:rowOff>133350</xdr:rowOff>
    </xdr:to>
    <xdr:pic>
      <xdr:nvPicPr>
        <xdr:cNvPr id="1323992" name="Picture 2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8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84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507</xdr:row>
      <xdr:rowOff>0</xdr:rowOff>
    </xdr:from>
    <xdr:to>
      <xdr:col>1</xdr:col>
      <xdr:colOff>152400</xdr:colOff>
      <xdr:row>507</xdr:row>
      <xdr:rowOff>133350</xdr:rowOff>
    </xdr:to>
    <xdr:pic>
      <xdr:nvPicPr>
        <xdr:cNvPr id="1323993" name="Picture 2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9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03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508</xdr:row>
      <xdr:rowOff>0</xdr:rowOff>
    </xdr:from>
    <xdr:to>
      <xdr:col>1</xdr:col>
      <xdr:colOff>152400</xdr:colOff>
      <xdr:row>508</xdr:row>
      <xdr:rowOff>133350</xdr:rowOff>
    </xdr:to>
    <xdr:pic>
      <xdr:nvPicPr>
        <xdr:cNvPr id="1323994" name="Picture 2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A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22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509</xdr:row>
      <xdr:rowOff>0</xdr:rowOff>
    </xdr:from>
    <xdr:to>
      <xdr:col>1</xdr:col>
      <xdr:colOff>152400</xdr:colOff>
      <xdr:row>509</xdr:row>
      <xdr:rowOff>133350</xdr:rowOff>
    </xdr:to>
    <xdr:pic>
      <xdr:nvPicPr>
        <xdr:cNvPr id="1323995" name="Picture 2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B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420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510</xdr:row>
      <xdr:rowOff>0</xdr:rowOff>
    </xdr:from>
    <xdr:to>
      <xdr:col>1</xdr:col>
      <xdr:colOff>152400</xdr:colOff>
      <xdr:row>510</xdr:row>
      <xdr:rowOff>133350</xdr:rowOff>
    </xdr:to>
    <xdr:pic>
      <xdr:nvPicPr>
        <xdr:cNvPr id="1323996" name="Picture 2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C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610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511</xdr:row>
      <xdr:rowOff>0</xdr:rowOff>
    </xdr:from>
    <xdr:to>
      <xdr:col>1</xdr:col>
      <xdr:colOff>152400</xdr:colOff>
      <xdr:row>511</xdr:row>
      <xdr:rowOff>133350</xdr:rowOff>
    </xdr:to>
    <xdr:pic>
      <xdr:nvPicPr>
        <xdr:cNvPr id="1323997" name="Picture 2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D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801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</xdr:row>
      <xdr:rowOff>0</xdr:rowOff>
    </xdr:from>
    <xdr:to>
      <xdr:col>1</xdr:col>
      <xdr:colOff>152400</xdr:colOff>
      <xdr:row>512</xdr:row>
      <xdr:rowOff>133350</xdr:rowOff>
    </xdr:to>
    <xdr:pic>
      <xdr:nvPicPr>
        <xdr:cNvPr id="1323998" name="Picture 2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E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99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513</xdr:row>
      <xdr:rowOff>0</xdr:rowOff>
    </xdr:from>
    <xdr:to>
      <xdr:col>1</xdr:col>
      <xdr:colOff>152400</xdr:colOff>
      <xdr:row>513</xdr:row>
      <xdr:rowOff>133350</xdr:rowOff>
    </xdr:to>
    <xdr:pic>
      <xdr:nvPicPr>
        <xdr:cNvPr id="1323999" name="Picture 2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F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182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514</xdr:row>
      <xdr:rowOff>0</xdr:rowOff>
    </xdr:from>
    <xdr:to>
      <xdr:col>1</xdr:col>
      <xdr:colOff>152400</xdr:colOff>
      <xdr:row>514</xdr:row>
      <xdr:rowOff>133350</xdr:rowOff>
    </xdr:to>
    <xdr:pic>
      <xdr:nvPicPr>
        <xdr:cNvPr id="1324000" name="Picture 2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0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372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515</xdr:row>
      <xdr:rowOff>0</xdr:rowOff>
    </xdr:from>
    <xdr:to>
      <xdr:col>1</xdr:col>
      <xdr:colOff>152400</xdr:colOff>
      <xdr:row>515</xdr:row>
      <xdr:rowOff>133350</xdr:rowOff>
    </xdr:to>
    <xdr:pic>
      <xdr:nvPicPr>
        <xdr:cNvPr id="1324001" name="Picture 2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1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563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516</xdr:row>
      <xdr:rowOff>0</xdr:rowOff>
    </xdr:from>
    <xdr:to>
      <xdr:col>1</xdr:col>
      <xdr:colOff>152400</xdr:colOff>
      <xdr:row>516</xdr:row>
      <xdr:rowOff>133350</xdr:rowOff>
    </xdr:to>
    <xdr:pic>
      <xdr:nvPicPr>
        <xdr:cNvPr id="1324002" name="Picture 3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2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753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517</xdr:row>
      <xdr:rowOff>0</xdr:rowOff>
    </xdr:from>
    <xdr:to>
      <xdr:col>1</xdr:col>
      <xdr:colOff>152400</xdr:colOff>
      <xdr:row>517</xdr:row>
      <xdr:rowOff>133350</xdr:rowOff>
    </xdr:to>
    <xdr:pic>
      <xdr:nvPicPr>
        <xdr:cNvPr id="1324003" name="Picture 3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3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944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518</xdr:row>
      <xdr:rowOff>0</xdr:rowOff>
    </xdr:from>
    <xdr:to>
      <xdr:col>1</xdr:col>
      <xdr:colOff>152400</xdr:colOff>
      <xdr:row>518</xdr:row>
      <xdr:rowOff>133350</xdr:rowOff>
    </xdr:to>
    <xdr:pic>
      <xdr:nvPicPr>
        <xdr:cNvPr id="1324004" name="Picture 3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4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13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519</xdr:row>
      <xdr:rowOff>0</xdr:rowOff>
    </xdr:from>
    <xdr:to>
      <xdr:col>1</xdr:col>
      <xdr:colOff>152400</xdr:colOff>
      <xdr:row>519</xdr:row>
      <xdr:rowOff>133350</xdr:rowOff>
    </xdr:to>
    <xdr:pic>
      <xdr:nvPicPr>
        <xdr:cNvPr id="1324005" name="Picture 3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5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33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520</xdr:row>
      <xdr:rowOff>0</xdr:rowOff>
    </xdr:from>
    <xdr:to>
      <xdr:col>1</xdr:col>
      <xdr:colOff>152400</xdr:colOff>
      <xdr:row>520</xdr:row>
      <xdr:rowOff>133350</xdr:rowOff>
    </xdr:to>
    <xdr:pic>
      <xdr:nvPicPr>
        <xdr:cNvPr id="1324006" name="Picture 3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6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52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521</xdr:row>
      <xdr:rowOff>0</xdr:rowOff>
    </xdr:from>
    <xdr:to>
      <xdr:col>1</xdr:col>
      <xdr:colOff>152400</xdr:colOff>
      <xdr:row>521</xdr:row>
      <xdr:rowOff>133350</xdr:rowOff>
    </xdr:to>
    <xdr:pic>
      <xdr:nvPicPr>
        <xdr:cNvPr id="1324007" name="Picture 3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7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79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522</xdr:row>
      <xdr:rowOff>0</xdr:rowOff>
    </xdr:from>
    <xdr:to>
      <xdr:col>1</xdr:col>
      <xdr:colOff>152400</xdr:colOff>
      <xdr:row>522</xdr:row>
      <xdr:rowOff>133350</xdr:rowOff>
    </xdr:to>
    <xdr:pic>
      <xdr:nvPicPr>
        <xdr:cNvPr id="1324008" name="Picture 3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8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98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523</xdr:row>
      <xdr:rowOff>0</xdr:rowOff>
    </xdr:from>
    <xdr:to>
      <xdr:col>1</xdr:col>
      <xdr:colOff>152400</xdr:colOff>
      <xdr:row>523</xdr:row>
      <xdr:rowOff>133350</xdr:rowOff>
    </xdr:to>
    <xdr:pic>
      <xdr:nvPicPr>
        <xdr:cNvPr id="1324009" name="Picture 3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9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17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524</xdr:row>
      <xdr:rowOff>0</xdr:rowOff>
    </xdr:from>
    <xdr:to>
      <xdr:col>1</xdr:col>
      <xdr:colOff>152400</xdr:colOff>
      <xdr:row>524</xdr:row>
      <xdr:rowOff>133350</xdr:rowOff>
    </xdr:to>
    <xdr:pic>
      <xdr:nvPicPr>
        <xdr:cNvPr id="1324010" name="Picture 3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A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36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525</xdr:row>
      <xdr:rowOff>0</xdr:rowOff>
    </xdr:from>
    <xdr:to>
      <xdr:col>1</xdr:col>
      <xdr:colOff>152400</xdr:colOff>
      <xdr:row>525</xdr:row>
      <xdr:rowOff>133350</xdr:rowOff>
    </xdr:to>
    <xdr:pic>
      <xdr:nvPicPr>
        <xdr:cNvPr id="1324011" name="Picture 3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B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55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526</xdr:row>
      <xdr:rowOff>0</xdr:rowOff>
    </xdr:from>
    <xdr:to>
      <xdr:col>1</xdr:col>
      <xdr:colOff>152400</xdr:colOff>
      <xdr:row>526</xdr:row>
      <xdr:rowOff>133350</xdr:rowOff>
    </xdr:to>
    <xdr:pic>
      <xdr:nvPicPr>
        <xdr:cNvPr id="1324012" name="Picture 4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C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74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</xdr:row>
      <xdr:rowOff>0</xdr:rowOff>
    </xdr:from>
    <xdr:to>
      <xdr:col>1</xdr:col>
      <xdr:colOff>152400</xdr:colOff>
      <xdr:row>531</xdr:row>
      <xdr:rowOff>133350</xdr:rowOff>
    </xdr:to>
    <xdr:pic>
      <xdr:nvPicPr>
        <xdr:cNvPr id="1324013" name="Picture 1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D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8620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532</xdr:row>
      <xdr:rowOff>0</xdr:rowOff>
    </xdr:from>
    <xdr:to>
      <xdr:col>1</xdr:col>
      <xdr:colOff>152400</xdr:colOff>
      <xdr:row>532</xdr:row>
      <xdr:rowOff>133350</xdr:rowOff>
    </xdr:to>
    <xdr:pic>
      <xdr:nvPicPr>
        <xdr:cNvPr id="1324014" name="Picture 1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E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881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533</xdr:row>
      <xdr:rowOff>0</xdr:rowOff>
    </xdr:from>
    <xdr:to>
      <xdr:col>1</xdr:col>
      <xdr:colOff>152400</xdr:colOff>
      <xdr:row>533</xdr:row>
      <xdr:rowOff>133350</xdr:rowOff>
    </xdr:to>
    <xdr:pic>
      <xdr:nvPicPr>
        <xdr:cNvPr id="1324015" name="Picture 1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F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00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534</xdr:row>
      <xdr:rowOff>0</xdr:rowOff>
    </xdr:from>
    <xdr:to>
      <xdr:col>1</xdr:col>
      <xdr:colOff>152400</xdr:colOff>
      <xdr:row>534</xdr:row>
      <xdr:rowOff>133350</xdr:rowOff>
    </xdr:to>
    <xdr:pic>
      <xdr:nvPicPr>
        <xdr:cNvPr id="1324016" name="Picture 1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0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26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0</xdr:rowOff>
    </xdr:from>
    <xdr:to>
      <xdr:col>1</xdr:col>
      <xdr:colOff>152400</xdr:colOff>
      <xdr:row>535</xdr:row>
      <xdr:rowOff>133350</xdr:rowOff>
    </xdr:to>
    <xdr:pic>
      <xdr:nvPicPr>
        <xdr:cNvPr id="1324017" name="Picture 1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1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45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536</xdr:row>
      <xdr:rowOff>0</xdr:rowOff>
    </xdr:from>
    <xdr:to>
      <xdr:col>1</xdr:col>
      <xdr:colOff>152400</xdr:colOff>
      <xdr:row>536</xdr:row>
      <xdr:rowOff>133350</xdr:rowOff>
    </xdr:to>
    <xdr:pic>
      <xdr:nvPicPr>
        <xdr:cNvPr id="1324018" name="Picture 1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2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64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537</xdr:row>
      <xdr:rowOff>0</xdr:rowOff>
    </xdr:from>
    <xdr:to>
      <xdr:col>1</xdr:col>
      <xdr:colOff>152400</xdr:colOff>
      <xdr:row>537</xdr:row>
      <xdr:rowOff>133350</xdr:rowOff>
    </xdr:to>
    <xdr:pic>
      <xdr:nvPicPr>
        <xdr:cNvPr id="1324019" name="Picture 1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3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83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538</xdr:row>
      <xdr:rowOff>0</xdr:rowOff>
    </xdr:from>
    <xdr:to>
      <xdr:col>1</xdr:col>
      <xdr:colOff>152400</xdr:colOff>
      <xdr:row>538</xdr:row>
      <xdr:rowOff>133350</xdr:rowOff>
    </xdr:to>
    <xdr:pic>
      <xdr:nvPicPr>
        <xdr:cNvPr id="1324020" name="Picture 1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4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03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539</xdr:row>
      <xdr:rowOff>0</xdr:rowOff>
    </xdr:from>
    <xdr:to>
      <xdr:col>1</xdr:col>
      <xdr:colOff>152400</xdr:colOff>
      <xdr:row>539</xdr:row>
      <xdr:rowOff>133350</xdr:rowOff>
    </xdr:to>
    <xdr:pic>
      <xdr:nvPicPr>
        <xdr:cNvPr id="1324021" name="Picture 2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5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22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540</xdr:row>
      <xdr:rowOff>0</xdr:rowOff>
    </xdr:from>
    <xdr:to>
      <xdr:col>1</xdr:col>
      <xdr:colOff>152400</xdr:colOff>
      <xdr:row>540</xdr:row>
      <xdr:rowOff>133350</xdr:rowOff>
    </xdr:to>
    <xdr:pic>
      <xdr:nvPicPr>
        <xdr:cNvPr id="1324022" name="Picture 2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6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41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541</xdr:row>
      <xdr:rowOff>0</xdr:rowOff>
    </xdr:from>
    <xdr:to>
      <xdr:col>1</xdr:col>
      <xdr:colOff>152400</xdr:colOff>
      <xdr:row>541</xdr:row>
      <xdr:rowOff>133350</xdr:rowOff>
    </xdr:to>
    <xdr:pic>
      <xdr:nvPicPr>
        <xdr:cNvPr id="1324023" name="Picture 2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7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60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542</xdr:row>
      <xdr:rowOff>0</xdr:rowOff>
    </xdr:from>
    <xdr:to>
      <xdr:col>1</xdr:col>
      <xdr:colOff>152400</xdr:colOff>
      <xdr:row>542</xdr:row>
      <xdr:rowOff>133350</xdr:rowOff>
    </xdr:to>
    <xdr:pic>
      <xdr:nvPicPr>
        <xdr:cNvPr id="1324024" name="Picture 2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8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79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543</xdr:row>
      <xdr:rowOff>0</xdr:rowOff>
    </xdr:from>
    <xdr:to>
      <xdr:col>1</xdr:col>
      <xdr:colOff>152400</xdr:colOff>
      <xdr:row>543</xdr:row>
      <xdr:rowOff>133350</xdr:rowOff>
    </xdr:to>
    <xdr:pic>
      <xdr:nvPicPr>
        <xdr:cNvPr id="1324025" name="Picture 2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9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98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544</xdr:row>
      <xdr:rowOff>0</xdr:rowOff>
    </xdr:from>
    <xdr:to>
      <xdr:col>1</xdr:col>
      <xdr:colOff>152400</xdr:colOff>
      <xdr:row>544</xdr:row>
      <xdr:rowOff>133350</xdr:rowOff>
    </xdr:to>
    <xdr:pic>
      <xdr:nvPicPr>
        <xdr:cNvPr id="1324026" name="Picture 2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A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17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545</xdr:row>
      <xdr:rowOff>0</xdr:rowOff>
    </xdr:from>
    <xdr:to>
      <xdr:col>1</xdr:col>
      <xdr:colOff>152400</xdr:colOff>
      <xdr:row>545</xdr:row>
      <xdr:rowOff>133350</xdr:rowOff>
    </xdr:to>
    <xdr:pic>
      <xdr:nvPicPr>
        <xdr:cNvPr id="1324027" name="Picture 2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B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440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546</xdr:row>
      <xdr:rowOff>0</xdr:rowOff>
    </xdr:from>
    <xdr:to>
      <xdr:col>1</xdr:col>
      <xdr:colOff>152400</xdr:colOff>
      <xdr:row>546</xdr:row>
      <xdr:rowOff>133350</xdr:rowOff>
    </xdr:to>
    <xdr:pic>
      <xdr:nvPicPr>
        <xdr:cNvPr id="1324028" name="Picture 2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C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630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547</xdr:row>
      <xdr:rowOff>0</xdr:rowOff>
    </xdr:from>
    <xdr:to>
      <xdr:col>1</xdr:col>
      <xdr:colOff>152400</xdr:colOff>
      <xdr:row>547</xdr:row>
      <xdr:rowOff>133350</xdr:rowOff>
    </xdr:to>
    <xdr:pic>
      <xdr:nvPicPr>
        <xdr:cNvPr id="1324029" name="Picture 2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D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821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548</xdr:row>
      <xdr:rowOff>0</xdr:rowOff>
    </xdr:from>
    <xdr:to>
      <xdr:col>1</xdr:col>
      <xdr:colOff>152400</xdr:colOff>
      <xdr:row>548</xdr:row>
      <xdr:rowOff>133350</xdr:rowOff>
    </xdr:to>
    <xdr:pic>
      <xdr:nvPicPr>
        <xdr:cNvPr id="1324030" name="Picture 2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E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01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549</xdr:row>
      <xdr:rowOff>0</xdr:rowOff>
    </xdr:from>
    <xdr:to>
      <xdr:col>1</xdr:col>
      <xdr:colOff>152400</xdr:colOff>
      <xdr:row>549</xdr:row>
      <xdr:rowOff>133350</xdr:rowOff>
    </xdr:to>
    <xdr:pic>
      <xdr:nvPicPr>
        <xdr:cNvPr id="1324031" name="Picture 3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F33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20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550</xdr:row>
      <xdr:rowOff>0</xdr:rowOff>
    </xdr:from>
    <xdr:to>
      <xdr:col>1</xdr:col>
      <xdr:colOff>152400</xdr:colOff>
      <xdr:row>550</xdr:row>
      <xdr:rowOff>133350</xdr:rowOff>
    </xdr:to>
    <xdr:pic>
      <xdr:nvPicPr>
        <xdr:cNvPr id="1341440" name="Picture 3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0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39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551</xdr:row>
      <xdr:rowOff>0</xdr:rowOff>
    </xdr:from>
    <xdr:to>
      <xdr:col>1</xdr:col>
      <xdr:colOff>152400</xdr:colOff>
      <xdr:row>551</xdr:row>
      <xdr:rowOff>133350</xdr:rowOff>
    </xdr:to>
    <xdr:pic>
      <xdr:nvPicPr>
        <xdr:cNvPr id="1341441" name="Picture 3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1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58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552</xdr:row>
      <xdr:rowOff>0</xdr:rowOff>
    </xdr:from>
    <xdr:to>
      <xdr:col>1</xdr:col>
      <xdr:colOff>152400</xdr:colOff>
      <xdr:row>552</xdr:row>
      <xdr:rowOff>133350</xdr:rowOff>
    </xdr:to>
    <xdr:pic>
      <xdr:nvPicPr>
        <xdr:cNvPr id="1341442" name="Picture 3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2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77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553</xdr:row>
      <xdr:rowOff>0</xdr:rowOff>
    </xdr:from>
    <xdr:to>
      <xdr:col>1</xdr:col>
      <xdr:colOff>152400</xdr:colOff>
      <xdr:row>553</xdr:row>
      <xdr:rowOff>133350</xdr:rowOff>
    </xdr:to>
    <xdr:pic>
      <xdr:nvPicPr>
        <xdr:cNvPr id="1341443" name="Picture 3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3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97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554</xdr:row>
      <xdr:rowOff>0</xdr:rowOff>
    </xdr:from>
    <xdr:to>
      <xdr:col>1</xdr:col>
      <xdr:colOff>152400</xdr:colOff>
      <xdr:row>554</xdr:row>
      <xdr:rowOff>133350</xdr:rowOff>
    </xdr:to>
    <xdr:pic>
      <xdr:nvPicPr>
        <xdr:cNvPr id="1341444" name="Picture 3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4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16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</xdr:row>
      <xdr:rowOff>0</xdr:rowOff>
    </xdr:from>
    <xdr:to>
      <xdr:col>1</xdr:col>
      <xdr:colOff>152400</xdr:colOff>
      <xdr:row>555</xdr:row>
      <xdr:rowOff>133350</xdr:rowOff>
    </xdr:to>
    <xdr:pic>
      <xdr:nvPicPr>
        <xdr:cNvPr id="1341445" name="Picture 3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5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354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556</xdr:row>
      <xdr:rowOff>0</xdr:rowOff>
    </xdr:from>
    <xdr:to>
      <xdr:col>1</xdr:col>
      <xdr:colOff>152400</xdr:colOff>
      <xdr:row>556</xdr:row>
      <xdr:rowOff>133350</xdr:rowOff>
    </xdr:to>
    <xdr:pic>
      <xdr:nvPicPr>
        <xdr:cNvPr id="1341446" name="Picture 3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6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54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557</xdr:row>
      <xdr:rowOff>0</xdr:rowOff>
    </xdr:from>
    <xdr:to>
      <xdr:col>1</xdr:col>
      <xdr:colOff>152400</xdr:colOff>
      <xdr:row>557</xdr:row>
      <xdr:rowOff>133350</xdr:rowOff>
    </xdr:to>
    <xdr:pic>
      <xdr:nvPicPr>
        <xdr:cNvPr id="1341447" name="Picture 3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7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73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558</xdr:row>
      <xdr:rowOff>0</xdr:rowOff>
    </xdr:from>
    <xdr:to>
      <xdr:col>1</xdr:col>
      <xdr:colOff>152400</xdr:colOff>
      <xdr:row>558</xdr:row>
      <xdr:rowOff>133350</xdr:rowOff>
    </xdr:to>
    <xdr:pic>
      <xdr:nvPicPr>
        <xdr:cNvPr id="1341448" name="Picture 3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8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92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559</xdr:row>
      <xdr:rowOff>0</xdr:rowOff>
    </xdr:from>
    <xdr:to>
      <xdr:col>1</xdr:col>
      <xdr:colOff>152400</xdr:colOff>
      <xdr:row>559</xdr:row>
      <xdr:rowOff>133350</xdr:rowOff>
    </xdr:to>
    <xdr:pic>
      <xdr:nvPicPr>
        <xdr:cNvPr id="1341449" name="Picture 4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9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11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560</xdr:row>
      <xdr:rowOff>0</xdr:rowOff>
    </xdr:from>
    <xdr:to>
      <xdr:col>1</xdr:col>
      <xdr:colOff>152400</xdr:colOff>
      <xdr:row>560</xdr:row>
      <xdr:rowOff>133350</xdr:rowOff>
    </xdr:to>
    <xdr:pic>
      <xdr:nvPicPr>
        <xdr:cNvPr id="1341450" name="Picture 4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A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30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561</xdr:row>
      <xdr:rowOff>0</xdr:rowOff>
    </xdr:from>
    <xdr:to>
      <xdr:col>1</xdr:col>
      <xdr:colOff>152400</xdr:colOff>
      <xdr:row>561</xdr:row>
      <xdr:rowOff>133350</xdr:rowOff>
    </xdr:to>
    <xdr:pic>
      <xdr:nvPicPr>
        <xdr:cNvPr id="1341451" name="Picture 4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B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49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562</xdr:row>
      <xdr:rowOff>0</xdr:rowOff>
    </xdr:from>
    <xdr:to>
      <xdr:col>1</xdr:col>
      <xdr:colOff>152400</xdr:colOff>
      <xdr:row>562</xdr:row>
      <xdr:rowOff>133350</xdr:rowOff>
    </xdr:to>
    <xdr:pic>
      <xdr:nvPicPr>
        <xdr:cNvPr id="1341452" name="Picture 4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C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688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563</xdr:row>
      <xdr:rowOff>0</xdr:rowOff>
    </xdr:from>
    <xdr:to>
      <xdr:col>1</xdr:col>
      <xdr:colOff>152400</xdr:colOff>
      <xdr:row>563</xdr:row>
      <xdr:rowOff>133350</xdr:rowOff>
    </xdr:to>
    <xdr:pic>
      <xdr:nvPicPr>
        <xdr:cNvPr id="1341453" name="Picture 4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D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878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564</xdr:row>
      <xdr:rowOff>0</xdr:rowOff>
    </xdr:from>
    <xdr:to>
      <xdr:col>1</xdr:col>
      <xdr:colOff>152400</xdr:colOff>
      <xdr:row>564</xdr:row>
      <xdr:rowOff>133350</xdr:rowOff>
    </xdr:to>
    <xdr:pic>
      <xdr:nvPicPr>
        <xdr:cNvPr id="1341454" name="Picture 4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E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06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565</xdr:row>
      <xdr:rowOff>0</xdr:rowOff>
    </xdr:from>
    <xdr:to>
      <xdr:col>1</xdr:col>
      <xdr:colOff>152400</xdr:colOff>
      <xdr:row>565</xdr:row>
      <xdr:rowOff>133350</xdr:rowOff>
    </xdr:to>
    <xdr:pic>
      <xdr:nvPicPr>
        <xdr:cNvPr id="1341455" name="Picture 4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F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259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566</xdr:row>
      <xdr:rowOff>0</xdr:rowOff>
    </xdr:from>
    <xdr:to>
      <xdr:col>1</xdr:col>
      <xdr:colOff>152400</xdr:colOff>
      <xdr:row>566</xdr:row>
      <xdr:rowOff>133350</xdr:rowOff>
    </xdr:to>
    <xdr:pic>
      <xdr:nvPicPr>
        <xdr:cNvPr id="1341456" name="Picture 4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0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45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567</xdr:row>
      <xdr:rowOff>0</xdr:rowOff>
    </xdr:from>
    <xdr:to>
      <xdr:col>1</xdr:col>
      <xdr:colOff>152400</xdr:colOff>
      <xdr:row>567</xdr:row>
      <xdr:rowOff>133350</xdr:rowOff>
    </xdr:to>
    <xdr:pic>
      <xdr:nvPicPr>
        <xdr:cNvPr id="1341457" name="Picture 4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1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640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568</xdr:row>
      <xdr:rowOff>0</xdr:rowOff>
    </xdr:from>
    <xdr:to>
      <xdr:col>1</xdr:col>
      <xdr:colOff>152400</xdr:colOff>
      <xdr:row>568</xdr:row>
      <xdr:rowOff>133350</xdr:rowOff>
    </xdr:to>
    <xdr:pic>
      <xdr:nvPicPr>
        <xdr:cNvPr id="1341458" name="Picture 4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2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831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569</xdr:row>
      <xdr:rowOff>0</xdr:rowOff>
    </xdr:from>
    <xdr:to>
      <xdr:col>1</xdr:col>
      <xdr:colOff>152400</xdr:colOff>
      <xdr:row>569</xdr:row>
      <xdr:rowOff>133350</xdr:rowOff>
    </xdr:to>
    <xdr:pic>
      <xdr:nvPicPr>
        <xdr:cNvPr id="1341459" name="Picture 5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3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021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570</xdr:row>
      <xdr:rowOff>0</xdr:rowOff>
    </xdr:from>
    <xdr:to>
      <xdr:col>1</xdr:col>
      <xdr:colOff>152400</xdr:colOff>
      <xdr:row>570</xdr:row>
      <xdr:rowOff>133350</xdr:rowOff>
    </xdr:to>
    <xdr:pic>
      <xdr:nvPicPr>
        <xdr:cNvPr id="1341460" name="Picture 5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4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21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571</xdr:row>
      <xdr:rowOff>0</xdr:rowOff>
    </xdr:from>
    <xdr:to>
      <xdr:col>1</xdr:col>
      <xdr:colOff>152400</xdr:colOff>
      <xdr:row>571</xdr:row>
      <xdr:rowOff>133350</xdr:rowOff>
    </xdr:to>
    <xdr:pic>
      <xdr:nvPicPr>
        <xdr:cNvPr id="1341461" name="Picture 5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5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40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572</xdr:row>
      <xdr:rowOff>0</xdr:rowOff>
    </xdr:from>
    <xdr:to>
      <xdr:col>1</xdr:col>
      <xdr:colOff>152400</xdr:colOff>
      <xdr:row>572</xdr:row>
      <xdr:rowOff>133350</xdr:rowOff>
    </xdr:to>
    <xdr:pic>
      <xdr:nvPicPr>
        <xdr:cNvPr id="1341462" name="Picture 5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6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59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</xdr:row>
      <xdr:rowOff>0</xdr:rowOff>
    </xdr:from>
    <xdr:to>
      <xdr:col>1</xdr:col>
      <xdr:colOff>152400</xdr:colOff>
      <xdr:row>573</xdr:row>
      <xdr:rowOff>133350</xdr:rowOff>
    </xdr:to>
    <xdr:pic>
      <xdr:nvPicPr>
        <xdr:cNvPr id="1341463" name="Picture 5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7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78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574</xdr:row>
      <xdr:rowOff>0</xdr:rowOff>
    </xdr:from>
    <xdr:to>
      <xdr:col>1</xdr:col>
      <xdr:colOff>152400</xdr:colOff>
      <xdr:row>574</xdr:row>
      <xdr:rowOff>133350</xdr:rowOff>
    </xdr:to>
    <xdr:pic>
      <xdr:nvPicPr>
        <xdr:cNvPr id="1341464" name="Picture 5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8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97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575</xdr:row>
      <xdr:rowOff>0</xdr:rowOff>
    </xdr:from>
    <xdr:to>
      <xdr:col>1</xdr:col>
      <xdr:colOff>152400</xdr:colOff>
      <xdr:row>575</xdr:row>
      <xdr:rowOff>133350</xdr:rowOff>
    </xdr:to>
    <xdr:pic>
      <xdr:nvPicPr>
        <xdr:cNvPr id="1341465" name="Picture 5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9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164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576</xdr:row>
      <xdr:rowOff>0</xdr:rowOff>
    </xdr:from>
    <xdr:to>
      <xdr:col>1</xdr:col>
      <xdr:colOff>152400</xdr:colOff>
      <xdr:row>576</xdr:row>
      <xdr:rowOff>133350</xdr:rowOff>
    </xdr:to>
    <xdr:pic>
      <xdr:nvPicPr>
        <xdr:cNvPr id="1341466" name="Picture 5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A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35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577</xdr:row>
      <xdr:rowOff>0</xdr:rowOff>
    </xdr:from>
    <xdr:to>
      <xdr:col>1</xdr:col>
      <xdr:colOff>152400</xdr:colOff>
      <xdr:row>577</xdr:row>
      <xdr:rowOff>133350</xdr:rowOff>
    </xdr:to>
    <xdr:pic>
      <xdr:nvPicPr>
        <xdr:cNvPr id="1341467" name="Picture 5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B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54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578</xdr:row>
      <xdr:rowOff>0</xdr:rowOff>
    </xdr:from>
    <xdr:to>
      <xdr:col>1</xdr:col>
      <xdr:colOff>152400</xdr:colOff>
      <xdr:row>578</xdr:row>
      <xdr:rowOff>133350</xdr:rowOff>
    </xdr:to>
    <xdr:pic>
      <xdr:nvPicPr>
        <xdr:cNvPr id="1341468" name="Picture 5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C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73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579</xdr:row>
      <xdr:rowOff>0</xdr:rowOff>
    </xdr:from>
    <xdr:to>
      <xdr:col>1</xdr:col>
      <xdr:colOff>152400</xdr:colOff>
      <xdr:row>579</xdr:row>
      <xdr:rowOff>133350</xdr:rowOff>
    </xdr:to>
    <xdr:pic>
      <xdr:nvPicPr>
        <xdr:cNvPr id="1341469" name="Picture 6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D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92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580</xdr:row>
      <xdr:rowOff>0</xdr:rowOff>
    </xdr:from>
    <xdr:to>
      <xdr:col>1</xdr:col>
      <xdr:colOff>152400</xdr:colOff>
      <xdr:row>580</xdr:row>
      <xdr:rowOff>133350</xdr:rowOff>
    </xdr:to>
    <xdr:pic>
      <xdr:nvPicPr>
        <xdr:cNvPr id="1341470" name="Picture 6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E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11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581</xdr:row>
      <xdr:rowOff>0</xdr:rowOff>
    </xdr:from>
    <xdr:to>
      <xdr:col>1</xdr:col>
      <xdr:colOff>152400</xdr:colOff>
      <xdr:row>581</xdr:row>
      <xdr:rowOff>133350</xdr:rowOff>
    </xdr:to>
    <xdr:pic>
      <xdr:nvPicPr>
        <xdr:cNvPr id="1341471" name="Picture 6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F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30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582</xdr:row>
      <xdr:rowOff>0</xdr:rowOff>
    </xdr:from>
    <xdr:to>
      <xdr:col>1</xdr:col>
      <xdr:colOff>152400</xdr:colOff>
      <xdr:row>582</xdr:row>
      <xdr:rowOff>133350</xdr:rowOff>
    </xdr:to>
    <xdr:pic>
      <xdr:nvPicPr>
        <xdr:cNvPr id="1341472" name="Picture 6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0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574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583</xdr:row>
      <xdr:rowOff>0</xdr:rowOff>
    </xdr:from>
    <xdr:to>
      <xdr:col>1</xdr:col>
      <xdr:colOff>152400</xdr:colOff>
      <xdr:row>583</xdr:row>
      <xdr:rowOff>133350</xdr:rowOff>
    </xdr:to>
    <xdr:pic>
      <xdr:nvPicPr>
        <xdr:cNvPr id="1341473" name="Picture 6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1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764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584</xdr:row>
      <xdr:rowOff>0</xdr:rowOff>
    </xdr:from>
    <xdr:to>
      <xdr:col>1</xdr:col>
      <xdr:colOff>152400</xdr:colOff>
      <xdr:row>584</xdr:row>
      <xdr:rowOff>133350</xdr:rowOff>
    </xdr:to>
    <xdr:pic>
      <xdr:nvPicPr>
        <xdr:cNvPr id="1341474" name="Picture 6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2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955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585</xdr:row>
      <xdr:rowOff>0</xdr:rowOff>
    </xdr:from>
    <xdr:to>
      <xdr:col>1</xdr:col>
      <xdr:colOff>152400</xdr:colOff>
      <xdr:row>585</xdr:row>
      <xdr:rowOff>133350</xdr:rowOff>
    </xdr:to>
    <xdr:pic>
      <xdr:nvPicPr>
        <xdr:cNvPr id="1341475" name="Picture 6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3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145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586</xdr:row>
      <xdr:rowOff>0</xdr:rowOff>
    </xdr:from>
    <xdr:to>
      <xdr:col>1</xdr:col>
      <xdr:colOff>152400</xdr:colOff>
      <xdr:row>586</xdr:row>
      <xdr:rowOff>133350</xdr:rowOff>
    </xdr:to>
    <xdr:pic>
      <xdr:nvPicPr>
        <xdr:cNvPr id="1341476" name="Picture 6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4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336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587</xdr:row>
      <xdr:rowOff>0</xdr:rowOff>
    </xdr:from>
    <xdr:to>
      <xdr:col>1</xdr:col>
      <xdr:colOff>152400</xdr:colOff>
      <xdr:row>587</xdr:row>
      <xdr:rowOff>133350</xdr:rowOff>
    </xdr:to>
    <xdr:pic>
      <xdr:nvPicPr>
        <xdr:cNvPr id="1341477" name="Picture 6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5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526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588</xdr:row>
      <xdr:rowOff>0</xdr:rowOff>
    </xdr:from>
    <xdr:to>
      <xdr:col>1</xdr:col>
      <xdr:colOff>152400</xdr:colOff>
      <xdr:row>588</xdr:row>
      <xdr:rowOff>133350</xdr:rowOff>
    </xdr:to>
    <xdr:pic>
      <xdr:nvPicPr>
        <xdr:cNvPr id="1341478" name="Picture 6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6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717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589</xdr:row>
      <xdr:rowOff>0</xdr:rowOff>
    </xdr:from>
    <xdr:to>
      <xdr:col>1</xdr:col>
      <xdr:colOff>152400</xdr:colOff>
      <xdr:row>589</xdr:row>
      <xdr:rowOff>133350</xdr:rowOff>
    </xdr:to>
    <xdr:pic>
      <xdr:nvPicPr>
        <xdr:cNvPr id="1341479" name="Picture 7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7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907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590</xdr:row>
      <xdr:rowOff>0</xdr:rowOff>
    </xdr:from>
    <xdr:to>
      <xdr:col>1</xdr:col>
      <xdr:colOff>152400</xdr:colOff>
      <xdr:row>590</xdr:row>
      <xdr:rowOff>133350</xdr:rowOff>
    </xdr:to>
    <xdr:pic>
      <xdr:nvPicPr>
        <xdr:cNvPr id="1341480" name="Picture 7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8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098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</xdr:row>
      <xdr:rowOff>0</xdr:rowOff>
    </xdr:from>
    <xdr:to>
      <xdr:col>1</xdr:col>
      <xdr:colOff>152400</xdr:colOff>
      <xdr:row>591</xdr:row>
      <xdr:rowOff>133350</xdr:rowOff>
    </xdr:to>
    <xdr:pic>
      <xdr:nvPicPr>
        <xdr:cNvPr id="1341481" name="Picture 7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9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28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592</xdr:row>
      <xdr:rowOff>0</xdr:rowOff>
    </xdr:from>
    <xdr:to>
      <xdr:col>1</xdr:col>
      <xdr:colOff>152400</xdr:colOff>
      <xdr:row>592</xdr:row>
      <xdr:rowOff>133350</xdr:rowOff>
    </xdr:to>
    <xdr:pic>
      <xdr:nvPicPr>
        <xdr:cNvPr id="1341482" name="Picture 7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A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479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593</xdr:row>
      <xdr:rowOff>0</xdr:rowOff>
    </xdr:from>
    <xdr:to>
      <xdr:col>1</xdr:col>
      <xdr:colOff>152400</xdr:colOff>
      <xdr:row>593</xdr:row>
      <xdr:rowOff>133350</xdr:rowOff>
    </xdr:to>
    <xdr:pic>
      <xdr:nvPicPr>
        <xdr:cNvPr id="1341483" name="Picture 7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B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669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594</xdr:row>
      <xdr:rowOff>0</xdr:rowOff>
    </xdr:from>
    <xdr:to>
      <xdr:col>1</xdr:col>
      <xdr:colOff>152400</xdr:colOff>
      <xdr:row>594</xdr:row>
      <xdr:rowOff>133350</xdr:rowOff>
    </xdr:to>
    <xdr:pic>
      <xdr:nvPicPr>
        <xdr:cNvPr id="1341484" name="Picture 7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C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860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595</xdr:row>
      <xdr:rowOff>0</xdr:rowOff>
    </xdr:from>
    <xdr:to>
      <xdr:col>1</xdr:col>
      <xdr:colOff>152400</xdr:colOff>
      <xdr:row>595</xdr:row>
      <xdr:rowOff>133350</xdr:rowOff>
    </xdr:to>
    <xdr:pic>
      <xdr:nvPicPr>
        <xdr:cNvPr id="1341485" name="Picture 7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D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050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596</xdr:row>
      <xdr:rowOff>0</xdr:rowOff>
    </xdr:from>
    <xdr:to>
      <xdr:col>1</xdr:col>
      <xdr:colOff>152400</xdr:colOff>
      <xdr:row>596</xdr:row>
      <xdr:rowOff>133350</xdr:rowOff>
    </xdr:to>
    <xdr:pic>
      <xdr:nvPicPr>
        <xdr:cNvPr id="1341486" name="Picture 7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E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241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597</xdr:row>
      <xdr:rowOff>0</xdr:rowOff>
    </xdr:from>
    <xdr:to>
      <xdr:col>1</xdr:col>
      <xdr:colOff>152400</xdr:colOff>
      <xdr:row>597</xdr:row>
      <xdr:rowOff>133350</xdr:rowOff>
    </xdr:to>
    <xdr:pic>
      <xdr:nvPicPr>
        <xdr:cNvPr id="1341487" name="Picture 7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F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431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598</xdr:row>
      <xdr:rowOff>0</xdr:rowOff>
    </xdr:from>
    <xdr:to>
      <xdr:col>1</xdr:col>
      <xdr:colOff>152400</xdr:colOff>
      <xdr:row>598</xdr:row>
      <xdr:rowOff>133350</xdr:rowOff>
    </xdr:to>
    <xdr:pic>
      <xdr:nvPicPr>
        <xdr:cNvPr id="1341488" name="Picture 7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0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622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599</xdr:row>
      <xdr:rowOff>0</xdr:rowOff>
    </xdr:from>
    <xdr:to>
      <xdr:col>1</xdr:col>
      <xdr:colOff>152400</xdr:colOff>
      <xdr:row>599</xdr:row>
      <xdr:rowOff>133350</xdr:rowOff>
    </xdr:to>
    <xdr:pic>
      <xdr:nvPicPr>
        <xdr:cNvPr id="1341489" name="Picture 8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1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88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600</xdr:row>
      <xdr:rowOff>0</xdr:rowOff>
    </xdr:from>
    <xdr:to>
      <xdr:col>1</xdr:col>
      <xdr:colOff>152400</xdr:colOff>
      <xdr:row>600</xdr:row>
      <xdr:rowOff>133350</xdr:rowOff>
    </xdr:to>
    <xdr:pic>
      <xdr:nvPicPr>
        <xdr:cNvPr id="1341490" name="Picture 8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2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07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601</xdr:row>
      <xdr:rowOff>0</xdr:rowOff>
    </xdr:from>
    <xdr:to>
      <xdr:col>1</xdr:col>
      <xdr:colOff>152400</xdr:colOff>
      <xdr:row>601</xdr:row>
      <xdr:rowOff>133350</xdr:rowOff>
    </xdr:to>
    <xdr:pic>
      <xdr:nvPicPr>
        <xdr:cNvPr id="1341491" name="Picture 8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3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26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602</xdr:row>
      <xdr:rowOff>0</xdr:rowOff>
    </xdr:from>
    <xdr:to>
      <xdr:col>1</xdr:col>
      <xdr:colOff>152400</xdr:colOff>
      <xdr:row>602</xdr:row>
      <xdr:rowOff>133350</xdr:rowOff>
    </xdr:to>
    <xdr:pic>
      <xdr:nvPicPr>
        <xdr:cNvPr id="1341492" name="Picture 8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4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46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341493" name="Picture 8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5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65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604</xdr:row>
      <xdr:rowOff>0</xdr:rowOff>
    </xdr:from>
    <xdr:to>
      <xdr:col>1</xdr:col>
      <xdr:colOff>152400</xdr:colOff>
      <xdr:row>604</xdr:row>
      <xdr:rowOff>133350</xdr:rowOff>
    </xdr:to>
    <xdr:pic>
      <xdr:nvPicPr>
        <xdr:cNvPr id="1341494" name="Picture 8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6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84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605</xdr:row>
      <xdr:rowOff>0</xdr:rowOff>
    </xdr:from>
    <xdr:to>
      <xdr:col>1</xdr:col>
      <xdr:colOff>152400</xdr:colOff>
      <xdr:row>605</xdr:row>
      <xdr:rowOff>133350</xdr:rowOff>
    </xdr:to>
    <xdr:pic>
      <xdr:nvPicPr>
        <xdr:cNvPr id="1341495" name="Picture 8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7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03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606</xdr:row>
      <xdr:rowOff>0</xdr:rowOff>
    </xdr:from>
    <xdr:to>
      <xdr:col>1</xdr:col>
      <xdr:colOff>152400</xdr:colOff>
      <xdr:row>606</xdr:row>
      <xdr:rowOff>133350</xdr:rowOff>
    </xdr:to>
    <xdr:pic>
      <xdr:nvPicPr>
        <xdr:cNvPr id="1341496" name="Picture 8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8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22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0</xdr:rowOff>
    </xdr:from>
    <xdr:to>
      <xdr:col>1</xdr:col>
      <xdr:colOff>152400</xdr:colOff>
      <xdr:row>607</xdr:row>
      <xdr:rowOff>133350</xdr:rowOff>
    </xdr:to>
    <xdr:pic>
      <xdr:nvPicPr>
        <xdr:cNvPr id="1341497" name="Picture 8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9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41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</xdr:row>
      <xdr:rowOff>0</xdr:rowOff>
    </xdr:from>
    <xdr:to>
      <xdr:col>1</xdr:col>
      <xdr:colOff>152400</xdr:colOff>
      <xdr:row>608</xdr:row>
      <xdr:rowOff>133350</xdr:rowOff>
    </xdr:to>
    <xdr:pic>
      <xdr:nvPicPr>
        <xdr:cNvPr id="1341498" name="Picture 8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A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60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609</xdr:row>
      <xdr:rowOff>0</xdr:rowOff>
    </xdr:from>
    <xdr:to>
      <xdr:col>1</xdr:col>
      <xdr:colOff>152400</xdr:colOff>
      <xdr:row>609</xdr:row>
      <xdr:rowOff>133350</xdr:rowOff>
    </xdr:to>
    <xdr:pic>
      <xdr:nvPicPr>
        <xdr:cNvPr id="1341499" name="Picture 9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B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79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610</xdr:row>
      <xdr:rowOff>0</xdr:rowOff>
    </xdr:from>
    <xdr:to>
      <xdr:col>1</xdr:col>
      <xdr:colOff>152400</xdr:colOff>
      <xdr:row>610</xdr:row>
      <xdr:rowOff>133350</xdr:rowOff>
    </xdr:to>
    <xdr:pic>
      <xdr:nvPicPr>
        <xdr:cNvPr id="1341500" name="Picture 9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C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98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611</xdr:row>
      <xdr:rowOff>0</xdr:rowOff>
    </xdr:from>
    <xdr:to>
      <xdr:col>1</xdr:col>
      <xdr:colOff>152400</xdr:colOff>
      <xdr:row>611</xdr:row>
      <xdr:rowOff>133350</xdr:rowOff>
    </xdr:to>
    <xdr:pic>
      <xdr:nvPicPr>
        <xdr:cNvPr id="1341501" name="Picture 9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D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17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612</xdr:row>
      <xdr:rowOff>0</xdr:rowOff>
    </xdr:from>
    <xdr:to>
      <xdr:col>1</xdr:col>
      <xdr:colOff>152400</xdr:colOff>
      <xdr:row>612</xdr:row>
      <xdr:rowOff>133350</xdr:rowOff>
    </xdr:to>
    <xdr:pic>
      <xdr:nvPicPr>
        <xdr:cNvPr id="1341502" name="Picture 9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E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36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613</xdr:row>
      <xdr:rowOff>0</xdr:rowOff>
    </xdr:from>
    <xdr:to>
      <xdr:col>1</xdr:col>
      <xdr:colOff>152400</xdr:colOff>
      <xdr:row>613</xdr:row>
      <xdr:rowOff>133350</xdr:rowOff>
    </xdr:to>
    <xdr:pic>
      <xdr:nvPicPr>
        <xdr:cNvPr id="1341503" name="Picture 9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F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55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</xdr:row>
      <xdr:rowOff>0</xdr:rowOff>
    </xdr:from>
    <xdr:to>
      <xdr:col>1</xdr:col>
      <xdr:colOff>152400</xdr:colOff>
      <xdr:row>614</xdr:row>
      <xdr:rowOff>133350</xdr:rowOff>
    </xdr:to>
    <xdr:pic>
      <xdr:nvPicPr>
        <xdr:cNvPr id="1341504" name="Picture 9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0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74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615</xdr:row>
      <xdr:rowOff>0</xdr:rowOff>
    </xdr:from>
    <xdr:to>
      <xdr:col>1</xdr:col>
      <xdr:colOff>152400</xdr:colOff>
      <xdr:row>615</xdr:row>
      <xdr:rowOff>133350</xdr:rowOff>
    </xdr:to>
    <xdr:pic>
      <xdr:nvPicPr>
        <xdr:cNvPr id="1341505" name="Picture 9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1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93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616</xdr:row>
      <xdr:rowOff>0</xdr:rowOff>
    </xdr:from>
    <xdr:to>
      <xdr:col>1</xdr:col>
      <xdr:colOff>152400</xdr:colOff>
      <xdr:row>616</xdr:row>
      <xdr:rowOff>133350</xdr:rowOff>
    </xdr:to>
    <xdr:pic>
      <xdr:nvPicPr>
        <xdr:cNvPr id="1341506" name="Picture 9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2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12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617</xdr:row>
      <xdr:rowOff>0</xdr:rowOff>
    </xdr:from>
    <xdr:to>
      <xdr:col>1</xdr:col>
      <xdr:colOff>152400</xdr:colOff>
      <xdr:row>617</xdr:row>
      <xdr:rowOff>133350</xdr:rowOff>
    </xdr:to>
    <xdr:pic>
      <xdr:nvPicPr>
        <xdr:cNvPr id="1341507" name="Picture 9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3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31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618</xdr:row>
      <xdr:rowOff>0</xdr:rowOff>
    </xdr:from>
    <xdr:to>
      <xdr:col>1</xdr:col>
      <xdr:colOff>152400</xdr:colOff>
      <xdr:row>618</xdr:row>
      <xdr:rowOff>133350</xdr:rowOff>
    </xdr:to>
    <xdr:pic>
      <xdr:nvPicPr>
        <xdr:cNvPr id="1341508" name="Picture 9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4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50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619</xdr:row>
      <xdr:rowOff>0</xdr:rowOff>
    </xdr:from>
    <xdr:to>
      <xdr:col>1</xdr:col>
      <xdr:colOff>152400</xdr:colOff>
      <xdr:row>619</xdr:row>
      <xdr:rowOff>133350</xdr:rowOff>
    </xdr:to>
    <xdr:pic>
      <xdr:nvPicPr>
        <xdr:cNvPr id="1341509" name="Picture 10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5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69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620</xdr:row>
      <xdr:rowOff>0</xdr:rowOff>
    </xdr:from>
    <xdr:to>
      <xdr:col>1</xdr:col>
      <xdr:colOff>152400</xdr:colOff>
      <xdr:row>620</xdr:row>
      <xdr:rowOff>133350</xdr:rowOff>
    </xdr:to>
    <xdr:pic>
      <xdr:nvPicPr>
        <xdr:cNvPr id="1341510" name="Picture 10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6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88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621</xdr:row>
      <xdr:rowOff>0</xdr:rowOff>
    </xdr:from>
    <xdr:to>
      <xdr:col>1</xdr:col>
      <xdr:colOff>152400</xdr:colOff>
      <xdr:row>621</xdr:row>
      <xdr:rowOff>133350</xdr:rowOff>
    </xdr:to>
    <xdr:pic>
      <xdr:nvPicPr>
        <xdr:cNvPr id="1341511" name="Picture 10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7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07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622</xdr:row>
      <xdr:rowOff>0</xdr:rowOff>
    </xdr:from>
    <xdr:to>
      <xdr:col>1</xdr:col>
      <xdr:colOff>152400</xdr:colOff>
      <xdr:row>622</xdr:row>
      <xdr:rowOff>133350</xdr:rowOff>
    </xdr:to>
    <xdr:pic>
      <xdr:nvPicPr>
        <xdr:cNvPr id="1341512" name="Picture 10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8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27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133350</xdr:rowOff>
    </xdr:to>
    <xdr:pic>
      <xdr:nvPicPr>
        <xdr:cNvPr id="1341513" name="Picture 10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9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46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152400</xdr:colOff>
      <xdr:row>624</xdr:row>
      <xdr:rowOff>133350</xdr:rowOff>
    </xdr:to>
    <xdr:pic>
      <xdr:nvPicPr>
        <xdr:cNvPr id="1341514" name="Picture 10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A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65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625</xdr:row>
      <xdr:rowOff>0</xdr:rowOff>
    </xdr:from>
    <xdr:to>
      <xdr:col>1</xdr:col>
      <xdr:colOff>152400</xdr:colOff>
      <xdr:row>625</xdr:row>
      <xdr:rowOff>133350</xdr:rowOff>
    </xdr:to>
    <xdr:pic>
      <xdr:nvPicPr>
        <xdr:cNvPr id="1341515" name="Picture 10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B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84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626</xdr:row>
      <xdr:rowOff>0</xdr:rowOff>
    </xdr:from>
    <xdr:to>
      <xdr:col>1</xdr:col>
      <xdr:colOff>152400</xdr:colOff>
      <xdr:row>626</xdr:row>
      <xdr:rowOff>133350</xdr:rowOff>
    </xdr:to>
    <xdr:pic>
      <xdr:nvPicPr>
        <xdr:cNvPr id="1341516" name="Picture 10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C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03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627</xdr:row>
      <xdr:rowOff>0</xdr:rowOff>
    </xdr:from>
    <xdr:to>
      <xdr:col>1</xdr:col>
      <xdr:colOff>152400</xdr:colOff>
      <xdr:row>627</xdr:row>
      <xdr:rowOff>133350</xdr:rowOff>
    </xdr:to>
    <xdr:pic>
      <xdr:nvPicPr>
        <xdr:cNvPr id="1341517" name="Picture 10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D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22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628</xdr:row>
      <xdr:rowOff>0</xdr:rowOff>
    </xdr:from>
    <xdr:to>
      <xdr:col>1</xdr:col>
      <xdr:colOff>152400</xdr:colOff>
      <xdr:row>628</xdr:row>
      <xdr:rowOff>133350</xdr:rowOff>
    </xdr:to>
    <xdr:pic>
      <xdr:nvPicPr>
        <xdr:cNvPr id="1341518" name="Picture 10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E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41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629</xdr:row>
      <xdr:rowOff>0</xdr:rowOff>
    </xdr:from>
    <xdr:to>
      <xdr:col>1</xdr:col>
      <xdr:colOff>152400</xdr:colOff>
      <xdr:row>629</xdr:row>
      <xdr:rowOff>133350</xdr:rowOff>
    </xdr:to>
    <xdr:pic>
      <xdr:nvPicPr>
        <xdr:cNvPr id="1341519" name="Picture 11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F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60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630</xdr:row>
      <xdr:rowOff>0</xdr:rowOff>
    </xdr:from>
    <xdr:to>
      <xdr:col>1</xdr:col>
      <xdr:colOff>152400</xdr:colOff>
      <xdr:row>630</xdr:row>
      <xdr:rowOff>133350</xdr:rowOff>
    </xdr:to>
    <xdr:pic>
      <xdr:nvPicPr>
        <xdr:cNvPr id="1341520" name="Picture 11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0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79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631</xdr:row>
      <xdr:rowOff>0</xdr:rowOff>
    </xdr:from>
    <xdr:to>
      <xdr:col>1</xdr:col>
      <xdr:colOff>152400</xdr:colOff>
      <xdr:row>631</xdr:row>
      <xdr:rowOff>133350</xdr:rowOff>
    </xdr:to>
    <xdr:pic>
      <xdr:nvPicPr>
        <xdr:cNvPr id="1341521" name="Picture 11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1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98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632</xdr:row>
      <xdr:rowOff>0</xdr:rowOff>
    </xdr:from>
    <xdr:to>
      <xdr:col>1</xdr:col>
      <xdr:colOff>152400</xdr:colOff>
      <xdr:row>632</xdr:row>
      <xdr:rowOff>133350</xdr:rowOff>
    </xdr:to>
    <xdr:pic>
      <xdr:nvPicPr>
        <xdr:cNvPr id="1341522" name="Picture 11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2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817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636</xdr:row>
      <xdr:rowOff>0</xdr:rowOff>
    </xdr:from>
    <xdr:to>
      <xdr:col>1</xdr:col>
      <xdr:colOff>152400</xdr:colOff>
      <xdr:row>636</xdr:row>
      <xdr:rowOff>133350</xdr:rowOff>
    </xdr:to>
    <xdr:pic>
      <xdr:nvPicPr>
        <xdr:cNvPr id="1341523" name="Picture 1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3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891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637</xdr:row>
      <xdr:rowOff>0</xdr:rowOff>
    </xdr:from>
    <xdr:to>
      <xdr:col>1</xdr:col>
      <xdr:colOff>152400</xdr:colOff>
      <xdr:row>637</xdr:row>
      <xdr:rowOff>133350</xdr:rowOff>
    </xdr:to>
    <xdr:pic>
      <xdr:nvPicPr>
        <xdr:cNvPr id="1341524" name="Picture 1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4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108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638</xdr:row>
      <xdr:rowOff>0</xdr:rowOff>
    </xdr:from>
    <xdr:to>
      <xdr:col>1</xdr:col>
      <xdr:colOff>152400</xdr:colOff>
      <xdr:row>638</xdr:row>
      <xdr:rowOff>133350</xdr:rowOff>
    </xdr:to>
    <xdr:pic>
      <xdr:nvPicPr>
        <xdr:cNvPr id="1341525" name="Picture 1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5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29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639</xdr:row>
      <xdr:rowOff>0</xdr:rowOff>
    </xdr:from>
    <xdr:to>
      <xdr:col>1</xdr:col>
      <xdr:colOff>152400</xdr:colOff>
      <xdr:row>639</xdr:row>
      <xdr:rowOff>133350</xdr:rowOff>
    </xdr:to>
    <xdr:pic>
      <xdr:nvPicPr>
        <xdr:cNvPr id="1341526" name="Picture 1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6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56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640</xdr:row>
      <xdr:rowOff>0</xdr:rowOff>
    </xdr:from>
    <xdr:to>
      <xdr:col>1</xdr:col>
      <xdr:colOff>152400</xdr:colOff>
      <xdr:row>640</xdr:row>
      <xdr:rowOff>133350</xdr:rowOff>
    </xdr:to>
    <xdr:pic>
      <xdr:nvPicPr>
        <xdr:cNvPr id="1341527" name="Picture 1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7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756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641</xdr:row>
      <xdr:rowOff>0</xdr:rowOff>
    </xdr:from>
    <xdr:to>
      <xdr:col>1</xdr:col>
      <xdr:colOff>152400</xdr:colOff>
      <xdr:row>641</xdr:row>
      <xdr:rowOff>133350</xdr:rowOff>
    </xdr:to>
    <xdr:pic>
      <xdr:nvPicPr>
        <xdr:cNvPr id="1341528" name="Picture 1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8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947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642</xdr:row>
      <xdr:rowOff>0</xdr:rowOff>
    </xdr:from>
    <xdr:to>
      <xdr:col>1</xdr:col>
      <xdr:colOff>152400</xdr:colOff>
      <xdr:row>642</xdr:row>
      <xdr:rowOff>133350</xdr:rowOff>
    </xdr:to>
    <xdr:pic>
      <xdr:nvPicPr>
        <xdr:cNvPr id="1341529" name="Picture 1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9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137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643</xdr:row>
      <xdr:rowOff>0</xdr:rowOff>
    </xdr:from>
    <xdr:to>
      <xdr:col>1</xdr:col>
      <xdr:colOff>152400</xdr:colOff>
      <xdr:row>643</xdr:row>
      <xdr:rowOff>133350</xdr:rowOff>
    </xdr:to>
    <xdr:pic>
      <xdr:nvPicPr>
        <xdr:cNvPr id="1341530" name="Picture 1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A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32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644</xdr:row>
      <xdr:rowOff>0</xdr:rowOff>
    </xdr:from>
    <xdr:to>
      <xdr:col>1</xdr:col>
      <xdr:colOff>152400</xdr:colOff>
      <xdr:row>644</xdr:row>
      <xdr:rowOff>133350</xdr:rowOff>
    </xdr:to>
    <xdr:pic>
      <xdr:nvPicPr>
        <xdr:cNvPr id="1341531" name="Picture 2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B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51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645</xdr:row>
      <xdr:rowOff>0</xdr:rowOff>
    </xdr:from>
    <xdr:to>
      <xdr:col>1</xdr:col>
      <xdr:colOff>152400</xdr:colOff>
      <xdr:row>645</xdr:row>
      <xdr:rowOff>133350</xdr:rowOff>
    </xdr:to>
    <xdr:pic>
      <xdr:nvPicPr>
        <xdr:cNvPr id="1341532" name="Picture 2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C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70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646</xdr:row>
      <xdr:rowOff>0</xdr:rowOff>
    </xdr:from>
    <xdr:to>
      <xdr:col>1</xdr:col>
      <xdr:colOff>152400</xdr:colOff>
      <xdr:row>646</xdr:row>
      <xdr:rowOff>133350</xdr:rowOff>
    </xdr:to>
    <xdr:pic>
      <xdr:nvPicPr>
        <xdr:cNvPr id="1341533" name="Picture 2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D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89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647</xdr:row>
      <xdr:rowOff>0</xdr:rowOff>
    </xdr:from>
    <xdr:to>
      <xdr:col>1</xdr:col>
      <xdr:colOff>152400</xdr:colOff>
      <xdr:row>647</xdr:row>
      <xdr:rowOff>133350</xdr:rowOff>
    </xdr:to>
    <xdr:pic>
      <xdr:nvPicPr>
        <xdr:cNvPr id="1341534" name="Picture 2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E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090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648</xdr:row>
      <xdr:rowOff>0</xdr:rowOff>
    </xdr:from>
    <xdr:to>
      <xdr:col>1</xdr:col>
      <xdr:colOff>152400</xdr:colOff>
      <xdr:row>648</xdr:row>
      <xdr:rowOff>133350</xdr:rowOff>
    </xdr:to>
    <xdr:pic>
      <xdr:nvPicPr>
        <xdr:cNvPr id="1341535" name="Picture 2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F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280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649</xdr:row>
      <xdr:rowOff>0</xdr:rowOff>
    </xdr:from>
    <xdr:to>
      <xdr:col>1</xdr:col>
      <xdr:colOff>152400</xdr:colOff>
      <xdr:row>649</xdr:row>
      <xdr:rowOff>133350</xdr:rowOff>
    </xdr:to>
    <xdr:pic>
      <xdr:nvPicPr>
        <xdr:cNvPr id="1341536" name="Picture 2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0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547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650</xdr:row>
      <xdr:rowOff>0</xdr:rowOff>
    </xdr:from>
    <xdr:to>
      <xdr:col>1</xdr:col>
      <xdr:colOff>152400</xdr:colOff>
      <xdr:row>650</xdr:row>
      <xdr:rowOff>133350</xdr:rowOff>
    </xdr:to>
    <xdr:pic>
      <xdr:nvPicPr>
        <xdr:cNvPr id="1341537" name="Picture 2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1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737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651</xdr:row>
      <xdr:rowOff>0</xdr:rowOff>
    </xdr:from>
    <xdr:to>
      <xdr:col>1</xdr:col>
      <xdr:colOff>152400</xdr:colOff>
      <xdr:row>651</xdr:row>
      <xdr:rowOff>133350</xdr:rowOff>
    </xdr:to>
    <xdr:pic>
      <xdr:nvPicPr>
        <xdr:cNvPr id="1341538" name="Picture 2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2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92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652</xdr:row>
      <xdr:rowOff>0</xdr:rowOff>
    </xdr:from>
    <xdr:to>
      <xdr:col>1</xdr:col>
      <xdr:colOff>152400</xdr:colOff>
      <xdr:row>652</xdr:row>
      <xdr:rowOff>133350</xdr:rowOff>
    </xdr:to>
    <xdr:pic>
      <xdr:nvPicPr>
        <xdr:cNvPr id="1341539" name="Picture 2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3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118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653</xdr:row>
      <xdr:rowOff>0</xdr:rowOff>
    </xdr:from>
    <xdr:to>
      <xdr:col>1</xdr:col>
      <xdr:colOff>152400</xdr:colOff>
      <xdr:row>653</xdr:row>
      <xdr:rowOff>133350</xdr:rowOff>
    </xdr:to>
    <xdr:pic>
      <xdr:nvPicPr>
        <xdr:cNvPr id="1341540" name="Picture 2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4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309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654</xdr:row>
      <xdr:rowOff>0</xdr:rowOff>
    </xdr:from>
    <xdr:to>
      <xdr:col>1</xdr:col>
      <xdr:colOff>152400</xdr:colOff>
      <xdr:row>654</xdr:row>
      <xdr:rowOff>133350</xdr:rowOff>
    </xdr:to>
    <xdr:pic>
      <xdr:nvPicPr>
        <xdr:cNvPr id="1341541" name="Picture 3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5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499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655</xdr:row>
      <xdr:rowOff>0</xdr:rowOff>
    </xdr:from>
    <xdr:to>
      <xdr:col>1</xdr:col>
      <xdr:colOff>152400</xdr:colOff>
      <xdr:row>655</xdr:row>
      <xdr:rowOff>133350</xdr:rowOff>
    </xdr:to>
    <xdr:pic>
      <xdr:nvPicPr>
        <xdr:cNvPr id="1341542" name="Picture 3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6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690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656</xdr:row>
      <xdr:rowOff>0</xdr:rowOff>
    </xdr:from>
    <xdr:to>
      <xdr:col>1</xdr:col>
      <xdr:colOff>152400</xdr:colOff>
      <xdr:row>656</xdr:row>
      <xdr:rowOff>133350</xdr:rowOff>
    </xdr:to>
    <xdr:pic>
      <xdr:nvPicPr>
        <xdr:cNvPr id="1341543" name="Picture 3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7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880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657</xdr:row>
      <xdr:rowOff>0</xdr:rowOff>
    </xdr:from>
    <xdr:to>
      <xdr:col>1</xdr:col>
      <xdr:colOff>152400</xdr:colOff>
      <xdr:row>657</xdr:row>
      <xdr:rowOff>133350</xdr:rowOff>
    </xdr:to>
    <xdr:pic>
      <xdr:nvPicPr>
        <xdr:cNvPr id="1341544" name="Picture 3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8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07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658</xdr:row>
      <xdr:rowOff>0</xdr:rowOff>
    </xdr:from>
    <xdr:to>
      <xdr:col>1</xdr:col>
      <xdr:colOff>152400</xdr:colOff>
      <xdr:row>658</xdr:row>
      <xdr:rowOff>133350</xdr:rowOff>
    </xdr:to>
    <xdr:pic>
      <xdr:nvPicPr>
        <xdr:cNvPr id="1341545" name="Picture 3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9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27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659</xdr:row>
      <xdr:rowOff>0</xdr:rowOff>
    </xdr:from>
    <xdr:to>
      <xdr:col>1</xdr:col>
      <xdr:colOff>152400</xdr:colOff>
      <xdr:row>659</xdr:row>
      <xdr:rowOff>133350</xdr:rowOff>
    </xdr:to>
    <xdr:pic>
      <xdr:nvPicPr>
        <xdr:cNvPr id="1341546" name="Picture 3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A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46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660</xdr:row>
      <xdr:rowOff>0</xdr:rowOff>
    </xdr:from>
    <xdr:to>
      <xdr:col>1</xdr:col>
      <xdr:colOff>152400</xdr:colOff>
      <xdr:row>660</xdr:row>
      <xdr:rowOff>133350</xdr:rowOff>
    </xdr:to>
    <xdr:pic>
      <xdr:nvPicPr>
        <xdr:cNvPr id="1341547" name="Picture 3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B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65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661</xdr:row>
      <xdr:rowOff>0</xdr:rowOff>
    </xdr:from>
    <xdr:to>
      <xdr:col>1</xdr:col>
      <xdr:colOff>152400</xdr:colOff>
      <xdr:row>661</xdr:row>
      <xdr:rowOff>133350</xdr:rowOff>
    </xdr:to>
    <xdr:pic>
      <xdr:nvPicPr>
        <xdr:cNvPr id="1341548" name="Picture 3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C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84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662</xdr:row>
      <xdr:rowOff>0</xdr:rowOff>
    </xdr:from>
    <xdr:to>
      <xdr:col>1</xdr:col>
      <xdr:colOff>152400</xdr:colOff>
      <xdr:row>662</xdr:row>
      <xdr:rowOff>133350</xdr:rowOff>
    </xdr:to>
    <xdr:pic>
      <xdr:nvPicPr>
        <xdr:cNvPr id="1341549" name="Picture 3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D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03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663</xdr:row>
      <xdr:rowOff>0</xdr:rowOff>
    </xdr:from>
    <xdr:to>
      <xdr:col>1</xdr:col>
      <xdr:colOff>152400</xdr:colOff>
      <xdr:row>663</xdr:row>
      <xdr:rowOff>133350</xdr:rowOff>
    </xdr:to>
    <xdr:pic>
      <xdr:nvPicPr>
        <xdr:cNvPr id="1341550" name="Picture 3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E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22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664</xdr:row>
      <xdr:rowOff>0</xdr:rowOff>
    </xdr:from>
    <xdr:to>
      <xdr:col>1</xdr:col>
      <xdr:colOff>152400</xdr:colOff>
      <xdr:row>664</xdr:row>
      <xdr:rowOff>133350</xdr:rowOff>
    </xdr:to>
    <xdr:pic>
      <xdr:nvPicPr>
        <xdr:cNvPr id="1341551" name="Picture 4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F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41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665</xdr:row>
      <xdr:rowOff>0</xdr:rowOff>
    </xdr:from>
    <xdr:to>
      <xdr:col>1</xdr:col>
      <xdr:colOff>152400</xdr:colOff>
      <xdr:row>665</xdr:row>
      <xdr:rowOff>133350</xdr:rowOff>
    </xdr:to>
    <xdr:pic>
      <xdr:nvPicPr>
        <xdr:cNvPr id="1341552" name="Picture 4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0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60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666</xdr:row>
      <xdr:rowOff>0</xdr:rowOff>
    </xdr:from>
    <xdr:to>
      <xdr:col>1</xdr:col>
      <xdr:colOff>152400</xdr:colOff>
      <xdr:row>666</xdr:row>
      <xdr:rowOff>133350</xdr:rowOff>
    </xdr:to>
    <xdr:pic>
      <xdr:nvPicPr>
        <xdr:cNvPr id="1341553" name="Picture 4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1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79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667</xdr:row>
      <xdr:rowOff>0</xdr:rowOff>
    </xdr:from>
    <xdr:to>
      <xdr:col>1</xdr:col>
      <xdr:colOff>152400</xdr:colOff>
      <xdr:row>667</xdr:row>
      <xdr:rowOff>133350</xdr:rowOff>
    </xdr:to>
    <xdr:pic>
      <xdr:nvPicPr>
        <xdr:cNvPr id="1341554" name="Picture 4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2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98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668</xdr:row>
      <xdr:rowOff>0</xdr:rowOff>
    </xdr:from>
    <xdr:to>
      <xdr:col>1</xdr:col>
      <xdr:colOff>152400</xdr:colOff>
      <xdr:row>668</xdr:row>
      <xdr:rowOff>133350</xdr:rowOff>
    </xdr:to>
    <xdr:pic>
      <xdr:nvPicPr>
        <xdr:cNvPr id="1341555" name="Picture 4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3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17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669</xdr:row>
      <xdr:rowOff>0</xdr:rowOff>
    </xdr:from>
    <xdr:to>
      <xdr:col>1</xdr:col>
      <xdr:colOff>152400</xdr:colOff>
      <xdr:row>669</xdr:row>
      <xdr:rowOff>133350</xdr:rowOff>
    </xdr:to>
    <xdr:pic>
      <xdr:nvPicPr>
        <xdr:cNvPr id="1341556" name="Picture 4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4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36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670</xdr:row>
      <xdr:rowOff>0</xdr:rowOff>
    </xdr:from>
    <xdr:to>
      <xdr:col>1</xdr:col>
      <xdr:colOff>152400</xdr:colOff>
      <xdr:row>670</xdr:row>
      <xdr:rowOff>133350</xdr:rowOff>
    </xdr:to>
    <xdr:pic>
      <xdr:nvPicPr>
        <xdr:cNvPr id="1341557" name="Picture 4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5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55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671</xdr:row>
      <xdr:rowOff>0</xdr:rowOff>
    </xdr:from>
    <xdr:to>
      <xdr:col>1</xdr:col>
      <xdr:colOff>152400</xdr:colOff>
      <xdr:row>671</xdr:row>
      <xdr:rowOff>133350</xdr:rowOff>
    </xdr:to>
    <xdr:pic>
      <xdr:nvPicPr>
        <xdr:cNvPr id="1341558" name="Picture 4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6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74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672</xdr:row>
      <xdr:rowOff>0</xdr:rowOff>
    </xdr:from>
    <xdr:to>
      <xdr:col>1</xdr:col>
      <xdr:colOff>152400</xdr:colOff>
      <xdr:row>672</xdr:row>
      <xdr:rowOff>133350</xdr:rowOff>
    </xdr:to>
    <xdr:pic>
      <xdr:nvPicPr>
        <xdr:cNvPr id="1341559" name="Picture 4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7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93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676</xdr:row>
      <xdr:rowOff>0</xdr:rowOff>
    </xdr:from>
    <xdr:to>
      <xdr:col>1</xdr:col>
      <xdr:colOff>152400</xdr:colOff>
      <xdr:row>676</xdr:row>
      <xdr:rowOff>133350</xdr:rowOff>
    </xdr:to>
    <xdr:pic>
      <xdr:nvPicPr>
        <xdr:cNvPr id="1341560" name="Picture 1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8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673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677</xdr:row>
      <xdr:rowOff>0</xdr:rowOff>
    </xdr:from>
    <xdr:to>
      <xdr:col>1</xdr:col>
      <xdr:colOff>152400</xdr:colOff>
      <xdr:row>677</xdr:row>
      <xdr:rowOff>133350</xdr:rowOff>
    </xdr:to>
    <xdr:pic>
      <xdr:nvPicPr>
        <xdr:cNvPr id="1341561" name="Picture 1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9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692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678</xdr:row>
      <xdr:rowOff>0</xdr:rowOff>
    </xdr:from>
    <xdr:to>
      <xdr:col>1</xdr:col>
      <xdr:colOff>152400</xdr:colOff>
      <xdr:row>678</xdr:row>
      <xdr:rowOff>133350</xdr:rowOff>
    </xdr:to>
    <xdr:pic>
      <xdr:nvPicPr>
        <xdr:cNvPr id="1341562" name="Picture 1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A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11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679</xdr:row>
      <xdr:rowOff>0</xdr:rowOff>
    </xdr:from>
    <xdr:to>
      <xdr:col>1</xdr:col>
      <xdr:colOff>152400</xdr:colOff>
      <xdr:row>679</xdr:row>
      <xdr:rowOff>133350</xdr:rowOff>
    </xdr:to>
    <xdr:pic>
      <xdr:nvPicPr>
        <xdr:cNvPr id="1341563" name="Picture 1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B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30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680</xdr:row>
      <xdr:rowOff>0</xdr:rowOff>
    </xdr:from>
    <xdr:to>
      <xdr:col>1</xdr:col>
      <xdr:colOff>152400</xdr:colOff>
      <xdr:row>680</xdr:row>
      <xdr:rowOff>133350</xdr:rowOff>
    </xdr:to>
    <xdr:pic>
      <xdr:nvPicPr>
        <xdr:cNvPr id="1341564" name="Picture 1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C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50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681</xdr:row>
      <xdr:rowOff>0</xdr:rowOff>
    </xdr:from>
    <xdr:to>
      <xdr:col>1</xdr:col>
      <xdr:colOff>152400</xdr:colOff>
      <xdr:row>681</xdr:row>
      <xdr:rowOff>133350</xdr:rowOff>
    </xdr:to>
    <xdr:pic>
      <xdr:nvPicPr>
        <xdr:cNvPr id="1341565" name="Picture 1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D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69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682</xdr:row>
      <xdr:rowOff>0</xdr:rowOff>
    </xdr:from>
    <xdr:to>
      <xdr:col>1</xdr:col>
      <xdr:colOff>152400</xdr:colOff>
      <xdr:row>682</xdr:row>
      <xdr:rowOff>133350</xdr:rowOff>
    </xdr:to>
    <xdr:pic>
      <xdr:nvPicPr>
        <xdr:cNvPr id="1341566" name="Picture 1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E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88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683</xdr:row>
      <xdr:rowOff>0</xdr:rowOff>
    </xdr:from>
    <xdr:to>
      <xdr:col>1</xdr:col>
      <xdr:colOff>152400</xdr:colOff>
      <xdr:row>683</xdr:row>
      <xdr:rowOff>133350</xdr:rowOff>
    </xdr:to>
    <xdr:pic>
      <xdr:nvPicPr>
        <xdr:cNvPr id="1341567" name="Picture 1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F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07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684</xdr:row>
      <xdr:rowOff>0</xdr:rowOff>
    </xdr:from>
    <xdr:to>
      <xdr:col>1</xdr:col>
      <xdr:colOff>152400</xdr:colOff>
      <xdr:row>684</xdr:row>
      <xdr:rowOff>133350</xdr:rowOff>
    </xdr:to>
    <xdr:pic>
      <xdr:nvPicPr>
        <xdr:cNvPr id="1341568" name="Picture 2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0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26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685</xdr:row>
      <xdr:rowOff>0</xdr:rowOff>
    </xdr:from>
    <xdr:to>
      <xdr:col>1</xdr:col>
      <xdr:colOff>152400</xdr:colOff>
      <xdr:row>685</xdr:row>
      <xdr:rowOff>133350</xdr:rowOff>
    </xdr:to>
    <xdr:pic>
      <xdr:nvPicPr>
        <xdr:cNvPr id="1341569" name="Picture 2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1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45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686</xdr:row>
      <xdr:rowOff>0</xdr:rowOff>
    </xdr:from>
    <xdr:to>
      <xdr:col>1</xdr:col>
      <xdr:colOff>152400</xdr:colOff>
      <xdr:row>686</xdr:row>
      <xdr:rowOff>133350</xdr:rowOff>
    </xdr:to>
    <xdr:pic>
      <xdr:nvPicPr>
        <xdr:cNvPr id="1341570" name="Picture 2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2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64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687</xdr:row>
      <xdr:rowOff>0</xdr:rowOff>
    </xdr:from>
    <xdr:to>
      <xdr:col>1</xdr:col>
      <xdr:colOff>152400</xdr:colOff>
      <xdr:row>687</xdr:row>
      <xdr:rowOff>133350</xdr:rowOff>
    </xdr:to>
    <xdr:pic>
      <xdr:nvPicPr>
        <xdr:cNvPr id="1341571" name="Picture 2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3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833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688</xdr:row>
      <xdr:rowOff>0</xdr:rowOff>
    </xdr:from>
    <xdr:to>
      <xdr:col>1</xdr:col>
      <xdr:colOff>152400</xdr:colOff>
      <xdr:row>688</xdr:row>
      <xdr:rowOff>133350</xdr:rowOff>
    </xdr:to>
    <xdr:pic>
      <xdr:nvPicPr>
        <xdr:cNvPr id="1341572" name="Picture 2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4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024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689</xdr:row>
      <xdr:rowOff>0</xdr:rowOff>
    </xdr:from>
    <xdr:to>
      <xdr:col>1</xdr:col>
      <xdr:colOff>152400</xdr:colOff>
      <xdr:row>689</xdr:row>
      <xdr:rowOff>133350</xdr:rowOff>
    </xdr:to>
    <xdr:pic>
      <xdr:nvPicPr>
        <xdr:cNvPr id="1341573" name="Picture 2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5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21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690</xdr:row>
      <xdr:rowOff>0</xdr:rowOff>
    </xdr:from>
    <xdr:to>
      <xdr:col>1</xdr:col>
      <xdr:colOff>152400</xdr:colOff>
      <xdr:row>690</xdr:row>
      <xdr:rowOff>133350</xdr:rowOff>
    </xdr:to>
    <xdr:pic>
      <xdr:nvPicPr>
        <xdr:cNvPr id="1341574" name="Picture 2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6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40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691</xdr:row>
      <xdr:rowOff>0</xdr:rowOff>
    </xdr:from>
    <xdr:to>
      <xdr:col>1</xdr:col>
      <xdr:colOff>152400</xdr:colOff>
      <xdr:row>691</xdr:row>
      <xdr:rowOff>133350</xdr:rowOff>
    </xdr:to>
    <xdr:pic>
      <xdr:nvPicPr>
        <xdr:cNvPr id="1341575" name="Picture 2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7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59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692</xdr:row>
      <xdr:rowOff>0</xdr:rowOff>
    </xdr:from>
    <xdr:to>
      <xdr:col>1</xdr:col>
      <xdr:colOff>152400</xdr:colOff>
      <xdr:row>692</xdr:row>
      <xdr:rowOff>133350</xdr:rowOff>
    </xdr:to>
    <xdr:pic>
      <xdr:nvPicPr>
        <xdr:cNvPr id="1341576" name="Picture 2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8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78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693</xdr:row>
      <xdr:rowOff>0</xdr:rowOff>
    </xdr:from>
    <xdr:to>
      <xdr:col>1</xdr:col>
      <xdr:colOff>152400</xdr:colOff>
      <xdr:row>693</xdr:row>
      <xdr:rowOff>133350</xdr:rowOff>
    </xdr:to>
    <xdr:pic>
      <xdr:nvPicPr>
        <xdr:cNvPr id="1341577" name="Picture 2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9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97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694</xdr:row>
      <xdr:rowOff>0</xdr:rowOff>
    </xdr:from>
    <xdr:to>
      <xdr:col>1</xdr:col>
      <xdr:colOff>152400</xdr:colOff>
      <xdr:row>694</xdr:row>
      <xdr:rowOff>133350</xdr:rowOff>
    </xdr:to>
    <xdr:pic>
      <xdr:nvPicPr>
        <xdr:cNvPr id="1341578" name="Picture 3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A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16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695</xdr:row>
      <xdr:rowOff>0</xdr:rowOff>
    </xdr:from>
    <xdr:to>
      <xdr:col>1</xdr:col>
      <xdr:colOff>152400</xdr:colOff>
      <xdr:row>695</xdr:row>
      <xdr:rowOff>133350</xdr:rowOff>
    </xdr:to>
    <xdr:pic>
      <xdr:nvPicPr>
        <xdr:cNvPr id="1341579" name="Picture 3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B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35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696</xdr:row>
      <xdr:rowOff>0</xdr:rowOff>
    </xdr:from>
    <xdr:to>
      <xdr:col>1</xdr:col>
      <xdr:colOff>152400</xdr:colOff>
      <xdr:row>696</xdr:row>
      <xdr:rowOff>133350</xdr:rowOff>
    </xdr:to>
    <xdr:pic>
      <xdr:nvPicPr>
        <xdr:cNvPr id="1341580" name="Picture 3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C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54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697</xdr:row>
      <xdr:rowOff>0</xdr:rowOff>
    </xdr:from>
    <xdr:to>
      <xdr:col>1</xdr:col>
      <xdr:colOff>152400</xdr:colOff>
      <xdr:row>697</xdr:row>
      <xdr:rowOff>133350</xdr:rowOff>
    </xdr:to>
    <xdr:pic>
      <xdr:nvPicPr>
        <xdr:cNvPr id="1341581" name="Picture 3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D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73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698</xdr:row>
      <xdr:rowOff>0</xdr:rowOff>
    </xdr:from>
    <xdr:to>
      <xdr:col>1</xdr:col>
      <xdr:colOff>152400</xdr:colOff>
      <xdr:row>698</xdr:row>
      <xdr:rowOff>133350</xdr:rowOff>
    </xdr:to>
    <xdr:pic>
      <xdr:nvPicPr>
        <xdr:cNvPr id="1341582" name="Picture 3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E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93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699</xdr:row>
      <xdr:rowOff>0</xdr:rowOff>
    </xdr:from>
    <xdr:to>
      <xdr:col>1</xdr:col>
      <xdr:colOff>152400</xdr:colOff>
      <xdr:row>699</xdr:row>
      <xdr:rowOff>133350</xdr:rowOff>
    </xdr:to>
    <xdr:pic>
      <xdr:nvPicPr>
        <xdr:cNvPr id="1341583" name="Picture 3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F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12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700</xdr:row>
      <xdr:rowOff>0</xdr:rowOff>
    </xdr:from>
    <xdr:to>
      <xdr:col>1</xdr:col>
      <xdr:colOff>152400</xdr:colOff>
      <xdr:row>700</xdr:row>
      <xdr:rowOff>133350</xdr:rowOff>
    </xdr:to>
    <xdr:pic>
      <xdr:nvPicPr>
        <xdr:cNvPr id="1341584" name="Picture 3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0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31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701</xdr:row>
      <xdr:rowOff>0</xdr:rowOff>
    </xdr:from>
    <xdr:to>
      <xdr:col>1</xdr:col>
      <xdr:colOff>152400</xdr:colOff>
      <xdr:row>701</xdr:row>
      <xdr:rowOff>133350</xdr:rowOff>
    </xdr:to>
    <xdr:pic>
      <xdr:nvPicPr>
        <xdr:cNvPr id="1341585" name="Picture 3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1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51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702</xdr:row>
      <xdr:rowOff>0</xdr:rowOff>
    </xdr:from>
    <xdr:to>
      <xdr:col>1</xdr:col>
      <xdr:colOff>152400</xdr:colOff>
      <xdr:row>702</xdr:row>
      <xdr:rowOff>133350</xdr:rowOff>
    </xdr:to>
    <xdr:pic>
      <xdr:nvPicPr>
        <xdr:cNvPr id="1341586" name="Picture 3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2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77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703</xdr:row>
      <xdr:rowOff>0</xdr:rowOff>
    </xdr:from>
    <xdr:to>
      <xdr:col>1</xdr:col>
      <xdr:colOff>152400</xdr:colOff>
      <xdr:row>703</xdr:row>
      <xdr:rowOff>133350</xdr:rowOff>
    </xdr:to>
    <xdr:pic>
      <xdr:nvPicPr>
        <xdr:cNvPr id="1341587" name="Picture 3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3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96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704</xdr:row>
      <xdr:rowOff>0</xdr:rowOff>
    </xdr:from>
    <xdr:to>
      <xdr:col>1</xdr:col>
      <xdr:colOff>152400</xdr:colOff>
      <xdr:row>704</xdr:row>
      <xdr:rowOff>133350</xdr:rowOff>
    </xdr:to>
    <xdr:pic>
      <xdr:nvPicPr>
        <xdr:cNvPr id="1341588" name="Picture 4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4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23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705</xdr:row>
      <xdr:rowOff>0</xdr:rowOff>
    </xdr:from>
    <xdr:to>
      <xdr:col>1</xdr:col>
      <xdr:colOff>152400</xdr:colOff>
      <xdr:row>705</xdr:row>
      <xdr:rowOff>133350</xdr:rowOff>
    </xdr:to>
    <xdr:pic>
      <xdr:nvPicPr>
        <xdr:cNvPr id="1341589" name="Picture 4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5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424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706</xdr:row>
      <xdr:rowOff>0</xdr:rowOff>
    </xdr:from>
    <xdr:to>
      <xdr:col>1</xdr:col>
      <xdr:colOff>152400</xdr:colOff>
      <xdr:row>706</xdr:row>
      <xdr:rowOff>133350</xdr:rowOff>
    </xdr:to>
    <xdr:pic>
      <xdr:nvPicPr>
        <xdr:cNvPr id="1341590" name="Picture 4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6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691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707</xdr:row>
      <xdr:rowOff>0</xdr:rowOff>
    </xdr:from>
    <xdr:to>
      <xdr:col>1</xdr:col>
      <xdr:colOff>152400</xdr:colOff>
      <xdr:row>707</xdr:row>
      <xdr:rowOff>133350</xdr:rowOff>
    </xdr:to>
    <xdr:pic>
      <xdr:nvPicPr>
        <xdr:cNvPr id="1341591" name="Picture 4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7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88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708</xdr:row>
      <xdr:rowOff>0</xdr:rowOff>
    </xdr:from>
    <xdr:to>
      <xdr:col>1</xdr:col>
      <xdr:colOff>152400</xdr:colOff>
      <xdr:row>708</xdr:row>
      <xdr:rowOff>133350</xdr:rowOff>
    </xdr:to>
    <xdr:pic>
      <xdr:nvPicPr>
        <xdr:cNvPr id="1341592" name="Picture 4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8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07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709</xdr:row>
      <xdr:rowOff>0</xdr:rowOff>
    </xdr:from>
    <xdr:to>
      <xdr:col>1</xdr:col>
      <xdr:colOff>152400</xdr:colOff>
      <xdr:row>709</xdr:row>
      <xdr:rowOff>133350</xdr:rowOff>
    </xdr:to>
    <xdr:pic>
      <xdr:nvPicPr>
        <xdr:cNvPr id="1341593" name="Picture 4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9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26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710</xdr:row>
      <xdr:rowOff>0</xdr:rowOff>
    </xdr:from>
    <xdr:to>
      <xdr:col>1</xdr:col>
      <xdr:colOff>152400</xdr:colOff>
      <xdr:row>710</xdr:row>
      <xdr:rowOff>133350</xdr:rowOff>
    </xdr:to>
    <xdr:pic>
      <xdr:nvPicPr>
        <xdr:cNvPr id="1341594" name="Picture 4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A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45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711</xdr:row>
      <xdr:rowOff>0</xdr:rowOff>
    </xdr:from>
    <xdr:to>
      <xdr:col>1</xdr:col>
      <xdr:colOff>152400</xdr:colOff>
      <xdr:row>711</xdr:row>
      <xdr:rowOff>133350</xdr:rowOff>
    </xdr:to>
    <xdr:pic>
      <xdr:nvPicPr>
        <xdr:cNvPr id="1341595" name="Picture 4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B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64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712</xdr:row>
      <xdr:rowOff>0</xdr:rowOff>
    </xdr:from>
    <xdr:to>
      <xdr:col>1</xdr:col>
      <xdr:colOff>152400</xdr:colOff>
      <xdr:row>712</xdr:row>
      <xdr:rowOff>133350</xdr:rowOff>
    </xdr:to>
    <xdr:pic>
      <xdr:nvPicPr>
        <xdr:cNvPr id="1341596" name="Picture 4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C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834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713</xdr:row>
      <xdr:rowOff>0</xdr:rowOff>
    </xdr:from>
    <xdr:to>
      <xdr:col>1</xdr:col>
      <xdr:colOff>152400</xdr:colOff>
      <xdr:row>713</xdr:row>
      <xdr:rowOff>133350</xdr:rowOff>
    </xdr:to>
    <xdr:pic>
      <xdr:nvPicPr>
        <xdr:cNvPr id="1341597" name="Picture 4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D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02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714</xdr:row>
      <xdr:rowOff>0</xdr:rowOff>
    </xdr:from>
    <xdr:to>
      <xdr:col>1</xdr:col>
      <xdr:colOff>152400</xdr:colOff>
      <xdr:row>714</xdr:row>
      <xdr:rowOff>133350</xdr:rowOff>
    </xdr:to>
    <xdr:pic>
      <xdr:nvPicPr>
        <xdr:cNvPr id="1341598" name="Picture 5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E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21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715</xdr:row>
      <xdr:rowOff>0</xdr:rowOff>
    </xdr:from>
    <xdr:to>
      <xdr:col>1</xdr:col>
      <xdr:colOff>152400</xdr:colOff>
      <xdr:row>715</xdr:row>
      <xdr:rowOff>133350</xdr:rowOff>
    </xdr:to>
    <xdr:pic>
      <xdr:nvPicPr>
        <xdr:cNvPr id="1341599" name="Picture 5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F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40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716</xdr:row>
      <xdr:rowOff>0</xdr:rowOff>
    </xdr:from>
    <xdr:to>
      <xdr:col>1</xdr:col>
      <xdr:colOff>152400</xdr:colOff>
      <xdr:row>716</xdr:row>
      <xdr:rowOff>133350</xdr:rowOff>
    </xdr:to>
    <xdr:pic>
      <xdr:nvPicPr>
        <xdr:cNvPr id="1341600" name="Picture 5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0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59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717</xdr:row>
      <xdr:rowOff>0</xdr:rowOff>
    </xdr:from>
    <xdr:to>
      <xdr:col>1</xdr:col>
      <xdr:colOff>152400</xdr:colOff>
      <xdr:row>717</xdr:row>
      <xdr:rowOff>133350</xdr:rowOff>
    </xdr:to>
    <xdr:pic>
      <xdr:nvPicPr>
        <xdr:cNvPr id="1341601" name="Picture 5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1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78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718</xdr:row>
      <xdr:rowOff>0</xdr:rowOff>
    </xdr:from>
    <xdr:to>
      <xdr:col>1</xdr:col>
      <xdr:colOff>152400</xdr:colOff>
      <xdr:row>718</xdr:row>
      <xdr:rowOff>133350</xdr:rowOff>
    </xdr:to>
    <xdr:pic>
      <xdr:nvPicPr>
        <xdr:cNvPr id="1341602" name="Picture 5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2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97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719</xdr:row>
      <xdr:rowOff>0</xdr:rowOff>
    </xdr:from>
    <xdr:to>
      <xdr:col>1</xdr:col>
      <xdr:colOff>152400</xdr:colOff>
      <xdr:row>719</xdr:row>
      <xdr:rowOff>133350</xdr:rowOff>
    </xdr:to>
    <xdr:pic>
      <xdr:nvPicPr>
        <xdr:cNvPr id="1341603" name="Picture 5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3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168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720</xdr:row>
      <xdr:rowOff>0</xdr:rowOff>
    </xdr:from>
    <xdr:to>
      <xdr:col>1</xdr:col>
      <xdr:colOff>152400</xdr:colOff>
      <xdr:row>720</xdr:row>
      <xdr:rowOff>133350</xdr:rowOff>
    </xdr:to>
    <xdr:pic>
      <xdr:nvPicPr>
        <xdr:cNvPr id="1341604" name="Picture 5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4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358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721</xdr:row>
      <xdr:rowOff>0</xdr:rowOff>
    </xdr:from>
    <xdr:to>
      <xdr:col>1</xdr:col>
      <xdr:colOff>152400</xdr:colOff>
      <xdr:row>721</xdr:row>
      <xdr:rowOff>133350</xdr:rowOff>
    </xdr:to>
    <xdr:pic>
      <xdr:nvPicPr>
        <xdr:cNvPr id="1341605" name="Picture 5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5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54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722</xdr:row>
      <xdr:rowOff>0</xdr:rowOff>
    </xdr:from>
    <xdr:to>
      <xdr:col>1</xdr:col>
      <xdr:colOff>152400</xdr:colOff>
      <xdr:row>722</xdr:row>
      <xdr:rowOff>133350</xdr:rowOff>
    </xdr:to>
    <xdr:pic>
      <xdr:nvPicPr>
        <xdr:cNvPr id="1341606" name="Picture 5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6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739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723</xdr:row>
      <xdr:rowOff>0</xdr:rowOff>
    </xdr:from>
    <xdr:to>
      <xdr:col>1</xdr:col>
      <xdr:colOff>152400</xdr:colOff>
      <xdr:row>723</xdr:row>
      <xdr:rowOff>133350</xdr:rowOff>
    </xdr:to>
    <xdr:pic>
      <xdr:nvPicPr>
        <xdr:cNvPr id="1341607" name="Picture 5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7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93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724</xdr:row>
      <xdr:rowOff>0</xdr:rowOff>
    </xdr:from>
    <xdr:to>
      <xdr:col>1</xdr:col>
      <xdr:colOff>152400</xdr:colOff>
      <xdr:row>724</xdr:row>
      <xdr:rowOff>133350</xdr:rowOff>
    </xdr:to>
    <xdr:pic>
      <xdr:nvPicPr>
        <xdr:cNvPr id="1341608" name="Picture 6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8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6120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729</xdr:row>
      <xdr:rowOff>0</xdr:rowOff>
    </xdr:from>
    <xdr:to>
      <xdr:col>1</xdr:col>
      <xdr:colOff>152400</xdr:colOff>
      <xdr:row>729</xdr:row>
      <xdr:rowOff>133350</xdr:rowOff>
    </xdr:to>
    <xdr:pic>
      <xdr:nvPicPr>
        <xdr:cNvPr id="1341609" name="Picture 1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9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6996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730</xdr:row>
      <xdr:rowOff>0</xdr:rowOff>
    </xdr:from>
    <xdr:to>
      <xdr:col>1</xdr:col>
      <xdr:colOff>152400</xdr:colOff>
      <xdr:row>730</xdr:row>
      <xdr:rowOff>133350</xdr:rowOff>
    </xdr:to>
    <xdr:pic>
      <xdr:nvPicPr>
        <xdr:cNvPr id="1341610" name="Picture 1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A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187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731</xdr:row>
      <xdr:rowOff>0</xdr:rowOff>
    </xdr:from>
    <xdr:to>
      <xdr:col>1</xdr:col>
      <xdr:colOff>152400</xdr:colOff>
      <xdr:row>731</xdr:row>
      <xdr:rowOff>133350</xdr:rowOff>
    </xdr:to>
    <xdr:pic>
      <xdr:nvPicPr>
        <xdr:cNvPr id="1341611" name="Picture 1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B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377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732</xdr:row>
      <xdr:rowOff>0</xdr:rowOff>
    </xdr:from>
    <xdr:to>
      <xdr:col>1</xdr:col>
      <xdr:colOff>152400</xdr:colOff>
      <xdr:row>732</xdr:row>
      <xdr:rowOff>133350</xdr:rowOff>
    </xdr:to>
    <xdr:pic>
      <xdr:nvPicPr>
        <xdr:cNvPr id="1341612" name="Picture 1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C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568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733</xdr:row>
      <xdr:rowOff>0</xdr:rowOff>
    </xdr:from>
    <xdr:to>
      <xdr:col>1</xdr:col>
      <xdr:colOff>152400</xdr:colOff>
      <xdr:row>733</xdr:row>
      <xdr:rowOff>133350</xdr:rowOff>
    </xdr:to>
    <xdr:pic>
      <xdr:nvPicPr>
        <xdr:cNvPr id="1341613" name="Picture 1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D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75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734</xdr:row>
      <xdr:rowOff>0</xdr:rowOff>
    </xdr:from>
    <xdr:to>
      <xdr:col>1</xdr:col>
      <xdr:colOff>152400</xdr:colOff>
      <xdr:row>734</xdr:row>
      <xdr:rowOff>133350</xdr:rowOff>
    </xdr:to>
    <xdr:pic>
      <xdr:nvPicPr>
        <xdr:cNvPr id="1341614" name="Picture 1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E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949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735</xdr:row>
      <xdr:rowOff>0</xdr:rowOff>
    </xdr:from>
    <xdr:to>
      <xdr:col>1</xdr:col>
      <xdr:colOff>152400</xdr:colOff>
      <xdr:row>735</xdr:row>
      <xdr:rowOff>133350</xdr:rowOff>
    </xdr:to>
    <xdr:pic>
      <xdr:nvPicPr>
        <xdr:cNvPr id="1341615" name="Picture 1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F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139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736</xdr:row>
      <xdr:rowOff>0</xdr:rowOff>
    </xdr:from>
    <xdr:to>
      <xdr:col>1</xdr:col>
      <xdr:colOff>152400</xdr:colOff>
      <xdr:row>736</xdr:row>
      <xdr:rowOff>133350</xdr:rowOff>
    </xdr:to>
    <xdr:pic>
      <xdr:nvPicPr>
        <xdr:cNvPr id="1341616" name="Picture 1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0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330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737</xdr:row>
      <xdr:rowOff>0</xdr:rowOff>
    </xdr:from>
    <xdr:to>
      <xdr:col>1</xdr:col>
      <xdr:colOff>152400</xdr:colOff>
      <xdr:row>737</xdr:row>
      <xdr:rowOff>133350</xdr:rowOff>
    </xdr:to>
    <xdr:pic>
      <xdr:nvPicPr>
        <xdr:cNvPr id="1341617" name="Picture 2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1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520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738</xdr:row>
      <xdr:rowOff>0</xdr:rowOff>
    </xdr:from>
    <xdr:to>
      <xdr:col>1</xdr:col>
      <xdr:colOff>152400</xdr:colOff>
      <xdr:row>738</xdr:row>
      <xdr:rowOff>133350</xdr:rowOff>
    </xdr:to>
    <xdr:pic>
      <xdr:nvPicPr>
        <xdr:cNvPr id="1341618" name="Picture 2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2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71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739</xdr:row>
      <xdr:rowOff>0</xdr:rowOff>
    </xdr:from>
    <xdr:to>
      <xdr:col>1</xdr:col>
      <xdr:colOff>152400</xdr:colOff>
      <xdr:row>739</xdr:row>
      <xdr:rowOff>133350</xdr:rowOff>
    </xdr:to>
    <xdr:pic>
      <xdr:nvPicPr>
        <xdr:cNvPr id="1341619" name="Picture 2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3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90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740</xdr:row>
      <xdr:rowOff>0</xdr:rowOff>
    </xdr:from>
    <xdr:to>
      <xdr:col>1</xdr:col>
      <xdr:colOff>152400</xdr:colOff>
      <xdr:row>740</xdr:row>
      <xdr:rowOff>133350</xdr:rowOff>
    </xdr:to>
    <xdr:pic>
      <xdr:nvPicPr>
        <xdr:cNvPr id="1341620" name="Picture 2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4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092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741</xdr:row>
      <xdr:rowOff>0</xdr:rowOff>
    </xdr:from>
    <xdr:to>
      <xdr:col>1</xdr:col>
      <xdr:colOff>152400</xdr:colOff>
      <xdr:row>741</xdr:row>
      <xdr:rowOff>133350</xdr:rowOff>
    </xdr:to>
    <xdr:pic>
      <xdr:nvPicPr>
        <xdr:cNvPr id="1341621" name="Picture 2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5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282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742</xdr:row>
      <xdr:rowOff>0</xdr:rowOff>
    </xdr:from>
    <xdr:to>
      <xdr:col>1</xdr:col>
      <xdr:colOff>152400</xdr:colOff>
      <xdr:row>742</xdr:row>
      <xdr:rowOff>133350</xdr:rowOff>
    </xdr:to>
    <xdr:pic>
      <xdr:nvPicPr>
        <xdr:cNvPr id="1341622" name="Picture 2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6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473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743</xdr:row>
      <xdr:rowOff>0</xdr:rowOff>
    </xdr:from>
    <xdr:to>
      <xdr:col>1</xdr:col>
      <xdr:colOff>152400</xdr:colOff>
      <xdr:row>743</xdr:row>
      <xdr:rowOff>133350</xdr:rowOff>
    </xdr:to>
    <xdr:pic>
      <xdr:nvPicPr>
        <xdr:cNvPr id="1341623" name="Picture 2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7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663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744</xdr:row>
      <xdr:rowOff>0</xdr:rowOff>
    </xdr:from>
    <xdr:to>
      <xdr:col>1</xdr:col>
      <xdr:colOff>152400</xdr:colOff>
      <xdr:row>744</xdr:row>
      <xdr:rowOff>133350</xdr:rowOff>
    </xdr:to>
    <xdr:pic>
      <xdr:nvPicPr>
        <xdr:cNvPr id="1341624" name="Picture 2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8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85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745</xdr:row>
      <xdr:rowOff>0</xdr:rowOff>
    </xdr:from>
    <xdr:to>
      <xdr:col>1</xdr:col>
      <xdr:colOff>152400</xdr:colOff>
      <xdr:row>745</xdr:row>
      <xdr:rowOff>133350</xdr:rowOff>
    </xdr:to>
    <xdr:pic>
      <xdr:nvPicPr>
        <xdr:cNvPr id="1341625" name="Picture 2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9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044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746</xdr:row>
      <xdr:rowOff>0</xdr:rowOff>
    </xdr:from>
    <xdr:to>
      <xdr:col>1</xdr:col>
      <xdr:colOff>152400</xdr:colOff>
      <xdr:row>746</xdr:row>
      <xdr:rowOff>133350</xdr:rowOff>
    </xdr:to>
    <xdr:pic>
      <xdr:nvPicPr>
        <xdr:cNvPr id="1341626" name="Picture 2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A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311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747</xdr:row>
      <xdr:rowOff>0</xdr:rowOff>
    </xdr:from>
    <xdr:to>
      <xdr:col>1</xdr:col>
      <xdr:colOff>152400</xdr:colOff>
      <xdr:row>747</xdr:row>
      <xdr:rowOff>133350</xdr:rowOff>
    </xdr:to>
    <xdr:pic>
      <xdr:nvPicPr>
        <xdr:cNvPr id="1341627" name="Picture 3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B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50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748</xdr:row>
      <xdr:rowOff>0</xdr:rowOff>
    </xdr:from>
    <xdr:to>
      <xdr:col>1</xdr:col>
      <xdr:colOff>152400</xdr:colOff>
      <xdr:row>748</xdr:row>
      <xdr:rowOff>133350</xdr:rowOff>
    </xdr:to>
    <xdr:pic>
      <xdr:nvPicPr>
        <xdr:cNvPr id="1341628" name="Picture 3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C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69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749</xdr:row>
      <xdr:rowOff>0</xdr:rowOff>
    </xdr:from>
    <xdr:to>
      <xdr:col>1</xdr:col>
      <xdr:colOff>152400</xdr:colOff>
      <xdr:row>749</xdr:row>
      <xdr:rowOff>133350</xdr:rowOff>
    </xdr:to>
    <xdr:pic>
      <xdr:nvPicPr>
        <xdr:cNvPr id="1341629" name="Picture 3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D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88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750</xdr:row>
      <xdr:rowOff>0</xdr:rowOff>
    </xdr:from>
    <xdr:to>
      <xdr:col>1</xdr:col>
      <xdr:colOff>152400</xdr:colOff>
      <xdr:row>750</xdr:row>
      <xdr:rowOff>133350</xdr:rowOff>
    </xdr:to>
    <xdr:pic>
      <xdr:nvPicPr>
        <xdr:cNvPr id="1341630" name="Picture 3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E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07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751</xdr:row>
      <xdr:rowOff>0</xdr:rowOff>
    </xdr:from>
    <xdr:to>
      <xdr:col>1</xdr:col>
      <xdr:colOff>152400</xdr:colOff>
      <xdr:row>751</xdr:row>
      <xdr:rowOff>133350</xdr:rowOff>
    </xdr:to>
    <xdr:pic>
      <xdr:nvPicPr>
        <xdr:cNvPr id="1341631" name="Picture 3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F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273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752</xdr:row>
      <xdr:rowOff>0</xdr:rowOff>
    </xdr:from>
    <xdr:to>
      <xdr:col>1</xdr:col>
      <xdr:colOff>152400</xdr:colOff>
      <xdr:row>752</xdr:row>
      <xdr:rowOff>133350</xdr:rowOff>
    </xdr:to>
    <xdr:pic>
      <xdr:nvPicPr>
        <xdr:cNvPr id="1341632" name="Picture 3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0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464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753</xdr:row>
      <xdr:rowOff>0</xdr:rowOff>
    </xdr:from>
    <xdr:to>
      <xdr:col>1</xdr:col>
      <xdr:colOff>152400</xdr:colOff>
      <xdr:row>753</xdr:row>
      <xdr:rowOff>133350</xdr:rowOff>
    </xdr:to>
    <xdr:pic>
      <xdr:nvPicPr>
        <xdr:cNvPr id="1341633" name="Picture 3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1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730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754</xdr:row>
      <xdr:rowOff>0</xdr:rowOff>
    </xdr:from>
    <xdr:to>
      <xdr:col>1</xdr:col>
      <xdr:colOff>152400</xdr:colOff>
      <xdr:row>754</xdr:row>
      <xdr:rowOff>133350</xdr:rowOff>
    </xdr:to>
    <xdr:pic>
      <xdr:nvPicPr>
        <xdr:cNvPr id="1341634" name="Picture 3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2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997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755</xdr:row>
      <xdr:rowOff>0</xdr:rowOff>
    </xdr:from>
    <xdr:to>
      <xdr:col>1</xdr:col>
      <xdr:colOff>152400</xdr:colOff>
      <xdr:row>755</xdr:row>
      <xdr:rowOff>133350</xdr:rowOff>
    </xdr:to>
    <xdr:pic>
      <xdr:nvPicPr>
        <xdr:cNvPr id="1341635" name="Picture 3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3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18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756</xdr:row>
      <xdr:rowOff>0</xdr:rowOff>
    </xdr:from>
    <xdr:to>
      <xdr:col>1</xdr:col>
      <xdr:colOff>152400</xdr:colOff>
      <xdr:row>756</xdr:row>
      <xdr:rowOff>133350</xdr:rowOff>
    </xdr:to>
    <xdr:pic>
      <xdr:nvPicPr>
        <xdr:cNvPr id="1341636" name="Picture 3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4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378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757</xdr:row>
      <xdr:rowOff>0</xdr:rowOff>
    </xdr:from>
    <xdr:to>
      <xdr:col>1</xdr:col>
      <xdr:colOff>152400</xdr:colOff>
      <xdr:row>757</xdr:row>
      <xdr:rowOff>133350</xdr:rowOff>
    </xdr:to>
    <xdr:pic>
      <xdr:nvPicPr>
        <xdr:cNvPr id="1341637" name="Picture 4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5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568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758</xdr:row>
      <xdr:rowOff>0</xdr:rowOff>
    </xdr:from>
    <xdr:to>
      <xdr:col>1</xdr:col>
      <xdr:colOff>152400</xdr:colOff>
      <xdr:row>758</xdr:row>
      <xdr:rowOff>133350</xdr:rowOff>
    </xdr:to>
    <xdr:pic>
      <xdr:nvPicPr>
        <xdr:cNvPr id="1341638" name="Picture 4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6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759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759</xdr:row>
      <xdr:rowOff>0</xdr:rowOff>
    </xdr:from>
    <xdr:to>
      <xdr:col>1</xdr:col>
      <xdr:colOff>152400</xdr:colOff>
      <xdr:row>759</xdr:row>
      <xdr:rowOff>133350</xdr:rowOff>
    </xdr:to>
    <xdr:pic>
      <xdr:nvPicPr>
        <xdr:cNvPr id="1341639" name="Picture 4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7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026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760</xdr:row>
      <xdr:rowOff>0</xdr:rowOff>
    </xdr:from>
    <xdr:to>
      <xdr:col>1</xdr:col>
      <xdr:colOff>152400</xdr:colOff>
      <xdr:row>760</xdr:row>
      <xdr:rowOff>133350</xdr:rowOff>
    </xdr:to>
    <xdr:pic>
      <xdr:nvPicPr>
        <xdr:cNvPr id="1341640" name="Picture 4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8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216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761</xdr:row>
      <xdr:rowOff>0</xdr:rowOff>
    </xdr:from>
    <xdr:to>
      <xdr:col>1</xdr:col>
      <xdr:colOff>152400</xdr:colOff>
      <xdr:row>761</xdr:row>
      <xdr:rowOff>133350</xdr:rowOff>
    </xdr:to>
    <xdr:pic>
      <xdr:nvPicPr>
        <xdr:cNvPr id="1341641" name="Picture 4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9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407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762</xdr:row>
      <xdr:rowOff>0</xdr:rowOff>
    </xdr:from>
    <xdr:to>
      <xdr:col>1</xdr:col>
      <xdr:colOff>152400</xdr:colOff>
      <xdr:row>762</xdr:row>
      <xdr:rowOff>133350</xdr:rowOff>
    </xdr:to>
    <xdr:pic>
      <xdr:nvPicPr>
        <xdr:cNvPr id="1341642" name="Picture 4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A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59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763</xdr:row>
      <xdr:rowOff>0</xdr:rowOff>
    </xdr:from>
    <xdr:to>
      <xdr:col>1</xdr:col>
      <xdr:colOff>152400</xdr:colOff>
      <xdr:row>763</xdr:row>
      <xdr:rowOff>133350</xdr:rowOff>
    </xdr:to>
    <xdr:pic>
      <xdr:nvPicPr>
        <xdr:cNvPr id="1341643" name="Picture 4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B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78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764</xdr:row>
      <xdr:rowOff>0</xdr:rowOff>
    </xdr:from>
    <xdr:to>
      <xdr:col>1</xdr:col>
      <xdr:colOff>152400</xdr:colOff>
      <xdr:row>764</xdr:row>
      <xdr:rowOff>133350</xdr:rowOff>
    </xdr:to>
    <xdr:pic>
      <xdr:nvPicPr>
        <xdr:cNvPr id="1341644" name="Picture 4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C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978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765</xdr:row>
      <xdr:rowOff>0</xdr:rowOff>
    </xdr:from>
    <xdr:to>
      <xdr:col>1</xdr:col>
      <xdr:colOff>152400</xdr:colOff>
      <xdr:row>765</xdr:row>
      <xdr:rowOff>133350</xdr:rowOff>
    </xdr:to>
    <xdr:pic>
      <xdr:nvPicPr>
        <xdr:cNvPr id="1341645" name="Picture 4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D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169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766</xdr:row>
      <xdr:rowOff>0</xdr:rowOff>
    </xdr:from>
    <xdr:to>
      <xdr:col>1</xdr:col>
      <xdr:colOff>152400</xdr:colOff>
      <xdr:row>766</xdr:row>
      <xdr:rowOff>133350</xdr:rowOff>
    </xdr:to>
    <xdr:pic>
      <xdr:nvPicPr>
        <xdr:cNvPr id="1341646" name="Picture 4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E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359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767</xdr:row>
      <xdr:rowOff>0</xdr:rowOff>
    </xdr:from>
    <xdr:to>
      <xdr:col>1</xdr:col>
      <xdr:colOff>152400</xdr:colOff>
      <xdr:row>767</xdr:row>
      <xdr:rowOff>133350</xdr:rowOff>
    </xdr:to>
    <xdr:pic>
      <xdr:nvPicPr>
        <xdr:cNvPr id="1341647" name="Picture 5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F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550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768</xdr:row>
      <xdr:rowOff>0</xdr:rowOff>
    </xdr:from>
    <xdr:to>
      <xdr:col>1</xdr:col>
      <xdr:colOff>152400</xdr:colOff>
      <xdr:row>768</xdr:row>
      <xdr:rowOff>133350</xdr:rowOff>
    </xdr:to>
    <xdr:pic>
      <xdr:nvPicPr>
        <xdr:cNvPr id="1341648" name="Picture 5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0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740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769</xdr:row>
      <xdr:rowOff>0</xdr:rowOff>
    </xdr:from>
    <xdr:to>
      <xdr:col>1</xdr:col>
      <xdr:colOff>152400</xdr:colOff>
      <xdr:row>769</xdr:row>
      <xdr:rowOff>133350</xdr:rowOff>
    </xdr:to>
    <xdr:pic>
      <xdr:nvPicPr>
        <xdr:cNvPr id="1341649" name="Picture 5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1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93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770</xdr:row>
      <xdr:rowOff>0</xdr:rowOff>
    </xdr:from>
    <xdr:to>
      <xdr:col>1</xdr:col>
      <xdr:colOff>152400</xdr:colOff>
      <xdr:row>770</xdr:row>
      <xdr:rowOff>133350</xdr:rowOff>
    </xdr:to>
    <xdr:pic>
      <xdr:nvPicPr>
        <xdr:cNvPr id="1341650" name="Picture 5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2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19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771</xdr:row>
      <xdr:rowOff>0</xdr:rowOff>
    </xdr:from>
    <xdr:to>
      <xdr:col>1</xdr:col>
      <xdr:colOff>152400</xdr:colOff>
      <xdr:row>771</xdr:row>
      <xdr:rowOff>133350</xdr:rowOff>
    </xdr:to>
    <xdr:pic>
      <xdr:nvPicPr>
        <xdr:cNvPr id="1341651" name="Picture 5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3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38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772</xdr:row>
      <xdr:rowOff>0</xdr:rowOff>
    </xdr:from>
    <xdr:to>
      <xdr:col>1</xdr:col>
      <xdr:colOff>152400</xdr:colOff>
      <xdr:row>772</xdr:row>
      <xdr:rowOff>133350</xdr:rowOff>
    </xdr:to>
    <xdr:pic>
      <xdr:nvPicPr>
        <xdr:cNvPr id="1341652" name="Picture 5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4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57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773</xdr:row>
      <xdr:rowOff>0</xdr:rowOff>
    </xdr:from>
    <xdr:to>
      <xdr:col>1</xdr:col>
      <xdr:colOff>152400</xdr:colOff>
      <xdr:row>773</xdr:row>
      <xdr:rowOff>133350</xdr:rowOff>
    </xdr:to>
    <xdr:pic>
      <xdr:nvPicPr>
        <xdr:cNvPr id="1341653" name="Picture 5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5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76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774</xdr:row>
      <xdr:rowOff>0</xdr:rowOff>
    </xdr:from>
    <xdr:to>
      <xdr:col>1</xdr:col>
      <xdr:colOff>152400</xdr:colOff>
      <xdr:row>774</xdr:row>
      <xdr:rowOff>133350</xdr:rowOff>
    </xdr:to>
    <xdr:pic>
      <xdr:nvPicPr>
        <xdr:cNvPr id="1341654" name="Picture 5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6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036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775</xdr:row>
      <xdr:rowOff>0</xdr:rowOff>
    </xdr:from>
    <xdr:to>
      <xdr:col>1</xdr:col>
      <xdr:colOff>152400</xdr:colOff>
      <xdr:row>775</xdr:row>
      <xdr:rowOff>133350</xdr:rowOff>
    </xdr:to>
    <xdr:pic>
      <xdr:nvPicPr>
        <xdr:cNvPr id="1341655" name="Picture 5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7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302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776</xdr:row>
      <xdr:rowOff>0</xdr:rowOff>
    </xdr:from>
    <xdr:to>
      <xdr:col>1</xdr:col>
      <xdr:colOff>152400</xdr:colOff>
      <xdr:row>776</xdr:row>
      <xdr:rowOff>133350</xdr:rowOff>
    </xdr:to>
    <xdr:pic>
      <xdr:nvPicPr>
        <xdr:cNvPr id="1341656" name="Picture 5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8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493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777</xdr:row>
      <xdr:rowOff>0</xdr:rowOff>
    </xdr:from>
    <xdr:to>
      <xdr:col>1</xdr:col>
      <xdr:colOff>152400</xdr:colOff>
      <xdr:row>777</xdr:row>
      <xdr:rowOff>133350</xdr:rowOff>
    </xdr:to>
    <xdr:pic>
      <xdr:nvPicPr>
        <xdr:cNvPr id="1341657" name="Picture 6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9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683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778</xdr:row>
      <xdr:rowOff>0</xdr:rowOff>
    </xdr:from>
    <xdr:to>
      <xdr:col>1</xdr:col>
      <xdr:colOff>152400</xdr:colOff>
      <xdr:row>778</xdr:row>
      <xdr:rowOff>133350</xdr:rowOff>
    </xdr:to>
    <xdr:pic>
      <xdr:nvPicPr>
        <xdr:cNvPr id="1341658" name="Picture 6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A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874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779</xdr:row>
      <xdr:rowOff>0</xdr:rowOff>
    </xdr:from>
    <xdr:to>
      <xdr:col>1</xdr:col>
      <xdr:colOff>152400</xdr:colOff>
      <xdr:row>779</xdr:row>
      <xdr:rowOff>133350</xdr:rowOff>
    </xdr:to>
    <xdr:pic>
      <xdr:nvPicPr>
        <xdr:cNvPr id="1341659" name="Picture 6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B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14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780</xdr:row>
      <xdr:rowOff>0</xdr:rowOff>
    </xdr:from>
    <xdr:to>
      <xdr:col>1</xdr:col>
      <xdr:colOff>152400</xdr:colOff>
      <xdr:row>780</xdr:row>
      <xdr:rowOff>133350</xdr:rowOff>
    </xdr:to>
    <xdr:pic>
      <xdr:nvPicPr>
        <xdr:cNvPr id="1341660" name="Picture 6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C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33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781</xdr:row>
      <xdr:rowOff>0</xdr:rowOff>
    </xdr:from>
    <xdr:to>
      <xdr:col>1</xdr:col>
      <xdr:colOff>152400</xdr:colOff>
      <xdr:row>781</xdr:row>
      <xdr:rowOff>133350</xdr:rowOff>
    </xdr:to>
    <xdr:pic>
      <xdr:nvPicPr>
        <xdr:cNvPr id="1341661" name="Picture 6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D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521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782</xdr:row>
      <xdr:rowOff>0</xdr:rowOff>
    </xdr:from>
    <xdr:to>
      <xdr:col>1</xdr:col>
      <xdr:colOff>152400</xdr:colOff>
      <xdr:row>782</xdr:row>
      <xdr:rowOff>133350</xdr:rowOff>
    </xdr:to>
    <xdr:pic>
      <xdr:nvPicPr>
        <xdr:cNvPr id="1341662" name="Picture 6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E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712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783</xdr:row>
      <xdr:rowOff>0</xdr:rowOff>
    </xdr:from>
    <xdr:to>
      <xdr:col>1</xdr:col>
      <xdr:colOff>152400</xdr:colOff>
      <xdr:row>783</xdr:row>
      <xdr:rowOff>133350</xdr:rowOff>
    </xdr:to>
    <xdr:pic>
      <xdr:nvPicPr>
        <xdr:cNvPr id="1341663" name="Picture 6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F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902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784</xdr:row>
      <xdr:rowOff>0</xdr:rowOff>
    </xdr:from>
    <xdr:to>
      <xdr:col>1</xdr:col>
      <xdr:colOff>152400</xdr:colOff>
      <xdr:row>784</xdr:row>
      <xdr:rowOff>133350</xdr:rowOff>
    </xdr:to>
    <xdr:pic>
      <xdr:nvPicPr>
        <xdr:cNvPr id="1341664" name="Picture 6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0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09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785</xdr:row>
      <xdr:rowOff>0</xdr:rowOff>
    </xdr:from>
    <xdr:to>
      <xdr:col>1</xdr:col>
      <xdr:colOff>152400</xdr:colOff>
      <xdr:row>785</xdr:row>
      <xdr:rowOff>133350</xdr:rowOff>
    </xdr:to>
    <xdr:pic>
      <xdr:nvPicPr>
        <xdr:cNvPr id="1341665" name="Picture 6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1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283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786</xdr:row>
      <xdr:rowOff>0</xdr:rowOff>
    </xdr:from>
    <xdr:to>
      <xdr:col>1</xdr:col>
      <xdr:colOff>152400</xdr:colOff>
      <xdr:row>786</xdr:row>
      <xdr:rowOff>133350</xdr:rowOff>
    </xdr:to>
    <xdr:pic>
      <xdr:nvPicPr>
        <xdr:cNvPr id="1341666" name="Picture 6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2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47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787</xdr:row>
      <xdr:rowOff>0</xdr:rowOff>
    </xdr:from>
    <xdr:to>
      <xdr:col>1</xdr:col>
      <xdr:colOff>152400</xdr:colOff>
      <xdr:row>787</xdr:row>
      <xdr:rowOff>133350</xdr:rowOff>
    </xdr:to>
    <xdr:pic>
      <xdr:nvPicPr>
        <xdr:cNvPr id="1341667" name="Picture 7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3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66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788</xdr:row>
      <xdr:rowOff>0</xdr:rowOff>
    </xdr:from>
    <xdr:to>
      <xdr:col>1</xdr:col>
      <xdr:colOff>152400</xdr:colOff>
      <xdr:row>788</xdr:row>
      <xdr:rowOff>133350</xdr:rowOff>
    </xdr:to>
    <xdr:pic>
      <xdr:nvPicPr>
        <xdr:cNvPr id="1341668" name="Picture 7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4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85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789</xdr:row>
      <xdr:rowOff>0</xdr:rowOff>
    </xdr:from>
    <xdr:to>
      <xdr:col>1</xdr:col>
      <xdr:colOff>152400</xdr:colOff>
      <xdr:row>789</xdr:row>
      <xdr:rowOff>133350</xdr:rowOff>
    </xdr:to>
    <xdr:pic>
      <xdr:nvPicPr>
        <xdr:cNvPr id="1341669" name="Picture 7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5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9045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794</xdr:row>
      <xdr:rowOff>0</xdr:rowOff>
    </xdr:from>
    <xdr:to>
      <xdr:col>1</xdr:col>
      <xdr:colOff>152400</xdr:colOff>
      <xdr:row>794</xdr:row>
      <xdr:rowOff>152400</xdr:rowOff>
    </xdr:to>
    <xdr:pic>
      <xdr:nvPicPr>
        <xdr:cNvPr id="1341670" name="Picture 1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6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055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795</xdr:row>
      <xdr:rowOff>0</xdr:rowOff>
    </xdr:from>
    <xdr:to>
      <xdr:col>1</xdr:col>
      <xdr:colOff>152400</xdr:colOff>
      <xdr:row>795</xdr:row>
      <xdr:rowOff>152400</xdr:rowOff>
    </xdr:to>
    <xdr:pic>
      <xdr:nvPicPr>
        <xdr:cNvPr id="1341671" name="Picture 1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7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246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796</xdr:row>
      <xdr:rowOff>0</xdr:rowOff>
    </xdr:from>
    <xdr:to>
      <xdr:col>1</xdr:col>
      <xdr:colOff>152400</xdr:colOff>
      <xdr:row>796</xdr:row>
      <xdr:rowOff>152400</xdr:rowOff>
    </xdr:to>
    <xdr:pic>
      <xdr:nvPicPr>
        <xdr:cNvPr id="1341672" name="Picture 1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8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436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797</xdr:row>
      <xdr:rowOff>0</xdr:rowOff>
    </xdr:from>
    <xdr:to>
      <xdr:col>1</xdr:col>
      <xdr:colOff>152400</xdr:colOff>
      <xdr:row>797</xdr:row>
      <xdr:rowOff>152400</xdr:rowOff>
    </xdr:to>
    <xdr:pic>
      <xdr:nvPicPr>
        <xdr:cNvPr id="1341673" name="Picture 1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9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627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798</xdr:row>
      <xdr:rowOff>0</xdr:rowOff>
    </xdr:from>
    <xdr:to>
      <xdr:col>1</xdr:col>
      <xdr:colOff>152400</xdr:colOff>
      <xdr:row>798</xdr:row>
      <xdr:rowOff>152400</xdr:rowOff>
    </xdr:to>
    <xdr:pic>
      <xdr:nvPicPr>
        <xdr:cNvPr id="1341674" name="Picture 1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A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817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799</xdr:row>
      <xdr:rowOff>0</xdr:rowOff>
    </xdr:from>
    <xdr:to>
      <xdr:col>1</xdr:col>
      <xdr:colOff>152400</xdr:colOff>
      <xdr:row>799</xdr:row>
      <xdr:rowOff>152400</xdr:rowOff>
    </xdr:to>
    <xdr:pic>
      <xdr:nvPicPr>
        <xdr:cNvPr id="1341675" name="Picture 1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B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008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800</xdr:row>
      <xdr:rowOff>0</xdr:rowOff>
    </xdr:from>
    <xdr:to>
      <xdr:col>1</xdr:col>
      <xdr:colOff>152400</xdr:colOff>
      <xdr:row>800</xdr:row>
      <xdr:rowOff>152400</xdr:rowOff>
    </xdr:to>
    <xdr:pic>
      <xdr:nvPicPr>
        <xdr:cNvPr id="1341676" name="Picture 1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C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198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801</xdr:row>
      <xdr:rowOff>0</xdr:rowOff>
    </xdr:from>
    <xdr:to>
      <xdr:col>1</xdr:col>
      <xdr:colOff>152400</xdr:colOff>
      <xdr:row>801</xdr:row>
      <xdr:rowOff>152400</xdr:rowOff>
    </xdr:to>
    <xdr:pic>
      <xdr:nvPicPr>
        <xdr:cNvPr id="1341677" name="Picture 1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D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389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802</xdr:row>
      <xdr:rowOff>0</xdr:rowOff>
    </xdr:from>
    <xdr:to>
      <xdr:col>1</xdr:col>
      <xdr:colOff>152400</xdr:colOff>
      <xdr:row>802</xdr:row>
      <xdr:rowOff>152400</xdr:rowOff>
    </xdr:to>
    <xdr:pic>
      <xdr:nvPicPr>
        <xdr:cNvPr id="1341678" name="Picture 2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E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579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152400</xdr:colOff>
      <xdr:row>803</xdr:row>
      <xdr:rowOff>152400</xdr:rowOff>
    </xdr:to>
    <xdr:pic>
      <xdr:nvPicPr>
        <xdr:cNvPr id="1341679" name="Picture 2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F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770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804</xdr:row>
      <xdr:rowOff>0</xdr:rowOff>
    </xdr:from>
    <xdr:to>
      <xdr:col>1</xdr:col>
      <xdr:colOff>152400</xdr:colOff>
      <xdr:row>804</xdr:row>
      <xdr:rowOff>152400</xdr:rowOff>
    </xdr:to>
    <xdr:pic>
      <xdr:nvPicPr>
        <xdr:cNvPr id="1341680" name="Picture 2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0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960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805</xdr:row>
      <xdr:rowOff>0</xdr:rowOff>
    </xdr:from>
    <xdr:to>
      <xdr:col>1</xdr:col>
      <xdr:colOff>152400</xdr:colOff>
      <xdr:row>805</xdr:row>
      <xdr:rowOff>152400</xdr:rowOff>
    </xdr:to>
    <xdr:pic>
      <xdr:nvPicPr>
        <xdr:cNvPr id="1341681" name="Picture 2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1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151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806</xdr:row>
      <xdr:rowOff>0</xdr:rowOff>
    </xdr:from>
    <xdr:to>
      <xdr:col>1</xdr:col>
      <xdr:colOff>152400</xdr:colOff>
      <xdr:row>806</xdr:row>
      <xdr:rowOff>152400</xdr:rowOff>
    </xdr:to>
    <xdr:pic>
      <xdr:nvPicPr>
        <xdr:cNvPr id="1341682" name="Picture 2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2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341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807</xdr:row>
      <xdr:rowOff>0</xdr:rowOff>
    </xdr:from>
    <xdr:to>
      <xdr:col>1</xdr:col>
      <xdr:colOff>152400</xdr:colOff>
      <xdr:row>807</xdr:row>
      <xdr:rowOff>152400</xdr:rowOff>
    </xdr:to>
    <xdr:pic>
      <xdr:nvPicPr>
        <xdr:cNvPr id="1341683" name="Picture 2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3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532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808</xdr:row>
      <xdr:rowOff>0</xdr:rowOff>
    </xdr:from>
    <xdr:to>
      <xdr:col>1</xdr:col>
      <xdr:colOff>152400</xdr:colOff>
      <xdr:row>808</xdr:row>
      <xdr:rowOff>152400</xdr:rowOff>
    </xdr:to>
    <xdr:pic>
      <xdr:nvPicPr>
        <xdr:cNvPr id="1341684" name="Picture 2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4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798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809</xdr:row>
      <xdr:rowOff>0</xdr:rowOff>
    </xdr:from>
    <xdr:to>
      <xdr:col>1</xdr:col>
      <xdr:colOff>152400</xdr:colOff>
      <xdr:row>809</xdr:row>
      <xdr:rowOff>152400</xdr:rowOff>
    </xdr:to>
    <xdr:pic>
      <xdr:nvPicPr>
        <xdr:cNvPr id="1341685" name="Picture 2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5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989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810</xdr:row>
      <xdr:rowOff>0</xdr:rowOff>
    </xdr:from>
    <xdr:to>
      <xdr:col>1</xdr:col>
      <xdr:colOff>152400</xdr:colOff>
      <xdr:row>810</xdr:row>
      <xdr:rowOff>152400</xdr:rowOff>
    </xdr:to>
    <xdr:pic>
      <xdr:nvPicPr>
        <xdr:cNvPr id="1341686" name="Picture 2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6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179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811</xdr:row>
      <xdr:rowOff>0</xdr:rowOff>
    </xdr:from>
    <xdr:to>
      <xdr:col>1</xdr:col>
      <xdr:colOff>152400</xdr:colOff>
      <xdr:row>811</xdr:row>
      <xdr:rowOff>152400</xdr:rowOff>
    </xdr:to>
    <xdr:pic>
      <xdr:nvPicPr>
        <xdr:cNvPr id="1341687" name="Picture 2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7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370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812</xdr:row>
      <xdr:rowOff>0</xdr:rowOff>
    </xdr:from>
    <xdr:to>
      <xdr:col>1</xdr:col>
      <xdr:colOff>152400</xdr:colOff>
      <xdr:row>812</xdr:row>
      <xdr:rowOff>152400</xdr:rowOff>
    </xdr:to>
    <xdr:pic>
      <xdr:nvPicPr>
        <xdr:cNvPr id="1341688" name="Picture 3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8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560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813</xdr:row>
      <xdr:rowOff>0</xdr:rowOff>
    </xdr:from>
    <xdr:to>
      <xdr:col>1</xdr:col>
      <xdr:colOff>152400</xdr:colOff>
      <xdr:row>813</xdr:row>
      <xdr:rowOff>152400</xdr:rowOff>
    </xdr:to>
    <xdr:pic>
      <xdr:nvPicPr>
        <xdr:cNvPr id="1341689" name="Picture 3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9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751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814</xdr:row>
      <xdr:rowOff>0</xdr:rowOff>
    </xdr:from>
    <xdr:to>
      <xdr:col>1</xdr:col>
      <xdr:colOff>152400</xdr:colOff>
      <xdr:row>814</xdr:row>
      <xdr:rowOff>152400</xdr:rowOff>
    </xdr:to>
    <xdr:pic>
      <xdr:nvPicPr>
        <xdr:cNvPr id="1341690" name="Picture 3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A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941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815</xdr:row>
      <xdr:rowOff>0</xdr:rowOff>
    </xdr:from>
    <xdr:to>
      <xdr:col>1</xdr:col>
      <xdr:colOff>152400</xdr:colOff>
      <xdr:row>815</xdr:row>
      <xdr:rowOff>152400</xdr:rowOff>
    </xdr:to>
    <xdr:pic>
      <xdr:nvPicPr>
        <xdr:cNvPr id="1341691" name="Picture 3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B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4132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816</xdr:row>
      <xdr:rowOff>0</xdr:rowOff>
    </xdr:from>
    <xdr:to>
      <xdr:col>1</xdr:col>
      <xdr:colOff>152400</xdr:colOff>
      <xdr:row>816</xdr:row>
      <xdr:rowOff>152400</xdr:rowOff>
    </xdr:to>
    <xdr:pic>
      <xdr:nvPicPr>
        <xdr:cNvPr id="1341692" name="Picture 3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C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4332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822</xdr:row>
      <xdr:rowOff>0</xdr:rowOff>
    </xdr:from>
    <xdr:to>
      <xdr:col>1</xdr:col>
      <xdr:colOff>152400</xdr:colOff>
      <xdr:row>822</xdr:row>
      <xdr:rowOff>152400</xdr:rowOff>
    </xdr:to>
    <xdr:pic>
      <xdr:nvPicPr>
        <xdr:cNvPr id="1341693" name="Picture 1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D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5475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823</xdr:row>
      <xdr:rowOff>0</xdr:rowOff>
    </xdr:from>
    <xdr:to>
      <xdr:col>1</xdr:col>
      <xdr:colOff>152400</xdr:colOff>
      <xdr:row>823</xdr:row>
      <xdr:rowOff>152400</xdr:rowOff>
    </xdr:to>
    <xdr:pic>
      <xdr:nvPicPr>
        <xdr:cNvPr id="1341694" name="Picture 1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E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5665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824</xdr:row>
      <xdr:rowOff>0</xdr:rowOff>
    </xdr:from>
    <xdr:to>
      <xdr:col>1</xdr:col>
      <xdr:colOff>152400</xdr:colOff>
      <xdr:row>824</xdr:row>
      <xdr:rowOff>152400</xdr:rowOff>
    </xdr:to>
    <xdr:pic>
      <xdr:nvPicPr>
        <xdr:cNvPr id="1341695" name="Picture 1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F7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5856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825</xdr:row>
      <xdr:rowOff>0</xdr:rowOff>
    </xdr:from>
    <xdr:to>
      <xdr:col>1</xdr:col>
      <xdr:colOff>152400</xdr:colOff>
      <xdr:row>825</xdr:row>
      <xdr:rowOff>152400</xdr:rowOff>
    </xdr:to>
    <xdr:pic>
      <xdr:nvPicPr>
        <xdr:cNvPr id="1341696" name="Picture 1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0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046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826</xdr:row>
      <xdr:rowOff>0</xdr:rowOff>
    </xdr:from>
    <xdr:to>
      <xdr:col>1</xdr:col>
      <xdr:colOff>152400</xdr:colOff>
      <xdr:row>826</xdr:row>
      <xdr:rowOff>152400</xdr:rowOff>
    </xdr:to>
    <xdr:pic>
      <xdr:nvPicPr>
        <xdr:cNvPr id="1341697" name="Picture 1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1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237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827</xdr:row>
      <xdr:rowOff>0</xdr:rowOff>
    </xdr:from>
    <xdr:to>
      <xdr:col>1</xdr:col>
      <xdr:colOff>152400</xdr:colOff>
      <xdr:row>827</xdr:row>
      <xdr:rowOff>152400</xdr:rowOff>
    </xdr:to>
    <xdr:pic>
      <xdr:nvPicPr>
        <xdr:cNvPr id="1341698" name="Picture 1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2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427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828</xdr:row>
      <xdr:rowOff>0</xdr:rowOff>
    </xdr:from>
    <xdr:to>
      <xdr:col>1</xdr:col>
      <xdr:colOff>152400</xdr:colOff>
      <xdr:row>828</xdr:row>
      <xdr:rowOff>152400</xdr:rowOff>
    </xdr:to>
    <xdr:pic>
      <xdr:nvPicPr>
        <xdr:cNvPr id="1341699" name="Picture 1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3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618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829</xdr:row>
      <xdr:rowOff>0</xdr:rowOff>
    </xdr:from>
    <xdr:to>
      <xdr:col>1</xdr:col>
      <xdr:colOff>152400</xdr:colOff>
      <xdr:row>829</xdr:row>
      <xdr:rowOff>152400</xdr:rowOff>
    </xdr:to>
    <xdr:pic>
      <xdr:nvPicPr>
        <xdr:cNvPr id="1341700" name="Picture 1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4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808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830</xdr:row>
      <xdr:rowOff>0</xdr:rowOff>
    </xdr:from>
    <xdr:to>
      <xdr:col>1</xdr:col>
      <xdr:colOff>152400</xdr:colOff>
      <xdr:row>830</xdr:row>
      <xdr:rowOff>152400</xdr:rowOff>
    </xdr:to>
    <xdr:pic>
      <xdr:nvPicPr>
        <xdr:cNvPr id="1341701" name="Picture 2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5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999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831</xdr:row>
      <xdr:rowOff>0</xdr:rowOff>
    </xdr:from>
    <xdr:to>
      <xdr:col>1</xdr:col>
      <xdr:colOff>152400</xdr:colOff>
      <xdr:row>831</xdr:row>
      <xdr:rowOff>152400</xdr:rowOff>
    </xdr:to>
    <xdr:pic>
      <xdr:nvPicPr>
        <xdr:cNvPr id="1341702" name="Picture 2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6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189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832</xdr:row>
      <xdr:rowOff>0</xdr:rowOff>
    </xdr:from>
    <xdr:to>
      <xdr:col>1</xdr:col>
      <xdr:colOff>152400</xdr:colOff>
      <xdr:row>832</xdr:row>
      <xdr:rowOff>152400</xdr:rowOff>
    </xdr:to>
    <xdr:pic>
      <xdr:nvPicPr>
        <xdr:cNvPr id="1341703" name="Picture 2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7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380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833</xdr:row>
      <xdr:rowOff>0</xdr:rowOff>
    </xdr:from>
    <xdr:to>
      <xdr:col>1</xdr:col>
      <xdr:colOff>152400</xdr:colOff>
      <xdr:row>833</xdr:row>
      <xdr:rowOff>152400</xdr:rowOff>
    </xdr:to>
    <xdr:pic>
      <xdr:nvPicPr>
        <xdr:cNvPr id="1341704" name="Picture 2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8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570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834</xdr:row>
      <xdr:rowOff>0</xdr:rowOff>
    </xdr:from>
    <xdr:to>
      <xdr:col>1</xdr:col>
      <xdr:colOff>152400</xdr:colOff>
      <xdr:row>834</xdr:row>
      <xdr:rowOff>152400</xdr:rowOff>
    </xdr:to>
    <xdr:pic>
      <xdr:nvPicPr>
        <xdr:cNvPr id="1341705" name="Picture 2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9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837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835</xdr:row>
      <xdr:rowOff>0</xdr:rowOff>
    </xdr:from>
    <xdr:to>
      <xdr:col>1</xdr:col>
      <xdr:colOff>152400</xdr:colOff>
      <xdr:row>835</xdr:row>
      <xdr:rowOff>152400</xdr:rowOff>
    </xdr:to>
    <xdr:pic>
      <xdr:nvPicPr>
        <xdr:cNvPr id="1341706" name="Picture 2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A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104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836</xdr:row>
      <xdr:rowOff>0</xdr:rowOff>
    </xdr:from>
    <xdr:to>
      <xdr:col>1</xdr:col>
      <xdr:colOff>152400</xdr:colOff>
      <xdr:row>836</xdr:row>
      <xdr:rowOff>152400</xdr:rowOff>
    </xdr:to>
    <xdr:pic>
      <xdr:nvPicPr>
        <xdr:cNvPr id="1341707" name="Picture 2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B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294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837</xdr:row>
      <xdr:rowOff>0</xdr:rowOff>
    </xdr:from>
    <xdr:to>
      <xdr:col>1</xdr:col>
      <xdr:colOff>152400</xdr:colOff>
      <xdr:row>837</xdr:row>
      <xdr:rowOff>152400</xdr:rowOff>
    </xdr:to>
    <xdr:pic>
      <xdr:nvPicPr>
        <xdr:cNvPr id="1341708" name="Picture 2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C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48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838</xdr:row>
      <xdr:rowOff>0</xdr:rowOff>
    </xdr:from>
    <xdr:to>
      <xdr:col>1</xdr:col>
      <xdr:colOff>152400</xdr:colOff>
      <xdr:row>838</xdr:row>
      <xdr:rowOff>152400</xdr:rowOff>
    </xdr:to>
    <xdr:pic>
      <xdr:nvPicPr>
        <xdr:cNvPr id="1341709" name="Picture 2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D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675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839</xdr:row>
      <xdr:rowOff>0</xdr:rowOff>
    </xdr:from>
    <xdr:to>
      <xdr:col>1</xdr:col>
      <xdr:colOff>152400</xdr:colOff>
      <xdr:row>839</xdr:row>
      <xdr:rowOff>152400</xdr:rowOff>
    </xdr:to>
    <xdr:pic>
      <xdr:nvPicPr>
        <xdr:cNvPr id="1341710" name="Picture 2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E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86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840</xdr:row>
      <xdr:rowOff>0</xdr:rowOff>
    </xdr:from>
    <xdr:to>
      <xdr:col>1</xdr:col>
      <xdr:colOff>152400</xdr:colOff>
      <xdr:row>840</xdr:row>
      <xdr:rowOff>152400</xdr:rowOff>
    </xdr:to>
    <xdr:pic>
      <xdr:nvPicPr>
        <xdr:cNvPr id="1341711" name="Picture 3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F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056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841</xdr:row>
      <xdr:rowOff>0</xdr:rowOff>
    </xdr:from>
    <xdr:to>
      <xdr:col>1</xdr:col>
      <xdr:colOff>152400</xdr:colOff>
      <xdr:row>841</xdr:row>
      <xdr:rowOff>152400</xdr:rowOff>
    </xdr:to>
    <xdr:pic>
      <xdr:nvPicPr>
        <xdr:cNvPr id="1341712" name="Picture 3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0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247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842</xdr:row>
      <xdr:rowOff>0</xdr:rowOff>
    </xdr:from>
    <xdr:to>
      <xdr:col>1</xdr:col>
      <xdr:colOff>152400</xdr:colOff>
      <xdr:row>842</xdr:row>
      <xdr:rowOff>152400</xdr:rowOff>
    </xdr:to>
    <xdr:pic>
      <xdr:nvPicPr>
        <xdr:cNvPr id="1341713" name="Picture 3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1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437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843</xdr:row>
      <xdr:rowOff>0</xdr:rowOff>
    </xdr:from>
    <xdr:to>
      <xdr:col>1</xdr:col>
      <xdr:colOff>152400</xdr:colOff>
      <xdr:row>843</xdr:row>
      <xdr:rowOff>152400</xdr:rowOff>
    </xdr:to>
    <xdr:pic>
      <xdr:nvPicPr>
        <xdr:cNvPr id="1341714" name="Picture 3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2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628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844</xdr:row>
      <xdr:rowOff>0</xdr:rowOff>
    </xdr:from>
    <xdr:to>
      <xdr:col>1</xdr:col>
      <xdr:colOff>152400</xdr:colOff>
      <xdr:row>844</xdr:row>
      <xdr:rowOff>152400</xdr:rowOff>
    </xdr:to>
    <xdr:pic>
      <xdr:nvPicPr>
        <xdr:cNvPr id="1341715" name="Picture 3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3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82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845</xdr:row>
      <xdr:rowOff>0</xdr:rowOff>
    </xdr:from>
    <xdr:to>
      <xdr:col>1</xdr:col>
      <xdr:colOff>152400</xdr:colOff>
      <xdr:row>845</xdr:row>
      <xdr:rowOff>152400</xdr:rowOff>
    </xdr:to>
    <xdr:pic>
      <xdr:nvPicPr>
        <xdr:cNvPr id="1341716" name="Picture 3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4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018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846</xdr:row>
      <xdr:rowOff>0</xdr:rowOff>
    </xdr:from>
    <xdr:to>
      <xdr:col>1</xdr:col>
      <xdr:colOff>152400</xdr:colOff>
      <xdr:row>846</xdr:row>
      <xdr:rowOff>152400</xdr:rowOff>
    </xdr:to>
    <xdr:pic>
      <xdr:nvPicPr>
        <xdr:cNvPr id="1341717" name="Picture 3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5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209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847</xdr:row>
      <xdr:rowOff>0</xdr:rowOff>
    </xdr:from>
    <xdr:to>
      <xdr:col>1</xdr:col>
      <xdr:colOff>152400</xdr:colOff>
      <xdr:row>847</xdr:row>
      <xdr:rowOff>152400</xdr:rowOff>
    </xdr:to>
    <xdr:pic>
      <xdr:nvPicPr>
        <xdr:cNvPr id="1341718" name="Picture 3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6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39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848</xdr:row>
      <xdr:rowOff>0</xdr:rowOff>
    </xdr:from>
    <xdr:to>
      <xdr:col>1</xdr:col>
      <xdr:colOff>152400</xdr:colOff>
      <xdr:row>848</xdr:row>
      <xdr:rowOff>152400</xdr:rowOff>
    </xdr:to>
    <xdr:pic>
      <xdr:nvPicPr>
        <xdr:cNvPr id="1341719" name="Picture 3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7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59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849</xdr:row>
      <xdr:rowOff>0</xdr:rowOff>
    </xdr:from>
    <xdr:to>
      <xdr:col>1</xdr:col>
      <xdr:colOff>152400</xdr:colOff>
      <xdr:row>849</xdr:row>
      <xdr:rowOff>152400</xdr:rowOff>
    </xdr:to>
    <xdr:pic>
      <xdr:nvPicPr>
        <xdr:cNvPr id="1341720" name="Picture 3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8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78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850</xdr:row>
      <xdr:rowOff>0</xdr:rowOff>
    </xdr:from>
    <xdr:to>
      <xdr:col>1</xdr:col>
      <xdr:colOff>152400</xdr:colOff>
      <xdr:row>850</xdr:row>
      <xdr:rowOff>152400</xdr:rowOff>
    </xdr:to>
    <xdr:pic>
      <xdr:nvPicPr>
        <xdr:cNvPr id="1341721" name="Picture 4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9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047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851</xdr:row>
      <xdr:rowOff>0</xdr:rowOff>
    </xdr:from>
    <xdr:to>
      <xdr:col>1</xdr:col>
      <xdr:colOff>152400</xdr:colOff>
      <xdr:row>851</xdr:row>
      <xdr:rowOff>152400</xdr:rowOff>
    </xdr:to>
    <xdr:pic>
      <xdr:nvPicPr>
        <xdr:cNvPr id="1341722" name="Picture 4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A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23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852</xdr:row>
      <xdr:rowOff>0</xdr:rowOff>
    </xdr:from>
    <xdr:to>
      <xdr:col>1</xdr:col>
      <xdr:colOff>152400</xdr:colOff>
      <xdr:row>852</xdr:row>
      <xdr:rowOff>152400</xdr:rowOff>
    </xdr:to>
    <xdr:pic>
      <xdr:nvPicPr>
        <xdr:cNvPr id="1341723" name="Picture 4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B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42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853</xdr:row>
      <xdr:rowOff>0</xdr:rowOff>
    </xdr:from>
    <xdr:to>
      <xdr:col>1</xdr:col>
      <xdr:colOff>152400</xdr:colOff>
      <xdr:row>853</xdr:row>
      <xdr:rowOff>152400</xdr:rowOff>
    </xdr:to>
    <xdr:pic>
      <xdr:nvPicPr>
        <xdr:cNvPr id="1341724" name="Picture 4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C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618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854</xdr:row>
      <xdr:rowOff>0</xdr:rowOff>
    </xdr:from>
    <xdr:to>
      <xdr:col>1</xdr:col>
      <xdr:colOff>152400</xdr:colOff>
      <xdr:row>854</xdr:row>
      <xdr:rowOff>152400</xdr:rowOff>
    </xdr:to>
    <xdr:pic>
      <xdr:nvPicPr>
        <xdr:cNvPr id="1341725" name="Picture 4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D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809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855</xdr:row>
      <xdr:rowOff>0</xdr:rowOff>
    </xdr:from>
    <xdr:to>
      <xdr:col>1</xdr:col>
      <xdr:colOff>152400</xdr:colOff>
      <xdr:row>855</xdr:row>
      <xdr:rowOff>152400</xdr:rowOff>
    </xdr:to>
    <xdr:pic>
      <xdr:nvPicPr>
        <xdr:cNvPr id="1341726" name="Picture 4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E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076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856</xdr:row>
      <xdr:rowOff>0</xdr:rowOff>
    </xdr:from>
    <xdr:to>
      <xdr:col>1</xdr:col>
      <xdr:colOff>152400</xdr:colOff>
      <xdr:row>856</xdr:row>
      <xdr:rowOff>152400</xdr:rowOff>
    </xdr:to>
    <xdr:pic>
      <xdr:nvPicPr>
        <xdr:cNvPr id="1341727" name="Picture 4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F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266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857</xdr:row>
      <xdr:rowOff>0</xdr:rowOff>
    </xdr:from>
    <xdr:to>
      <xdr:col>1</xdr:col>
      <xdr:colOff>152400</xdr:colOff>
      <xdr:row>857</xdr:row>
      <xdr:rowOff>152400</xdr:rowOff>
    </xdr:to>
    <xdr:pic>
      <xdr:nvPicPr>
        <xdr:cNvPr id="1341728" name="Picture 4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0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457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858</xdr:row>
      <xdr:rowOff>0</xdr:rowOff>
    </xdr:from>
    <xdr:to>
      <xdr:col>1</xdr:col>
      <xdr:colOff>152400</xdr:colOff>
      <xdr:row>858</xdr:row>
      <xdr:rowOff>152400</xdr:rowOff>
    </xdr:to>
    <xdr:pic>
      <xdr:nvPicPr>
        <xdr:cNvPr id="1341729" name="Picture 4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1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647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859</xdr:row>
      <xdr:rowOff>0</xdr:rowOff>
    </xdr:from>
    <xdr:to>
      <xdr:col>1</xdr:col>
      <xdr:colOff>152400</xdr:colOff>
      <xdr:row>859</xdr:row>
      <xdr:rowOff>152400</xdr:rowOff>
    </xdr:to>
    <xdr:pic>
      <xdr:nvPicPr>
        <xdr:cNvPr id="1341730" name="Picture 4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2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83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860</xdr:row>
      <xdr:rowOff>0</xdr:rowOff>
    </xdr:from>
    <xdr:to>
      <xdr:col>1</xdr:col>
      <xdr:colOff>152400</xdr:colOff>
      <xdr:row>860</xdr:row>
      <xdr:rowOff>152400</xdr:rowOff>
    </xdr:to>
    <xdr:pic>
      <xdr:nvPicPr>
        <xdr:cNvPr id="1341731" name="Picture 5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3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028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861</xdr:row>
      <xdr:rowOff>0</xdr:rowOff>
    </xdr:from>
    <xdr:to>
      <xdr:col>1</xdr:col>
      <xdr:colOff>152400</xdr:colOff>
      <xdr:row>861</xdr:row>
      <xdr:rowOff>152400</xdr:rowOff>
    </xdr:to>
    <xdr:pic>
      <xdr:nvPicPr>
        <xdr:cNvPr id="1341732" name="Picture 5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4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219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862</xdr:row>
      <xdr:rowOff>0</xdr:rowOff>
    </xdr:from>
    <xdr:to>
      <xdr:col>1</xdr:col>
      <xdr:colOff>152400</xdr:colOff>
      <xdr:row>862</xdr:row>
      <xdr:rowOff>152400</xdr:rowOff>
    </xdr:to>
    <xdr:pic>
      <xdr:nvPicPr>
        <xdr:cNvPr id="1341733" name="Picture 5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5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40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863</xdr:row>
      <xdr:rowOff>0</xdr:rowOff>
    </xdr:from>
    <xdr:to>
      <xdr:col>1</xdr:col>
      <xdr:colOff>152400</xdr:colOff>
      <xdr:row>863</xdr:row>
      <xdr:rowOff>152400</xdr:rowOff>
    </xdr:to>
    <xdr:pic>
      <xdr:nvPicPr>
        <xdr:cNvPr id="1341734" name="Picture 5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6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60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864</xdr:row>
      <xdr:rowOff>0</xdr:rowOff>
    </xdr:from>
    <xdr:to>
      <xdr:col>1</xdr:col>
      <xdr:colOff>152400</xdr:colOff>
      <xdr:row>864</xdr:row>
      <xdr:rowOff>152400</xdr:rowOff>
    </xdr:to>
    <xdr:pic>
      <xdr:nvPicPr>
        <xdr:cNvPr id="1341735" name="Picture 5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7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79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870</xdr:row>
      <xdr:rowOff>0</xdr:rowOff>
    </xdr:from>
    <xdr:to>
      <xdr:col>1</xdr:col>
      <xdr:colOff>152400</xdr:colOff>
      <xdr:row>870</xdr:row>
      <xdr:rowOff>152400</xdr:rowOff>
    </xdr:to>
    <xdr:pic>
      <xdr:nvPicPr>
        <xdr:cNvPr id="1341736" name="Picture 1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8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4800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871</xdr:row>
      <xdr:rowOff>0</xdr:rowOff>
    </xdr:from>
    <xdr:to>
      <xdr:col>1</xdr:col>
      <xdr:colOff>152400</xdr:colOff>
      <xdr:row>871</xdr:row>
      <xdr:rowOff>152400</xdr:rowOff>
    </xdr:to>
    <xdr:pic>
      <xdr:nvPicPr>
        <xdr:cNvPr id="1341737" name="Picture 1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9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4990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872</xdr:row>
      <xdr:rowOff>0</xdr:rowOff>
    </xdr:from>
    <xdr:to>
      <xdr:col>1</xdr:col>
      <xdr:colOff>152400</xdr:colOff>
      <xdr:row>872</xdr:row>
      <xdr:rowOff>152400</xdr:rowOff>
    </xdr:to>
    <xdr:pic>
      <xdr:nvPicPr>
        <xdr:cNvPr id="1341738" name="Picture 1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A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181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873</xdr:row>
      <xdr:rowOff>0</xdr:rowOff>
    </xdr:from>
    <xdr:to>
      <xdr:col>1</xdr:col>
      <xdr:colOff>152400</xdr:colOff>
      <xdr:row>873</xdr:row>
      <xdr:rowOff>152400</xdr:rowOff>
    </xdr:to>
    <xdr:pic>
      <xdr:nvPicPr>
        <xdr:cNvPr id="1341739" name="Picture 1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B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371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874</xdr:row>
      <xdr:rowOff>0</xdr:rowOff>
    </xdr:from>
    <xdr:to>
      <xdr:col>1</xdr:col>
      <xdr:colOff>152400</xdr:colOff>
      <xdr:row>874</xdr:row>
      <xdr:rowOff>152400</xdr:rowOff>
    </xdr:to>
    <xdr:pic>
      <xdr:nvPicPr>
        <xdr:cNvPr id="1341740" name="Picture 1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C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562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875</xdr:row>
      <xdr:rowOff>0</xdr:rowOff>
    </xdr:from>
    <xdr:to>
      <xdr:col>1</xdr:col>
      <xdr:colOff>152400</xdr:colOff>
      <xdr:row>875</xdr:row>
      <xdr:rowOff>152400</xdr:rowOff>
    </xdr:to>
    <xdr:pic>
      <xdr:nvPicPr>
        <xdr:cNvPr id="1341741" name="Picture 1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D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752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876</xdr:row>
      <xdr:rowOff>0</xdr:rowOff>
    </xdr:from>
    <xdr:to>
      <xdr:col>1</xdr:col>
      <xdr:colOff>152400</xdr:colOff>
      <xdr:row>876</xdr:row>
      <xdr:rowOff>152400</xdr:rowOff>
    </xdr:to>
    <xdr:pic>
      <xdr:nvPicPr>
        <xdr:cNvPr id="1341742" name="Picture 1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E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94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877</xdr:row>
      <xdr:rowOff>0</xdr:rowOff>
    </xdr:from>
    <xdr:to>
      <xdr:col>1</xdr:col>
      <xdr:colOff>152400</xdr:colOff>
      <xdr:row>877</xdr:row>
      <xdr:rowOff>152400</xdr:rowOff>
    </xdr:to>
    <xdr:pic>
      <xdr:nvPicPr>
        <xdr:cNvPr id="1341743" name="Picture 1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F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13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878</xdr:row>
      <xdr:rowOff>0</xdr:rowOff>
    </xdr:from>
    <xdr:to>
      <xdr:col>1</xdr:col>
      <xdr:colOff>152400</xdr:colOff>
      <xdr:row>878</xdr:row>
      <xdr:rowOff>152400</xdr:rowOff>
    </xdr:to>
    <xdr:pic>
      <xdr:nvPicPr>
        <xdr:cNvPr id="1341744" name="Picture 2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0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324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879</xdr:row>
      <xdr:rowOff>0</xdr:rowOff>
    </xdr:from>
    <xdr:to>
      <xdr:col>1</xdr:col>
      <xdr:colOff>152400</xdr:colOff>
      <xdr:row>879</xdr:row>
      <xdr:rowOff>152400</xdr:rowOff>
    </xdr:to>
    <xdr:pic>
      <xdr:nvPicPr>
        <xdr:cNvPr id="1341745" name="Picture 2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1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514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880</xdr:row>
      <xdr:rowOff>0</xdr:rowOff>
    </xdr:from>
    <xdr:to>
      <xdr:col>1</xdr:col>
      <xdr:colOff>152400</xdr:colOff>
      <xdr:row>880</xdr:row>
      <xdr:rowOff>152400</xdr:rowOff>
    </xdr:to>
    <xdr:pic>
      <xdr:nvPicPr>
        <xdr:cNvPr id="1341746" name="Picture 2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2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705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881</xdr:row>
      <xdr:rowOff>0</xdr:rowOff>
    </xdr:from>
    <xdr:to>
      <xdr:col>1</xdr:col>
      <xdr:colOff>152400</xdr:colOff>
      <xdr:row>881</xdr:row>
      <xdr:rowOff>152400</xdr:rowOff>
    </xdr:to>
    <xdr:pic>
      <xdr:nvPicPr>
        <xdr:cNvPr id="1341747" name="Picture 2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3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895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882</xdr:row>
      <xdr:rowOff>0</xdr:rowOff>
    </xdr:from>
    <xdr:to>
      <xdr:col>1</xdr:col>
      <xdr:colOff>152400</xdr:colOff>
      <xdr:row>882</xdr:row>
      <xdr:rowOff>152400</xdr:rowOff>
    </xdr:to>
    <xdr:pic>
      <xdr:nvPicPr>
        <xdr:cNvPr id="1341748" name="Picture 2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4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086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883</xdr:row>
      <xdr:rowOff>0</xdr:rowOff>
    </xdr:from>
    <xdr:to>
      <xdr:col>1</xdr:col>
      <xdr:colOff>152400</xdr:colOff>
      <xdr:row>883</xdr:row>
      <xdr:rowOff>152400</xdr:rowOff>
    </xdr:to>
    <xdr:pic>
      <xdr:nvPicPr>
        <xdr:cNvPr id="1341749" name="Picture 2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5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276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884</xdr:row>
      <xdr:rowOff>0</xdr:rowOff>
    </xdr:from>
    <xdr:to>
      <xdr:col>1</xdr:col>
      <xdr:colOff>152400</xdr:colOff>
      <xdr:row>884</xdr:row>
      <xdr:rowOff>152400</xdr:rowOff>
    </xdr:to>
    <xdr:pic>
      <xdr:nvPicPr>
        <xdr:cNvPr id="1341750" name="Picture 2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6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467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885</xdr:row>
      <xdr:rowOff>0</xdr:rowOff>
    </xdr:from>
    <xdr:to>
      <xdr:col>1</xdr:col>
      <xdr:colOff>152400</xdr:colOff>
      <xdr:row>885</xdr:row>
      <xdr:rowOff>152400</xdr:rowOff>
    </xdr:to>
    <xdr:pic>
      <xdr:nvPicPr>
        <xdr:cNvPr id="1341751" name="Picture 2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7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657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886</xdr:row>
      <xdr:rowOff>0</xdr:rowOff>
    </xdr:from>
    <xdr:to>
      <xdr:col>1</xdr:col>
      <xdr:colOff>152400</xdr:colOff>
      <xdr:row>886</xdr:row>
      <xdr:rowOff>152400</xdr:rowOff>
    </xdr:to>
    <xdr:pic>
      <xdr:nvPicPr>
        <xdr:cNvPr id="1341752" name="Picture 2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8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848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887</xdr:row>
      <xdr:rowOff>0</xdr:rowOff>
    </xdr:from>
    <xdr:to>
      <xdr:col>1</xdr:col>
      <xdr:colOff>152400</xdr:colOff>
      <xdr:row>887</xdr:row>
      <xdr:rowOff>152400</xdr:rowOff>
    </xdr:to>
    <xdr:pic>
      <xdr:nvPicPr>
        <xdr:cNvPr id="1341753" name="Picture 2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9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038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888</xdr:row>
      <xdr:rowOff>0</xdr:rowOff>
    </xdr:from>
    <xdr:to>
      <xdr:col>1</xdr:col>
      <xdr:colOff>152400</xdr:colOff>
      <xdr:row>888</xdr:row>
      <xdr:rowOff>152400</xdr:rowOff>
    </xdr:to>
    <xdr:pic>
      <xdr:nvPicPr>
        <xdr:cNvPr id="1341754" name="Picture 3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A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229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889</xdr:row>
      <xdr:rowOff>0</xdr:rowOff>
    </xdr:from>
    <xdr:to>
      <xdr:col>1</xdr:col>
      <xdr:colOff>152400</xdr:colOff>
      <xdr:row>889</xdr:row>
      <xdr:rowOff>152400</xdr:rowOff>
    </xdr:to>
    <xdr:pic>
      <xdr:nvPicPr>
        <xdr:cNvPr id="1341755" name="Picture 3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B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419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890</xdr:row>
      <xdr:rowOff>0</xdr:rowOff>
    </xdr:from>
    <xdr:to>
      <xdr:col>1</xdr:col>
      <xdr:colOff>152400</xdr:colOff>
      <xdr:row>890</xdr:row>
      <xdr:rowOff>152400</xdr:rowOff>
    </xdr:to>
    <xdr:pic>
      <xdr:nvPicPr>
        <xdr:cNvPr id="1341756" name="Picture 3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C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610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891</xdr:row>
      <xdr:rowOff>0</xdr:rowOff>
    </xdr:from>
    <xdr:to>
      <xdr:col>1</xdr:col>
      <xdr:colOff>152400</xdr:colOff>
      <xdr:row>891</xdr:row>
      <xdr:rowOff>152400</xdr:rowOff>
    </xdr:to>
    <xdr:pic>
      <xdr:nvPicPr>
        <xdr:cNvPr id="1341757" name="Picture 3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D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800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892</xdr:row>
      <xdr:rowOff>0</xdr:rowOff>
    </xdr:from>
    <xdr:to>
      <xdr:col>1</xdr:col>
      <xdr:colOff>152400</xdr:colOff>
      <xdr:row>892</xdr:row>
      <xdr:rowOff>152400</xdr:rowOff>
    </xdr:to>
    <xdr:pic>
      <xdr:nvPicPr>
        <xdr:cNvPr id="1341758" name="Picture 3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E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077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893</xdr:row>
      <xdr:rowOff>0</xdr:rowOff>
    </xdr:from>
    <xdr:to>
      <xdr:col>1</xdr:col>
      <xdr:colOff>152400</xdr:colOff>
      <xdr:row>893</xdr:row>
      <xdr:rowOff>152400</xdr:rowOff>
    </xdr:to>
    <xdr:pic>
      <xdr:nvPicPr>
        <xdr:cNvPr id="1341759" name="Picture 3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F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267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894</xdr:row>
      <xdr:rowOff>0</xdr:rowOff>
    </xdr:from>
    <xdr:to>
      <xdr:col>1</xdr:col>
      <xdr:colOff>152400</xdr:colOff>
      <xdr:row>894</xdr:row>
      <xdr:rowOff>152400</xdr:rowOff>
    </xdr:to>
    <xdr:pic>
      <xdr:nvPicPr>
        <xdr:cNvPr id="1341760" name="Picture 3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0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458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895</xdr:row>
      <xdr:rowOff>0</xdr:rowOff>
    </xdr:from>
    <xdr:to>
      <xdr:col>1</xdr:col>
      <xdr:colOff>152400</xdr:colOff>
      <xdr:row>895</xdr:row>
      <xdr:rowOff>152400</xdr:rowOff>
    </xdr:to>
    <xdr:pic>
      <xdr:nvPicPr>
        <xdr:cNvPr id="1341761" name="Picture 3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1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648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896</xdr:row>
      <xdr:rowOff>0</xdr:rowOff>
    </xdr:from>
    <xdr:to>
      <xdr:col>1</xdr:col>
      <xdr:colOff>152400</xdr:colOff>
      <xdr:row>896</xdr:row>
      <xdr:rowOff>152400</xdr:rowOff>
    </xdr:to>
    <xdr:pic>
      <xdr:nvPicPr>
        <xdr:cNvPr id="1341762" name="Picture 3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2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839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897</xdr:row>
      <xdr:rowOff>0</xdr:rowOff>
    </xdr:from>
    <xdr:to>
      <xdr:col>1</xdr:col>
      <xdr:colOff>152400</xdr:colOff>
      <xdr:row>897</xdr:row>
      <xdr:rowOff>152400</xdr:rowOff>
    </xdr:to>
    <xdr:pic>
      <xdr:nvPicPr>
        <xdr:cNvPr id="1341763" name="Picture 3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3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029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898</xdr:row>
      <xdr:rowOff>0</xdr:rowOff>
    </xdr:from>
    <xdr:to>
      <xdr:col>1</xdr:col>
      <xdr:colOff>152400</xdr:colOff>
      <xdr:row>898</xdr:row>
      <xdr:rowOff>152400</xdr:rowOff>
    </xdr:to>
    <xdr:pic>
      <xdr:nvPicPr>
        <xdr:cNvPr id="1341764" name="Picture 4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4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220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899</xdr:row>
      <xdr:rowOff>0</xdr:rowOff>
    </xdr:from>
    <xdr:to>
      <xdr:col>1</xdr:col>
      <xdr:colOff>152400</xdr:colOff>
      <xdr:row>899</xdr:row>
      <xdr:rowOff>152400</xdr:rowOff>
    </xdr:to>
    <xdr:pic>
      <xdr:nvPicPr>
        <xdr:cNvPr id="1341765" name="Picture 4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5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410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900</xdr:row>
      <xdr:rowOff>0</xdr:rowOff>
    </xdr:from>
    <xdr:to>
      <xdr:col>1</xdr:col>
      <xdr:colOff>152400</xdr:colOff>
      <xdr:row>900</xdr:row>
      <xdr:rowOff>152400</xdr:rowOff>
    </xdr:to>
    <xdr:pic>
      <xdr:nvPicPr>
        <xdr:cNvPr id="1341766" name="Picture 4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6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601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901</xdr:row>
      <xdr:rowOff>0</xdr:rowOff>
    </xdr:from>
    <xdr:to>
      <xdr:col>1</xdr:col>
      <xdr:colOff>152400</xdr:colOff>
      <xdr:row>901</xdr:row>
      <xdr:rowOff>152400</xdr:rowOff>
    </xdr:to>
    <xdr:pic>
      <xdr:nvPicPr>
        <xdr:cNvPr id="1341767" name="Picture 4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7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791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907</xdr:row>
      <xdr:rowOff>0</xdr:rowOff>
    </xdr:from>
    <xdr:to>
      <xdr:col>1</xdr:col>
      <xdr:colOff>152400</xdr:colOff>
      <xdr:row>907</xdr:row>
      <xdr:rowOff>152400</xdr:rowOff>
    </xdr:to>
    <xdr:pic>
      <xdr:nvPicPr>
        <xdr:cNvPr id="1341768" name="Picture 1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8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1934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908</xdr:row>
      <xdr:rowOff>0</xdr:rowOff>
    </xdr:from>
    <xdr:to>
      <xdr:col>1</xdr:col>
      <xdr:colOff>152400</xdr:colOff>
      <xdr:row>908</xdr:row>
      <xdr:rowOff>152400</xdr:rowOff>
    </xdr:to>
    <xdr:pic>
      <xdr:nvPicPr>
        <xdr:cNvPr id="1341769" name="Picture 1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9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12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909</xdr:row>
      <xdr:rowOff>0</xdr:rowOff>
    </xdr:from>
    <xdr:to>
      <xdr:col>1</xdr:col>
      <xdr:colOff>152400</xdr:colOff>
      <xdr:row>909</xdr:row>
      <xdr:rowOff>152400</xdr:rowOff>
    </xdr:to>
    <xdr:pic>
      <xdr:nvPicPr>
        <xdr:cNvPr id="1341770" name="Picture 1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A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315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910</xdr:row>
      <xdr:rowOff>0</xdr:rowOff>
    </xdr:from>
    <xdr:to>
      <xdr:col>1</xdr:col>
      <xdr:colOff>152400</xdr:colOff>
      <xdr:row>910</xdr:row>
      <xdr:rowOff>152400</xdr:rowOff>
    </xdr:to>
    <xdr:pic>
      <xdr:nvPicPr>
        <xdr:cNvPr id="1341771" name="Picture 1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B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506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911</xdr:row>
      <xdr:rowOff>0</xdr:rowOff>
    </xdr:from>
    <xdr:to>
      <xdr:col>1</xdr:col>
      <xdr:colOff>152400</xdr:colOff>
      <xdr:row>911</xdr:row>
      <xdr:rowOff>152400</xdr:rowOff>
    </xdr:to>
    <xdr:pic>
      <xdr:nvPicPr>
        <xdr:cNvPr id="1341772" name="Picture 1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C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696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912</xdr:row>
      <xdr:rowOff>0</xdr:rowOff>
    </xdr:from>
    <xdr:to>
      <xdr:col>1</xdr:col>
      <xdr:colOff>152400</xdr:colOff>
      <xdr:row>912</xdr:row>
      <xdr:rowOff>152400</xdr:rowOff>
    </xdr:to>
    <xdr:pic>
      <xdr:nvPicPr>
        <xdr:cNvPr id="1341773" name="Picture 1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D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963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913</xdr:row>
      <xdr:rowOff>0</xdr:rowOff>
    </xdr:from>
    <xdr:to>
      <xdr:col>1</xdr:col>
      <xdr:colOff>152400</xdr:colOff>
      <xdr:row>913</xdr:row>
      <xdr:rowOff>152400</xdr:rowOff>
    </xdr:to>
    <xdr:pic>
      <xdr:nvPicPr>
        <xdr:cNvPr id="1341774" name="Picture 1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E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153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914</xdr:row>
      <xdr:rowOff>0</xdr:rowOff>
    </xdr:from>
    <xdr:to>
      <xdr:col>1</xdr:col>
      <xdr:colOff>152400</xdr:colOff>
      <xdr:row>914</xdr:row>
      <xdr:rowOff>152400</xdr:rowOff>
    </xdr:to>
    <xdr:pic>
      <xdr:nvPicPr>
        <xdr:cNvPr id="1341775" name="Picture 1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F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344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915</xdr:row>
      <xdr:rowOff>0</xdr:rowOff>
    </xdr:from>
    <xdr:to>
      <xdr:col>1</xdr:col>
      <xdr:colOff>152400</xdr:colOff>
      <xdr:row>915</xdr:row>
      <xdr:rowOff>152400</xdr:rowOff>
    </xdr:to>
    <xdr:pic>
      <xdr:nvPicPr>
        <xdr:cNvPr id="1341776" name="Picture 2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0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534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916</xdr:row>
      <xdr:rowOff>0</xdr:rowOff>
    </xdr:from>
    <xdr:to>
      <xdr:col>1</xdr:col>
      <xdr:colOff>152400</xdr:colOff>
      <xdr:row>916</xdr:row>
      <xdr:rowOff>152400</xdr:rowOff>
    </xdr:to>
    <xdr:pic>
      <xdr:nvPicPr>
        <xdr:cNvPr id="1341777" name="Picture 2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1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72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917</xdr:row>
      <xdr:rowOff>0</xdr:rowOff>
    </xdr:from>
    <xdr:to>
      <xdr:col>1</xdr:col>
      <xdr:colOff>152400</xdr:colOff>
      <xdr:row>917</xdr:row>
      <xdr:rowOff>152400</xdr:rowOff>
    </xdr:to>
    <xdr:pic>
      <xdr:nvPicPr>
        <xdr:cNvPr id="1341778" name="Picture 2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2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915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918</xdr:row>
      <xdr:rowOff>0</xdr:rowOff>
    </xdr:from>
    <xdr:to>
      <xdr:col>1</xdr:col>
      <xdr:colOff>152400</xdr:colOff>
      <xdr:row>918</xdr:row>
      <xdr:rowOff>152400</xdr:rowOff>
    </xdr:to>
    <xdr:pic>
      <xdr:nvPicPr>
        <xdr:cNvPr id="1341779" name="Picture 2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3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10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919</xdr:row>
      <xdr:rowOff>0</xdr:rowOff>
    </xdr:from>
    <xdr:to>
      <xdr:col>1</xdr:col>
      <xdr:colOff>152400</xdr:colOff>
      <xdr:row>919</xdr:row>
      <xdr:rowOff>152400</xdr:rowOff>
    </xdr:to>
    <xdr:pic>
      <xdr:nvPicPr>
        <xdr:cNvPr id="1341780" name="Picture 2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4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296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920</xdr:row>
      <xdr:rowOff>0</xdr:rowOff>
    </xdr:from>
    <xdr:to>
      <xdr:col>1</xdr:col>
      <xdr:colOff>152400</xdr:colOff>
      <xdr:row>920</xdr:row>
      <xdr:rowOff>152400</xdr:rowOff>
    </xdr:to>
    <xdr:pic>
      <xdr:nvPicPr>
        <xdr:cNvPr id="1341781" name="Picture 2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5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563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921</xdr:row>
      <xdr:rowOff>0</xdr:rowOff>
    </xdr:from>
    <xdr:to>
      <xdr:col>1</xdr:col>
      <xdr:colOff>152400</xdr:colOff>
      <xdr:row>921</xdr:row>
      <xdr:rowOff>152400</xdr:rowOff>
    </xdr:to>
    <xdr:pic>
      <xdr:nvPicPr>
        <xdr:cNvPr id="1341782" name="Picture 2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6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83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922</xdr:row>
      <xdr:rowOff>0</xdr:rowOff>
    </xdr:from>
    <xdr:to>
      <xdr:col>1</xdr:col>
      <xdr:colOff>152400</xdr:colOff>
      <xdr:row>922</xdr:row>
      <xdr:rowOff>152400</xdr:rowOff>
    </xdr:to>
    <xdr:pic>
      <xdr:nvPicPr>
        <xdr:cNvPr id="1341783" name="Picture 2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7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0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923</xdr:row>
      <xdr:rowOff>0</xdr:rowOff>
    </xdr:from>
    <xdr:to>
      <xdr:col>1</xdr:col>
      <xdr:colOff>152400</xdr:colOff>
      <xdr:row>923</xdr:row>
      <xdr:rowOff>152400</xdr:rowOff>
    </xdr:to>
    <xdr:pic>
      <xdr:nvPicPr>
        <xdr:cNvPr id="1341784" name="Picture 2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8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2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924</xdr:row>
      <xdr:rowOff>0</xdr:rowOff>
    </xdr:from>
    <xdr:to>
      <xdr:col>1</xdr:col>
      <xdr:colOff>152400</xdr:colOff>
      <xdr:row>924</xdr:row>
      <xdr:rowOff>152400</xdr:rowOff>
    </xdr:to>
    <xdr:pic>
      <xdr:nvPicPr>
        <xdr:cNvPr id="1341785" name="Picture 2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9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40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925</xdr:row>
      <xdr:rowOff>0</xdr:rowOff>
    </xdr:from>
    <xdr:to>
      <xdr:col>1</xdr:col>
      <xdr:colOff>152400</xdr:colOff>
      <xdr:row>925</xdr:row>
      <xdr:rowOff>152400</xdr:rowOff>
    </xdr:to>
    <xdr:pic>
      <xdr:nvPicPr>
        <xdr:cNvPr id="1341786" name="Picture 3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A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668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926</xdr:row>
      <xdr:rowOff>0</xdr:rowOff>
    </xdr:from>
    <xdr:to>
      <xdr:col>1</xdr:col>
      <xdr:colOff>152400</xdr:colOff>
      <xdr:row>926</xdr:row>
      <xdr:rowOff>152400</xdr:rowOff>
    </xdr:to>
    <xdr:pic>
      <xdr:nvPicPr>
        <xdr:cNvPr id="1341787" name="Picture 3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B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93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927</xdr:row>
      <xdr:rowOff>0</xdr:rowOff>
    </xdr:from>
    <xdr:to>
      <xdr:col>1</xdr:col>
      <xdr:colOff>152400</xdr:colOff>
      <xdr:row>927</xdr:row>
      <xdr:rowOff>152400</xdr:rowOff>
    </xdr:to>
    <xdr:pic>
      <xdr:nvPicPr>
        <xdr:cNvPr id="1341788" name="Picture 3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C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125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928</xdr:row>
      <xdr:rowOff>0</xdr:rowOff>
    </xdr:from>
    <xdr:to>
      <xdr:col>1</xdr:col>
      <xdr:colOff>152400</xdr:colOff>
      <xdr:row>928</xdr:row>
      <xdr:rowOff>152400</xdr:rowOff>
    </xdr:to>
    <xdr:pic>
      <xdr:nvPicPr>
        <xdr:cNvPr id="1341789" name="Picture 3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D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316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929</xdr:row>
      <xdr:rowOff>0</xdr:rowOff>
    </xdr:from>
    <xdr:to>
      <xdr:col>1</xdr:col>
      <xdr:colOff>152400</xdr:colOff>
      <xdr:row>929</xdr:row>
      <xdr:rowOff>152400</xdr:rowOff>
    </xdr:to>
    <xdr:pic>
      <xdr:nvPicPr>
        <xdr:cNvPr id="1341790" name="Picture 3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E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516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930</xdr:row>
      <xdr:rowOff>0</xdr:rowOff>
    </xdr:from>
    <xdr:to>
      <xdr:col>1</xdr:col>
      <xdr:colOff>152400</xdr:colOff>
      <xdr:row>930</xdr:row>
      <xdr:rowOff>152400</xdr:rowOff>
    </xdr:to>
    <xdr:pic>
      <xdr:nvPicPr>
        <xdr:cNvPr id="1341791" name="Picture 3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F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706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931</xdr:row>
      <xdr:rowOff>0</xdr:rowOff>
    </xdr:from>
    <xdr:to>
      <xdr:col>1</xdr:col>
      <xdr:colOff>152400</xdr:colOff>
      <xdr:row>931</xdr:row>
      <xdr:rowOff>152400</xdr:rowOff>
    </xdr:to>
    <xdr:pic>
      <xdr:nvPicPr>
        <xdr:cNvPr id="1341792" name="Picture 3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0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897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932</xdr:row>
      <xdr:rowOff>0</xdr:rowOff>
    </xdr:from>
    <xdr:to>
      <xdr:col>1</xdr:col>
      <xdr:colOff>152400</xdr:colOff>
      <xdr:row>932</xdr:row>
      <xdr:rowOff>152400</xdr:rowOff>
    </xdr:to>
    <xdr:pic>
      <xdr:nvPicPr>
        <xdr:cNvPr id="1341793" name="Picture 3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1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087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933</xdr:row>
      <xdr:rowOff>0</xdr:rowOff>
    </xdr:from>
    <xdr:to>
      <xdr:col>1</xdr:col>
      <xdr:colOff>152400</xdr:colOff>
      <xdr:row>933</xdr:row>
      <xdr:rowOff>152400</xdr:rowOff>
    </xdr:to>
    <xdr:pic>
      <xdr:nvPicPr>
        <xdr:cNvPr id="1341794" name="Picture 3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2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278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934</xdr:row>
      <xdr:rowOff>0</xdr:rowOff>
    </xdr:from>
    <xdr:to>
      <xdr:col>1</xdr:col>
      <xdr:colOff>152400</xdr:colOff>
      <xdr:row>934</xdr:row>
      <xdr:rowOff>152400</xdr:rowOff>
    </xdr:to>
    <xdr:pic>
      <xdr:nvPicPr>
        <xdr:cNvPr id="1341795" name="Picture 3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3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54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935</xdr:row>
      <xdr:rowOff>0</xdr:rowOff>
    </xdr:from>
    <xdr:to>
      <xdr:col>1</xdr:col>
      <xdr:colOff>152400</xdr:colOff>
      <xdr:row>935</xdr:row>
      <xdr:rowOff>152400</xdr:rowOff>
    </xdr:to>
    <xdr:pic>
      <xdr:nvPicPr>
        <xdr:cNvPr id="1341796" name="Picture 4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4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73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936</xdr:row>
      <xdr:rowOff>0</xdr:rowOff>
    </xdr:from>
    <xdr:to>
      <xdr:col>1</xdr:col>
      <xdr:colOff>152400</xdr:colOff>
      <xdr:row>936</xdr:row>
      <xdr:rowOff>152400</xdr:rowOff>
    </xdr:to>
    <xdr:pic>
      <xdr:nvPicPr>
        <xdr:cNvPr id="1341797" name="Picture 4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5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925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937</xdr:row>
      <xdr:rowOff>0</xdr:rowOff>
    </xdr:from>
    <xdr:to>
      <xdr:col>1</xdr:col>
      <xdr:colOff>152400</xdr:colOff>
      <xdr:row>937</xdr:row>
      <xdr:rowOff>152400</xdr:rowOff>
    </xdr:to>
    <xdr:pic>
      <xdr:nvPicPr>
        <xdr:cNvPr id="1341798" name="Picture 4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6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116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938</xdr:row>
      <xdr:rowOff>0</xdr:rowOff>
    </xdr:from>
    <xdr:to>
      <xdr:col>1</xdr:col>
      <xdr:colOff>152400</xdr:colOff>
      <xdr:row>938</xdr:row>
      <xdr:rowOff>152400</xdr:rowOff>
    </xdr:to>
    <xdr:pic>
      <xdr:nvPicPr>
        <xdr:cNvPr id="1341799" name="Picture 4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7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306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939</xdr:row>
      <xdr:rowOff>0</xdr:rowOff>
    </xdr:from>
    <xdr:to>
      <xdr:col>1</xdr:col>
      <xdr:colOff>152400</xdr:colOff>
      <xdr:row>939</xdr:row>
      <xdr:rowOff>152400</xdr:rowOff>
    </xdr:to>
    <xdr:pic>
      <xdr:nvPicPr>
        <xdr:cNvPr id="1341800" name="Picture 4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8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497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940</xdr:row>
      <xdr:rowOff>0</xdr:rowOff>
    </xdr:from>
    <xdr:to>
      <xdr:col>1</xdr:col>
      <xdr:colOff>152400</xdr:colOff>
      <xdr:row>940</xdr:row>
      <xdr:rowOff>152400</xdr:rowOff>
    </xdr:to>
    <xdr:pic>
      <xdr:nvPicPr>
        <xdr:cNvPr id="1341801" name="Picture 4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9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687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941</xdr:row>
      <xdr:rowOff>0</xdr:rowOff>
    </xdr:from>
    <xdr:to>
      <xdr:col>1</xdr:col>
      <xdr:colOff>152400</xdr:colOff>
      <xdr:row>941</xdr:row>
      <xdr:rowOff>152400</xdr:rowOff>
    </xdr:to>
    <xdr:pic>
      <xdr:nvPicPr>
        <xdr:cNvPr id="1341802" name="Picture 4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A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87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942</xdr:row>
      <xdr:rowOff>0</xdr:rowOff>
    </xdr:from>
    <xdr:to>
      <xdr:col>1</xdr:col>
      <xdr:colOff>152400</xdr:colOff>
      <xdr:row>942</xdr:row>
      <xdr:rowOff>152400</xdr:rowOff>
    </xdr:to>
    <xdr:pic>
      <xdr:nvPicPr>
        <xdr:cNvPr id="1341803" name="Picture 4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B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068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943</xdr:row>
      <xdr:rowOff>0</xdr:rowOff>
    </xdr:from>
    <xdr:to>
      <xdr:col>1</xdr:col>
      <xdr:colOff>152400</xdr:colOff>
      <xdr:row>943</xdr:row>
      <xdr:rowOff>152400</xdr:rowOff>
    </xdr:to>
    <xdr:pic>
      <xdr:nvPicPr>
        <xdr:cNvPr id="1341804" name="Picture 4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C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259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944</xdr:row>
      <xdr:rowOff>0</xdr:rowOff>
    </xdr:from>
    <xdr:to>
      <xdr:col>1</xdr:col>
      <xdr:colOff>152400</xdr:colOff>
      <xdr:row>944</xdr:row>
      <xdr:rowOff>152400</xdr:rowOff>
    </xdr:to>
    <xdr:pic>
      <xdr:nvPicPr>
        <xdr:cNvPr id="1341805" name="Picture 4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D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44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945</xdr:row>
      <xdr:rowOff>0</xdr:rowOff>
    </xdr:from>
    <xdr:to>
      <xdr:col>1</xdr:col>
      <xdr:colOff>152400</xdr:colOff>
      <xdr:row>945</xdr:row>
      <xdr:rowOff>152400</xdr:rowOff>
    </xdr:to>
    <xdr:pic>
      <xdr:nvPicPr>
        <xdr:cNvPr id="1341806" name="Picture 5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E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64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946</xdr:row>
      <xdr:rowOff>0</xdr:rowOff>
    </xdr:from>
    <xdr:to>
      <xdr:col>1</xdr:col>
      <xdr:colOff>152400</xdr:colOff>
      <xdr:row>946</xdr:row>
      <xdr:rowOff>152400</xdr:rowOff>
    </xdr:to>
    <xdr:pic>
      <xdr:nvPicPr>
        <xdr:cNvPr id="1341807" name="Picture 5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F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83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947</xdr:row>
      <xdr:rowOff>0</xdr:rowOff>
    </xdr:from>
    <xdr:to>
      <xdr:col>1</xdr:col>
      <xdr:colOff>152400</xdr:colOff>
      <xdr:row>947</xdr:row>
      <xdr:rowOff>152400</xdr:rowOff>
    </xdr:to>
    <xdr:pic>
      <xdr:nvPicPr>
        <xdr:cNvPr id="1341808" name="Picture 5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0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02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152400</xdr:colOff>
      <xdr:row>948</xdr:row>
      <xdr:rowOff>152400</xdr:rowOff>
    </xdr:to>
    <xdr:pic>
      <xdr:nvPicPr>
        <xdr:cNvPr id="1341809" name="Picture 5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1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21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949</xdr:row>
      <xdr:rowOff>0</xdr:rowOff>
    </xdr:from>
    <xdr:to>
      <xdr:col>1</xdr:col>
      <xdr:colOff>152400</xdr:colOff>
      <xdr:row>949</xdr:row>
      <xdr:rowOff>152400</xdr:rowOff>
    </xdr:to>
    <xdr:pic>
      <xdr:nvPicPr>
        <xdr:cNvPr id="1341810" name="Picture 5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2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402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950</xdr:row>
      <xdr:rowOff>0</xdr:rowOff>
    </xdr:from>
    <xdr:to>
      <xdr:col>1</xdr:col>
      <xdr:colOff>152400</xdr:colOff>
      <xdr:row>950</xdr:row>
      <xdr:rowOff>152400</xdr:rowOff>
    </xdr:to>
    <xdr:pic>
      <xdr:nvPicPr>
        <xdr:cNvPr id="1341811" name="Picture 5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3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59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951</xdr:row>
      <xdr:rowOff>0</xdr:rowOff>
    </xdr:from>
    <xdr:to>
      <xdr:col>1</xdr:col>
      <xdr:colOff>152400</xdr:colOff>
      <xdr:row>951</xdr:row>
      <xdr:rowOff>152400</xdr:rowOff>
    </xdr:to>
    <xdr:pic>
      <xdr:nvPicPr>
        <xdr:cNvPr id="1341812" name="Picture 5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4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78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952</xdr:row>
      <xdr:rowOff>0</xdr:rowOff>
    </xdr:from>
    <xdr:to>
      <xdr:col>1</xdr:col>
      <xdr:colOff>152400</xdr:colOff>
      <xdr:row>952</xdr:row>
      <xdr:rowOff>152400</xdr:rowOff>
    </xdr:to>
    <xdr:pic>
      <xdr:nvPicPr>
        <xdr:cNvPr id="1341813" name="Picture 5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5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97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953</xdr:row>
      <xdr:rowOff>0</xdr:rowOff>
    </xdr:from>
    <xdr:to>
      <xdr:col>1</xdr:col>
      <xdr:colOff>152400</xdr:colOff>
      <xdr:row>953</xdr:row>
      <xdr:rowOff>152400</xdr:rowOff>
    </xdr:to>
    <xdr:pic>
      <xdr:nvPicPr>
        <xdr:cNvPr id="1341814" name="Picture 5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6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116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954</xdr:row>
      <xdr:rowOff>0</xdr:rowOff>
    </xdr:from>
    <xdr:to>
      <xdr:col>1</xdr:col>
      <xdr:colOff>152400</xdr:colOff>
      <xdr:row>954</xdr:row>
      <xdr:rowOff>152400</xdr:rowOff>
    </xdr:to>
    <xdr:pic>
      <xdr:nvPicPr>
        <xdr:cNvPr id="1341815" name="Picture 5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7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135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960</xdr:row>
      <xdr:rowOff>0</xdr:rowOff>
    </xdr:from>
    <xdr:to>
      <xdr:col>1</xdr:col>
      <xdr:colOff>152400</xdr:colOff>
      <xdr:row>960</xdr:row>
      <xdr:rowOff>152400</xdr:rowOff>
    </xdr:to>
    <xdr:pic>
      <xdr:nvPicPr>
        <xdr:cNvPr id="1341816" name="Picture 2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8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364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961</xdr:row>
      <xdr:rowOff>0</xdr:rowOff>
    </xdr:from>
    <xdr:to>
      <xdr:col>1</xdr:col>
      <xdr:colOff>152400</xdr:colOff>
      <xdr:row>961</xdr:row>
      <xdr:rowOff>152400</xdr:rowOff>
    </xdr:to>
    <xdr:pic>
      <xdr:nvPicPr>
        <xdr:cNvPr id="1341817" name="Picture 3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9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554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962</xdr:row>
      <xdr:rowOff>0</xdr:rowOff>
    </xdr:from>
    <xdr:to>
      <xdr:col>1</xdr:col>
      <xdr:colOff>152400</xdr:colOff>
      <xdr:row>962</xdr:row>
      <xdr:rowOff>152400</xdr:rowOff>
    </xdr:to>
    <xdr:pic>
      <xdr:nvPicPr>
        <xdr:cNvPr id="1341818" name="Picture 3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A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745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963</xdr:row>
      <xdr:rowOff>0</xdr:rowOff>
    </xdr:from>
    <xdr:to>
      <xdr:col>1</xdr:col>
      <xdr:colOff>152400</xdr:colOff>
      <xdr:row>963</xdr:row>
      <xdr:rowOff>152400</xdr:rowOff>
    </xdr:to>
    <xdr:pic>
      <xdr:nvPicPr>
        <xdr:cNvPr id="1341819" name="Picture 3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B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935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964</xdr:row>
      <xdr:rowOff>0</xdr:rowOff>
    </xdr:from>
    <xdr:to>
      <xdr:col>1</xdr:col>
      <xdr:colOff>152400</xdr:colOff>
      <xdr:row>964</xdr:row>
      <xdr:rowOff>152400</xdr:rowOff>
    </xdr:to>
    <xdr:pic>
      <xdr:nvPicPr>
        <xdr:cNvPr id="1341820" name="Picture 3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C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126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965</xdr:row>
      <xdr:rowOff>0</xdr:rowOff>
    </xdr:from>
    <xdr:to>
      <xdr:col>1</xdr:col>
      <xdr:colOff>152400</xdr:colOff>
      <xdr:row>965</xdr:row>
      <xdr:rowOff>152400</xdr:rowOff>
    </xdr:to>
    <xdr:pic>
      <xdr:nvPicPr>
        <xdr:cNvPr id="1341821" name="Picture 3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D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316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966</xdr:row>
      <xdr:rowOff>0</xdr:rowOff>
    </xdr:from>
    <xdr:to>
      <xdr:col>1</xdr:col>
      <xdr:colOff>152400</xdr:colOff>
      <xdr:row>966</xdr:row>
      <xdr:rowOff>152400</xdr:rowOff>
    </xdr:to>
    <xdr:pic>
      <xdr:nvPicPr>
        <xdr:cNvPr id="1341822" name="Picture 3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E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507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967</xdr:row>
      <xdr:rowOff>0</xdr:rowOff>
    </xdr:from>
    <xdr:to>
      <xdr:col>1</xdr:col>
      <xdr:colOff>152400</xdr:colOff>
      <xdr:row>967</xdr:row>
      <xdr:rowOff>152400</xdr:rowOff>
    </xdr:to>
    <xdr:pic>
      <xdr:nvPicPr>
        <xdr:cNvPr id="1341823" name="Picture 3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F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774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968</xdr:row>
      <xdr:rowOff>0</xdr:rowOff>
    </xdr:from>
    <xdr:to>
      <xdr:col>1</xdr:col>
      <xdr:colOff>152400</xdr:colOff>
      <xdr:row>968</xdr:row>
      <xdr:rowOff>152400</xdr:rowOff>
    </xdr:to>
    <xdr:pic>
      <xdr:nvPicPr>
        <xdr:cNvPr id="1341824" name="Picture 3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0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964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969</xdr:row>
      <xdr:rowOff>0</xdr:rowOff>
    </xdr:from>
    <xdr:to>
      <xdr:col>1</xdr:col>
      <xdr:colOff>152400</xdr:colOff>
      <xdr:row>969</xdr:row>
      <xdr:rowOff>152400</xdr:rowOff>
    </xdr:to>
    <xdr:pic>
      <xdr:nvPicPr>
        <xdr:cNvPr id="1341825" name="Picture 3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1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155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970</xdr:row>
      <xdr:rowOff>0</xdr:rowOff>
    </xdr:from>
    <xdr:to>
      <xdr:col>1</xdr:col>
      <xdr:colOff>152400</xdr:colOff>
      <xdr:row>970</xdr:row>
      <xdr:rowOff>152400</xdr:rowOff>
    </xdr:to>
    <xdr:pic>
      <xdr:nvPicPr>
        <xdr:cNvPr id="1341826" name="Picture 3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2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345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971</xdr:row>
      <xdr:rowOff>0</xdr:rowOff>
    </xdr:from>
    <xdr:to>
      <xdr:col>1</xdr:col>
      <xdr:colOff>152400</xdr:colOff>
      <xdr:row>971</xdr:row>
      <xdr:rowOff>152400</xdr:rowOff>
    </xdr:to>
    <xdr:pic>
      <xdr:nvPicPr>
        <xdr:cNvPr id="1341827" name="Picture 4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3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536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972</xdr:row>
      <xdr:rowOff>0</xdr:rowOff>
    </xdr:from>
    <xdr:to>
      <xdr:col>1</xdr:col>
      <xdr:colOff>152400</xdr:colOff>
      <xdr:row>972</xdr:row>
      <xdr:rowOff>152400</xdr:rowOff>
    </xdr:to>
    <xdr:pic>
      <xdr:nvPicPr>
        <xdr:cNvPr id="1341828" name="Picture 4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4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802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973</xdr:row>
      <xdr:rowOff>0</xdr:rowOff>
    </xdr:from>
    <xdr:to>
      <xdr:col>1</xdr:col>
      <xdr:colOff>152400</xdr:colOff>
      <xdr:row>973</xdr:row>
      <xdr:rowOff>152400</xdr:rowOff>
    </xdr:to>
    <xdr:pic>
      <xdr:nvPicPr>
        <xdr:cNvPr id="1341829" name="Picture 4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5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99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974</xdr:row>
      <xdr:rowOff>0</xdr:rowOff>
    </xdr:from>
    <xdr:to>
      <xdr:col>1</xdr:col>
      <xdr:colOff>152400</xdr:colOff>
      <xdr:row>974</xdr:row>
      <xdr:rowOff>152400</xdr:rowOff>
    </xdr:to>
    <xdr:pic>
      <xdr:nvPicPr>
        <xdr:cNvPr id="1341830" name="Picture 4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6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518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975</xdr:row>
      <xdr:rowOff>0</xdr:rowOff>
    </xdr:from>
    <xdr:to>
      <xdr:col>1</xdr:col>
      <xdr:colOff>152400</xdr:colOff>
      <xdr:row>975</xdr:row>
      <xdr:rowOff>152400</xdr:rowOff>
    </xdr:to>
    <xdr:pic>
      <xdr:nvPicPr>
        <xdr:cNvPr id="1341831" name="Picture 4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7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5374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985</xdr:row>
      <xdr:rowOff>0</xdr:rowOff>
    </xdr:from>
    <xdr:to>
      <xdr:col>1</xdr:col>
      <xdr:colOff>152400</xdr:colOff>
      <xdr:row>985</xdr:row>
      <xdr:rowOff>152400</xdr:rowOff>
    </xdr:to>
    <xdr:pic>
      <xdr:nvPicPr>
        <xdr:cNvPr id="1341832" name="Picture 1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8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34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986</xdr:row>
      <xdr:rowOff>0</xdr:rowOff>
    </xdr:from>
    <xdr:to>
      <xdr:col>1</xdr:col>
      <xdr:colOff>152400</xdr:colOff>
      <xdr:row>986</xdr:row>
      <xdr:rowOff>152400</xdr:rowOff>
    </xdr:to>
    <xdr:pic>
      <xdr:nvPicPr>
        <xdr:cNvPr id="1341833" name="Picture 1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9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53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987</xdr:row>
      <xdr:rowOff>0</xdr:rowOff>
    </xdr:from>
    <xdr:to>
      <xdr:col>1</xdr:col>
      <xdr:colOff>152400</xdr:colOff>
      <xdr:row>987</xdr:row>
      <xdr:rowOff>152400</xdr:rowOff>
    </xdr:to>
    <xdr:pic>
      <xdr:nvPicPr>
        <xdr:cNvPr id="1341834" name="Picture 1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A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72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988</xdr:row>
      <xdr:rowOff>0</xdr:rowOff>
    </xdr:from>
    <xdr:to>
      <xdr:col>1</xdr:col>
      <xdr:colOff>152400</xdr:colOff>
      <xdr:row>988</xdr:row>
      <xdr:rowOff>152400</xdr:rowOff>
    </xdr:to>
    <xdr:pic>
      <xdr:nvPicPr>
        <xdr:cNvPr id="1341835" name="Picture 1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B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91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989</xdr:row>
      <xdr:rowOff>0</xdr:rowOff>
    </xdr:from>
    <xdr:to>
      <xdr:col>1</xdr:col>
      <xdr:colOff>152400</xdr:colOff>
      <xdr:row>989</xdr:row>
      <xdr:rowOff>152400</xdr:rowOff>
    </xdr:to>
    <xdr:pic>
      <xdr:nvPicPr>
        <xdr:cNvPr id="1341836" name="Picture 1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C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10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990</xdr:row>
      <xdr:rowOff>0</xdr:rowOff>
    </xdr:from>
    <xdr:to>
      <xdr:col>1</xdr:col>
      <xdr:colOff>152400</xdr:colOff>
      <xdr:row>990</xdr:row>
      <xdr:rowOff>152400</xdr:rowOff>
    </xdr:to>
    <xdr:pic>
      <xdr:nvPicPr>
        <xdr:cNvPr id="1341837" name="Picture 1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D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29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991</xdr:row>
      <xdr:rowOff>0</xdr:rowOff>
    </xdr:from>
    <xdr:to>
      <xdr:col>1</xdr:col>
      <xdr:colOff>152400</xdr:colOff>
      <xdr:row>991</xdr:row>
      <xdr:rowOff>152400</xdr:rowOff>
    </xdr:to>
    <xdr:pic>
      <xdr:nvPicPr>
        <xdr:cNvPr id="1341838" name="Picture 1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E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488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152400</xdr:colOff>
      <xdr:row>992</xdr:row>
      <xdr:rowOff>152400</xdr:rowOff>
    </xdr:to>
    <xdr:pic>
      <xdr:nvPicPr>
        <xdr:cNvPr id="1341839" name="Picture 1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F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679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993</xdr:row>
      <xdr:rowOff>0</xdr:rowOff>
    </xdr:from>
    <xdr:to>
      <xdr:col>1</xdr:col>
      <xdr:colOff>152400</xdr:colOff>
      <xdr:row>993</xdr:row>
      <xdr:rowOff>152400</xdr:rowOff>
    </xdr:to>
    <xdr:pic>
      <xdr:nvPicPr>
        <xdr:cNvPr id="1341840" name="Picture 2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0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869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994</xdr:row>
      <xdr:rowOff>0</xdr:rowOff>
    </xdr:from>
    <xdr:to>
      <xdr:col>1</xdr:col>
      <xdr:colOff>152400</xdr:colOff>
      <xdr:row>994</xdr:row>
      <xdr:rowOff>152400</xdr:rowOff>
    </xdr:to>
    <xdr:pic>
      <xdr:nvPicPr>
        <xdr:cNvPr id="1341841" name="Picture 2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1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060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995</xdr:row>
      <xdr:rowOff>0</xdr:rowOff>
    </xdr:from>
    <xdr:to>
      <xdr:col>1</xdr:col>
      <xdr:colOff>152400</xdr:colOff>
      <xdr:row>995</xdr:row>
      <xdr:rowOff>133350</xdr:rowOff>
    </xdr:to>
    <xdr:pic>
      <xdr:nvPicPr>
        <xdr:cNvPr id="1341842" name="Picture 2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2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250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996</xdr:row>
      <xdr:rowOff>0</xdr:rowOff>
    </xdr:from>
    <xdr:to>
      <xdr:col>1</xdr:col>
      <xdr:colOff>152400</xdr:colOff>
      <xdr:row>996</xdr:row>
      <xdr:rowOff>9525</xdr:rowOff>
    </xdr:to>
    <xdr:pic>
      <xdr:nvPicPr>
        <xdr:cNvPr id="1341843" name="Picture 2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3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441475"/>
          <a:ext cx="1524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997</xdr:row>
      <xdr:rowOff>0</xdr:rowOff>
    </xdr:from>
    <xdr:to>
      <xdr:col>1</xdr:col>
      <xdr:colOff>152400</xdr:colOff>
      <xdr:row>997</xdr:row>
      <xdr:rowOff>152400</xdr:rowOff>
    </xdr:to>
    <xdr:pic>
      <xdr:nvPicPr>
        <xdr:cNvPr id="1341844" name="Picture 2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4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631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998</xdr:row>
      <xdr:rowOff>0</xdr:rowOff>
    </xdr:from>
    <xdr:to>
      <xdr:col>1</xdr:col>
      <xdr:colOff>152400</xdr:colOff>
      <xdr:row>998</xdr:row>
      <xdr:rowOff>152400</xdr:rowOff>
    </xdr:to>
    <xdr:pic>
      <xdr:nvPicPr>
        <xdr:cNvPr id="1341845" name="Picture 2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5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822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999</xdr:row>
      <xdr:rowOff>0</xdr:rowOff>
    </xdr:from>
    <xdr:to>
      <xdr:col>1</xdr:col>
      <xdr:colOff>152400</xdr:colOff>
      <xdr:row>999</xdr:row>
      <xdr:rowOff>152400</xdr:rowOff>
    </xdr:to>
    <xdr:pic>
      <xdr:nvPicPr>
        <xdr:cNvPr id="1341846" name="Picture 2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6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012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1000</xdr:row>
      <xdr:rowOff>0</xdr:rowOff>
    </xdr:from>
    <xdr:to>
      <xdr:col>1</xdr:col>
      <xdr:colOff>152400</xdr:colOff>
      <xdr:row>1000</xdr:row>
      <xdr:rowOff>152400</xdr:rowOff>
    </xdr:to>
    <xdr:pic>
      <xdr:nvPicPr>
        <xdr:cNvPr id="1341847" name="Picture 2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7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203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1001</xdr:row>
      <xdr:rowOff>0</xdr:rowOff>
    </xdr:from>
    <xdr:to>
      <xdr:col>1</xdr:col>
      <xdr:colOff>152400</xdr:colOff>
      <xdr:row>1001</xdr:row>
      <xdr:rowOff>152400</xdr:rowOff>
    </xdr:to>
    <xdr:pic>
      <xdr:nvPicPr>
        <xdr:cNvPr id="1341848" name="Picture 2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8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47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1002</xdr:row>
      <xdr:rowOff>0</xdr:rowOff>
    </xdr:from>
    <xdr:to>
      <xdr:col>1</xdr:col>
      <xdr:colOff>152400</xdr:colOff>
      <xdr:row>1002</xdr:row>
      <xdr:rowOff>152400</xdr:rowOff>
    </xdr:to>
    <xdr:pic>
      <xdr:nvPicPr>
        <xdr:cNvPr id="1341849" name="Picture 2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9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660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1003</xdr:row>
      <xdr:rowOff>0</xdr:rowOff>
    </xdr:from>
    <xdr:to>
      <xdr:col>1</xdr:col>
      <xdr:colOff>152400</xdr:colOff>
      <xdr:row>1003</xdr:row>
      <xdr:rowOff>152400</xdr:rowOff>
    </xdr:to>
    <xdr:pic>
      <xdr:nvPicPr>
        <xdr:cNvPr id="1341850" name="Picture 3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A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851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1004</xdr:row>
      <xdr:rowOff>0</xdr:rowOff>
    </xdr:from>
    <xdr:to>
      <xdr:col>1</xdr:col>
      <xdr:colOff>152400</xdr:colOff>
      <xdr:row>1004</xdr:row>
      <xdr:rowOff>152400</xdr:rowOff>
    </xdr:to>
    <xdr:pic>
      <xdr:nvPicPr>
        <xdr:cNvPr id="1341851" name="Picture 3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B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04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1005</xdr:row>
      <xdr:rowOff>0</xdr:rowOff>
    </xdr:from>
    <xdr:to>
      <xdr:col>1</xdr:col>
      <xdr:colOff>152400</xdr:colOff>
      <xdr:row>1005</xdr:row>
      <xdr:rowOff>152400</xdr:rowOff>
    </xdr:to>
    <xdr:pic>
      <xdr:nvPicPr>
        <xdr:cNvPr id="1341852" name="Picture 3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C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232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1006</xdr:row>
      <xdr:rowOff>0</xdr:rowOff>
    </xdr:from>
    <xdr:to>
      <xdr:col>1</xdr:col>
      <xdr:colOff>152400</xdr:colOff>
      <xdr:row>1006</xdr:row>
      <xdr:rowOff>152400</xdr:rowOff>
    </xdr:to>
    <xdr:pic>
      <xdr:nvPicPr>
        <xdr:cNvPr id="1341853" name="Picture 3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D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42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1007</xdr:row>
      <xdr:rowOff>0</xdr:rowOff>
    </xdr:from>
    <xdr:to>
      <xdr:col>1</xdr:col>
      <xdr:colOff>152400</xdr:colOff>
      <xdr:row>1007</xdr:row>
      <xdr:rowOff>152400</xdr:rowOff>
    </xdr:to>
    <xdr:pic>
      <xdr:nvPicPr>
        <xdr:cNvPr id="1341854" name="Picture 3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E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69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152400</xdr:colOff>
      <xdr:row>1008</xdr:row>
      <xdr:rowOff>152400</xdr:rowOff>
    </xdr:to>
    <xdr:pic>
      <xdr:nvPicPr>
        <xdr:cNvPr id="1341855" name="Picture 3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F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889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1009</xdr:row>
      <xdr:rowOff>0</xdr:rowOff>
    </xdr:from>
    <xdr:to>
      <xdr:col>1</xdr:col>
      <xdr:colOff>152400</xdr:colOff>
      <xdr:row>1009</xdr:row>
      <xdr:rowOff>152400</xdr:rowOff>
    </xdr:to>
    <xdr:pic>
      <xdr:nvPicPr>
        <xdr:cNvPr id="1341856" name="Picture 3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0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079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1010</xdr:row>
      <xdr:rowOff>0</xdr:rowOff>
    </xdr:from>
    <xdr:to>
      <xdr:col>1</xdr:col>
      <xdr:colOff>152400</xdr:colOff>
      <xdr:row>1010</xdr:row>
      <xdr:rowOff>152400</xdr:rowOff>
    </xdr:to>
    <xdr:pic>
      <xdr:nvPicPr>
        <xdr:cNvPr id="1341857" name="Picture 3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1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270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1011</xdr:row>
      <xdr:rowOff>0</xdr:rowOff>
    </xdr:from>
    <xdr:to>
      <xdr:col>1</xdr:col>
      <xdr:colOff>152400</xdr:colOff>
      <xdr:row>1011</xdr:row>
      <xdr:rowOff>152400</xdr:rowOff>
    </xdr:to>
    <xdr:pic>
      <xdr:nvPicPr>
        <xdr:cNvPr id="1341858" name="Picture 3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2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460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1012</xdr:row>
      <xdr:rowOff>0</xdr:rowOff>
    </xdr:from>
    <xdr:to>
      <xdr:col>1</xdr:col>
      <xdr:colOff>152400</xdr:colOff>
      <xdr:row>1012</xdr:row>
      <xdr:rowOff>152400</xdr:rowOff>
    </xdr:to>
    <xdr:pic>
      <xdr:nvPicPr>
        <xdr:cNvPr id="1341859" name="Picture 3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3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651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152400</xdr:colOff>
      <xdr:row>1013</xdr:row>
      <xdr:rowOff>152400</xdr:rowOff>
    </xdr:to>
    <xdr:pic>
      <xdr:nvPicPr>
        <xdr:cNvPr id="1341860" name="Picture 4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4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841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1014</xdr:row>
      <xdr:rowOff>0</xdr:rowOff>
    </xdr:from>
    <xdr:to>
      <xdr:col>1</xdr:col>
      <xdr:colOff>152400</xdr:colOff>
      <xdr:row>1014</xdr:row>
      <xdr:rowOff>152400</xdr:rowOff>
    </xdr:to>
    <xdr:pic>
      <xdr:nvPicPr>
        <xdr:cNvPr id="1341861" name="Picture 4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5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3032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1015</xdr:row>
      <xdr:rowOff>0</xdr:rowOff>
    </xdr:from>
    <xdr:to>
      <xdr:col>1</xdr:col>
      <xdr:colOff>152400</xdr:colOff>
      <xdr:row>1015</xdr:row>
      <xdr:rowOff>152400</xdr:rowOff>
    </xdr:to>
    <xdr:pic>
      <xdr:nvPicPr>
        <xdr:cNvPr id="1341862" name="Picture 4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6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3222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1016</xdr:row>
      <xdr:rowOff>0</xdr:rowOff>
    </xdr:from>
    <xdr:to>
      <xdr:col>1</xdr:col>
      <xdr:colOff>152400</xdr:colOff>
      <xdr:row>1016</xdr:row>
      <xdr:rowOff>152400</xdr:rowOff>
    </xdr:to>
    <xdr:pic>
      <xdr:nvPicPr>
        <xdr:cNvPr id="1341863" name="Picture 4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7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3413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1022</xdr:row>
      <xdr:rowOff>0</xdr:rowOff>
    </xdr:from>
    <xdr:to>
      <xdr:col>1</xdr:col>
      <xdr:colOff>152400</xdr:colOff>
      <xdr:row>1022</xdr:row>
      <xdr:rowOff>152400</xdr:rowOff>
    </xdr:to>
    <xdr:pic>
      <xdr:nvPicPr>
        <xdr:cNvPr id="1341864" name="Picture 1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8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68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1023</xdr:row>
      <xdr:rowOff>0</xdr:rowOff>
    </xdr:from>
    <xdr:to>
      <xdr:col>1</xdr:col>
      <xdr:colOff>152400</xdr:colOff>
      <xdr:row>1023</xdr:row>
      <xdr:rowOff>152400</xdr:rowOff>
    </xdr:to>
    <xdr:pic>
      <xdr:nvPicPr>
        <xdr:cNvPr id="1341865" name="Picture 1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9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88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1024</xdr:row>
      <xdr:rowOff>0</xdr:rowOff>
    </xdr:from>
    <xdr:to>
      <xdr:col>1</xdr:col>
      <xdr:colOff>152400</xdr:colOff>
      <xdr:row>1024</xdr:row>
      <xdr:rowOff>152400</xdr:rowOff>
    </xdr:to>
    <xdr:pic>
      <xdr:nvPicPr>
        <xdr:cNvPr id="1341866" name="Picture 1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A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07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1025</xdr:row>
      <xdr:rowOff>0</xdr:rowOff>
    </xdr:from>
    <xdr:to>
      <xdr:col>1</xdr:col>
      <xdr:colOff>152400</xdr:colOff>
      <xdr:row>1025</xdr:row>
      <xdr:rowOff>152400</xdr:rowOff>
    </xdr:to>
    <xdr:pic>
      <xdr:nvPicPr>
        <xdr:cNvPr id="1341867" name="Picture 1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B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26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1026</xdr:row>
      <xdr:rowOff>0</xdr:rowOff>
    </xdr:from>
    <xdr:to>
      <xdr:col>1</xdr:col>
      <xdr:colOff>152400</xdr:colOff>
      <xdr:row>1026</xdr:row>
      <xdr:rowOff>152400</xdr:rowOff>
    </xdr:to>
    <xdr:pic>
      <xdr:nvPicPr>
        <xdr:cNvPr id="1341868" name="Picture 1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C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45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1027</xdr:row>
      <xdr:rowOff>0</xdr:rowOff>
    </xdr:from>
    <xdr:to>
      <xdr:col>1</xdr:col>
      <xdr:colOff>152400</xdr:colOff>
      <xdr:row>1027</xdr:row>
      <xdr:rowOff>152400</xdr:rowOff>
    </xdr:to>
    <xdr:pic>
      <xdr:nvPicPr>
        <xdr:cNvPr id="1341869" name="Picture 1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D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642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1028</xdr:row>
      <xdr:rowOff>0</xdr:rowOff>
    </xdr:from>
    <xdr:to>
      <xdr:col>1</xdr:col>
      <xdr:colOff>152400</xdr:colOff>
      <xdr:row>1028</xdr:row>
      <xdr:rowOff>152400</xdr:rowOff>
    </xdr:to>
    <xdr:pic>
      <xdr:nvPicPr>
        <xdr:cNvPr id="1341870" name="Picture 1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E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83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1029</xdr:row>
      <xdr:rowOff>0</xdr:rowOff>
    </xdr:from>
    <xdr:to>
      <xdr:col>1</xdr:col>
      <xdr:colOff>152400</xdr:colOff>
      <xdr:row>1029</xdr:row>
      <xdr:rowOff>152400</xdr:rowOff>
    </xdr:to>
    <xdr:pic>
      <xdr:nvPicPr>
        <xdr:cNvPr id="1341871" name="Picture 1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F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02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1030</xdr:row>
      <xdr:rowOff>0</xdr:rowOff>
    </xdr:from>
    <xdr:to>
      <xdr:col>1</xdr:col>
      <xdr:colOff>152400</xdr:colOff>
      <xdr:row>1030</xdr:row>
      <xdr:rowOff>152400</xdr:rowOff>
    </xdr:to>
    <xdr:pic>
      <xdr:nvPicPr>
        <xdr:cNvPr id="1341872" name="Picture 2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0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21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1031</xdr:row>
      <xdr:rowOff>0</xdr:rowOff>
    </xdr:from>
    <xdr:to>
      <xdr:col>1</xdr:col>
      <xdr:colOff>152400</xdr:colOff>
      <xdr:row>1031</xdr:row>
      <xdr:rowOff>152400</xdr:rowOff>
    </xdr:to>
    <xdr:pic>
      <xdr:nvPicPr>
        <xdr:cNvPr id="1341873" name="Picture 2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1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40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1032</xdr:row>
      <xdr:rowOff>0</xdr:rowOff>
    </xdr:from>
    <xdr:to>
      <xdr:col>1</xdr:col>
      <xdr:colOff>152400</xdr:colOff>
      <xdr:row>1032</xdr:row>
      <xdr:rowOff>152400</xdr:rowOff>
    </xdr:to>
    <xdr:pic>
      <xdr:nvPicPr>
        <xdr:cNvPr id="1341874" name="Picture 2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2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59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1033</xdr:row>
      <xdr:rowOff>0</xdr:rowOff>
    </xdr:from>
    <xdr:to>
      <xdr:col>1</xdr:col>
      <xdr:colOff>152400</xdr:colOff>
      <xdr:row>1033</xdr:row>
      <xdr:rowOff>152400</xdr:rowOff>
    </xdr:to>
    <xdr:pic>
      <xdr:nvPicPr>
        <xdr:cNvPr id="1341875" name="Picture 2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3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78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1034</xdr:row>
      <xdr:rowOff>0</xdr:rowOff>
    </xdr:from>
    <xdr:to>
      <xdr:col>1</xdr:col>
      <xdr:colOff>152400</xdr:colOff>
      <xdr:row>1034</xdr:row>
      <xdr:rowOff>152400</xdr:rowOff>
    </xdr:to>
    <xdr:pic>
      <xdr:nvPicPr>
        <xdr:cNvPr id="1341876" name="Picture 2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4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05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1035</xdr:row>
      <xdr:rowOff>0</xdr:rowOff>
    </xdr:from>
    <xdr:to>
      <xdr:col>1</xdr:col>
      <xdr:colOff>152400</xdr:colOff>
      <xdr:row>1035</xdr:row>
      <xdr:rowOff>152400</xdr:rowOff>
    </xdr:to>
    <xdr:pic>
      <xdr:nvPicPr>
        <xdr:cNvPr id="1341877" name="Picture 2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5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242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1036</xdr:row>
      <xdr:rowOff>0</xdr:rowOff>
    </xdr:from>
    <xdr:to>
      <xdr:col>1</xdr:col>
      <xdr:colOff>152400</xdr:colOff>
      <xdr:row>1036</xdr:row>
      <xdr:rowOff>152400</xdr:rowOff>
    </xdr:to>
    <xdr:pic>
      <xdr:nvPicPr>
        <xdr:cNvPr id="1341878" name="Picture 2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6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509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152400</xdr:colOff>
      <xdr:row>1037</xdr:row>
      <xdr:rowOff>152400</xdr:rowOff>
    </xdr:to>
    <xdr:pic>
      <xdr:nvPicPr>
        <xdr:cNvPr id="1341879" name="Picture 2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7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69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1038</xdr:row>
      <xdr:rowOff>0</xdr:rowOff>
    </xdr:from>
    <xdr:to>
      <xdr:col>1</xdr:col>
      <xdr:colOff>152400</xdr:colOff>
      <xdr:row>1038</xdr:row>
      <xdr:rowOff>152400</xdr:rowOff>
    </xdr:to>
    <xdr:pic>
      <xdr:nvPicPr>
        <xdr:cNvPr id="1341880" name="Picture 2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8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89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1039</xdr:row>
      <xdr:rowOff>0</xdr:rowOff>
    </xdr:from>
    <xdr:to>
      <xdr:col>1</xdr:col>
      <xdr:colOff>152400</xdr:colOff>
      <xdr:row>1039</xdr:row>
      <xdr:rowOff>152400</xdr:rowOff>
    </xdr:to>
    <xdr:pic>
      <xdr:nvPicPr>
        <xdr:cNvPr id="1341881" name="Picture 2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9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08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1040</xdr:row>
      <xdr:rowOff>0</xdr:rowOff>
    </xdr:from>
    <xdr:to>
      <xdr:col>1</xdr:col>
      <xdr:colOff>152400</xdr:colOff>
      <xdr:row>1040</xdr:row>
      <xdr:rowOff>152400</xdr:rowOff>
    </xdr:to>
    <xdr:pic>
      <xdr:nvPicPr>
        <xdr:cNvPr id="1341882" name="Picture 3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A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271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1041</xdr:row>
      <xdr:rowOff>0</xdr:rowOff>
    </xdr:from>
    <xdr:to>
      <xdr:col>1</xdr:col>
      <xdr:colOff>152400</xdr:colOff>
      <xdr:row>1041</xdr:row>
      <xdr:rowOff>152400</xdr:rowOff>
    </xdr:to>
    <xdr:pic>
      <xdr:nvPicPr>
        <xdr:cNvPr id="1341883" name="Picture 3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B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46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1042</xdr:row>
      <xdr:rowOff>0</xdr:rowOff>
    </xdr:from>
    <xdr:to>
      <xdr:col>1</xdr:col>
      <xdr:colOff>152400</xdr:colOff>
      <xdr:row>1042</xdr:row>
      <xdr:rowOff>152400</xdr:rowOff>
    </xdr:to>
    <xdr:pic>
      <xdr:nvPicPr>
        <xdr:cNvPr id="1341884" name="Picture 3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C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652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1043</xdr:row>
      <xdr:rowOff>0</xdr:rowOff>
    </xdr:from>
    <xdr:to>
      <xdr:col>1</xdr:col>
      <xdr:colOff>152400</xdr:colOff>
      <xdr:row>1043</xdr:row>
      <xdr:rowOff>152400</xdr:rowOff>
    </xdr:to>
    <xdr:pic>
      <xdr:nvPicPr>
        <xdr:cNvPr id="1341885" name="Picture 3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D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842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1044</xdr:row>
      <xdr:rowOff>0</xdr:rowOff>
    </xdr:from>
    <xdr:to>
      <xdr:col>1</xdr:col>
      <xdr:colOff>152400</xdr:colOff>
      <xdr:row>1044</xdr:row>
      <xdr:rowOff>152400</xdr:rowOff>
    </xdr:to>
    <xdr:pic>
      <xdr:nvPicPr>
        <xdr:cNvPr id="1341886" name="Picture 3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E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04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1045</xdr:row>
      <xdr:rowOff>0</xdr:rowOff>
    </xdr:from>
    <xdr:to>
      <xdr:col>1</xdr:col>
      <xdr:colOff>152400</xdr:colOff>
      <xdr:row>1045</xdr:row>
      <xdr:rowOff>152400</xdr:rowOff>
    </xdr:to>
    <xdr:pic>
      <xdr:nvPicPr>
        <xdr:cNvPr id="1341887" name="Picture 3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F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23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1046</xdr:row>
      <xdr:rowOff>0</xdr:rowOff>
    </xdr:from>
    <xdr:to>
      <xdr:col>1</xdr:col>
      <xdr:colOff>152400</xdr:colOff>
      <xdr:row>1046</xdr:row>
      <xdr:rowOff>152400</xdr:rowOff>
    </xdr:to>
    <xdr:pic>
      <xdr:nvPicPr>
        <xdr:cNvPr id="1341888" name="Picture 3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0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42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1047</xdr:row>
      <xdr:rowOff>0</xdr:rowOff>
    </xdr:from>
    <xdr:to>
      <xdr:col>1</xdr:col>
      <xdr:colOff>152400</xdr:colOff>
      <xdr:row>1047</xdr:row>
      <xdr:rowOff>152400</xdr:rowOff>
    </xdr:to>
    <xdr:pic>
      <xdr:nvPicPr>
        <xdr:cNvPr id="1341889" name="Picture 3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1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614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1048</xdr:row>
      <xdr:rowOff>0</xdr:rowOff>
    </xdr:from>
    <xdr:to>
      <xdr:col>1</xdr:col>
      <xdr:colOff>152400</xdr:colOff>
      <xdr:row>1048</xdr:row>
      <xdr:rowOff>152400</xdr:rowOff>
    </xdr:to>
    <xdr:pic>
      <xdr:nvPicPr>
        <xdr:cNvPr id="1341890" name="Picture 3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2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804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1049</xdr:row>
      <xdr:rowOff>0</xdr:rowOff>
    </xdr:from>
    <xdr:to>
      <xdr:col>1</xdr:col>
      <xdr:colOff>152400</xdr:colOff>
      <xdr:row>1049</xdr:row>
      <xdr:rowOff>152400</xdr:rowOff>
    </xdr:to>
    <xdr:pic>
      <xdr:nvPicPr>
        <xdr:cNvPr id="1341891" name="Picture 3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3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99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1050</xdr:row>
      <xdr:rowOff>0</xdr:rowOff>
    </xdr:from>
    <xdr:to>
      <xdr:col>1</xdr:col>
      <xdr:colOff>152400</xdr:colOff>
      <xdr:row>1050</xdr:row>
      <xdr:rowOff>152400</xdr:rowOff>
    </xdr:to>
    <xdr:pic>
      <xdr:nvPicPr>
        <xdr:cNvPr id="1341892" name="Picture 4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4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18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1051</xdr:row>
      <xdr:rowOff>0</xdr:rowOff>
    </xdr:from>
    <xdr:to>
      <xdr:col>1</xdr:col>
      <xdr:colOff>152400</xdr:colOff>
      <xdr:row>1051</xdr:row>
      <xdr:rowOff>152400</xdr:rowOff>
    </xdr:to>
    <xdr:pic>
      <xdr:nvPicPr>
        <xdr:cNvPr id="1341893" name="Picture 4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5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37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1052</xdr:row>
      <xdr:rowOff>0</xdr:rowOff>
    </xdr:from>
    <xdr:to>
      <xdr:col>1</xdr:col>
      <xdr:colOff>152400</xdr:colOff>
      <xdr:row>1052</xdr:row>
      <xdr:rowOff>152400</xdr:rowOff>
    </xdr:to>
    <xdr:pic>
      <xdr:nvPicPr>
        <xdr:cNvPr id="1341894" name="Picture 4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6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56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1053</xdr:row>
      <xdr:rowOff>0</xdr:rowOff>
    </xdr:from>
    <xdr:to>
      <xdr:col>1</xdr:col>
      <xdr:colOff>152400</xdr:colOff>
      <xdr:row>1053</xdr:row>
      <xdr:rowOff>152400</xdr:rowOff>
    </xdr:to>
    <xdr:pic>
      <xdr:nvPicPr>
        <xdr:cNvPr id="1341895" name="Picture 4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7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75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1054</xdr:row>
      <xdr:rowOff>0</xdr:rowOff>
    </xdr:from>
    <xdr:to>
      <xdr:col>1</xdr:col>
      <xdr:colOff>152400</xdr:colOff>
      <xdr:row>1054</xdr:row>
      <xdr:rowOff>152400</xdr:rowOff>
    </xdr:to>
    <xdr:pic>
      <xdr:nvPicPr>
        <xdr:cNvPr id="1341896" name="Picture 4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8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94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1055</xdr:row>
      <xdr:rowOff>0</xdr:rowOff>
    </xdr:from>
    <xdr:to>
      <xdr:col>1</xdr:col>
      <xdr:colOff>152400</xdr:colOff>
      <xdr:row>1055</xdr:row>
      <xdr:rowOff>152400</xdr:rowOff>
    </xdr:to>
    <xdr:pic>
      <xdr:nvPicPr>
        <xdr:cNvPr id="1341897" name="Picture 4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9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13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152400</xdr:colOff>
      <xdr:row>1056</xdr:row>
      <xdr:rowOff>152400</xdr:rowOff>
    </xdr:to>
    <xdr:pic>
      <xdr:nvPicPr>
        <xdr:cNvPr id="1341898" name="Picture 4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A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32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1057</xdr:row>
      <xdr:rowOff>0</xdr:rowOff>
    </xdr:from>
    <xdr:to>
      <xdr:col>1</xdr:col>
      <xdr:colOff>152400</xdr:colOff>
      <xdr:row>1057</xdr:row>
      <xdr:rowOff>152400</xdr:rowOff>
    </xdr:to>
    <xdr:pic>
      <xdr:nvPicPr>
        <xdr:cNvPr id="1341899" name="Picture 4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B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51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1058</xdr:row>
      <xdr:rowOff>0</xdr:rowOff>
    </xdr:from>
    <xdr:to>
      <xdr:col>1</xdr:col>
      <xdr:colOff>152400</xdr:colOff>
      <xdr:row>1058</xdr:row>
      <xdr:rowOff>152400</xdr:rowOff>
    </xdr:to>
    <xdr:pic>
      <xdr:nvPicPr>
        <xdr:cNvPr id="1341900" name="Picture 4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C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70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1022</xdr:row>
      <xdr:rowOff>0</xdr:rowOff>
    </xdr:from>
    <xdr:to>
      <xdr:col>1</xdr:col>
      <xdr:colOff>152400</xdr:colOff>
      <xdr:row>1022</xdr:row>
      <xdr:rowOff>152400</xdr:rowOff>
    </xdr:to>
    <xdr:pic>
      <xdr:nvPicPr>
        <xdr:cNvPr id="1341901" name="Picture 6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D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68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1023</xdr:row>
      <xdr:rowOff>0</xdr:rowOff>
    </xdr:from>
    <xdr:to>
      <xdr:col>1</xdr:col>
      <xdr:colOff>152400</xdr:colOff>
      <xdr:row>1023</xdr:row>
      <xdr:rowOff>152400</xdr:rowOff>
    </xdr:to>
    <xdr:pic>
      <xdr:nvPicPr>
        <xdr:cNvPr id="1341902" name="Picture 6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E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88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1024</xdr:row>
      <xdr:rowOff>0</xdr:rowOff>
    </xdr:from>
    <xdr:to>
      <xdr:col>1</xdr:col>
      <xdr:colOff>152400</xdr:colOff>
      <xdr:row>1024</xdr:row>
      <xdr:rowOff>152400</xdr:rowOff>
    </xdr:to>
    <xdr:pic>
      <xdr:nvPicPr>
        <xdr:cNvPr id="1341903" name="Picture 6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F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07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1025</xdr:row>
      <xdr:rowOff>0</xdr:rowOff>
    </xdr:from>
    <xdr:to>
      <xdr:col>1</xdr:col>
      <xdr:colOff>152400</xdr:colOff>
      <xdr:row>1025</xdr:row>
      <xdr:rowOff>152400</xdr:rowOff>
    </xdr:to>
    <xdr:pic>
      <xdr:nvPicPr>
        <xdr:cNvPr id="1341904" name="Picture 6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0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26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1026</xdr:row>
      <xdr:rowOff>0</xdr:rowOff>
    </xdr:from>
    <xdr:to>
      <xdr:col>1</xdr:col>
      <xdr:colOff>152400</xdr:colOff>
      <xdr:row>1026</xdr:row>
      <xdr:rowOff>152400</xdr:rowOff>
    </xdr:to>
    <xdr:pic>
      <xdr:nvPicPr>
        <xdr:cNvPr id="1341905" name="Picture 6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1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45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1027</xdr:row>
      <xdr:rowOff>0</xdr:rowOff>
    </xdr:from>
    <xdr:to>
      <xdr:col>1</xdr:col>
      <xdr:colOff>152400</xdr:colOff>
      <xdr:row>1027</xdr:row>
      <xdr:rowOff>152400</xdr:rowOff>
    </xdr:to>
    <xdr:pic>
      <xdr:nvPicPr>
        <xdr:cNvPr id="1341906" name="Picture 6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2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642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1028</xdr:row>
      <xdr:rowOff>0</xdr:rowOff>
    </xdr:from>
    <xdr:to>
      <xdr:col>1</xdr:col>
      <xdr:colOff>152400</xdr:colOff>
      <xdr:row>1028</xdr:row>
      <xdr:rowOff>152400</xdr:rowOff>
    </xdr:to>
    <xdr:pic>
      <xdr:nvPicPr>
        <xdr:cNvPr id="1341907" name="Picture 6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3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83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1029</xdr:row>
      <xdr:rowOff>0</xdr:rowOff>
    </xdr:from>
    <xdr:to>
      <xdr:col>1</xdr:col>
      <xdr:colOff>152400</xdr:colOff>
      <xdr:row>1029</xdr:row>
      <xdr:rowOff>152400</xdr:rowOff>
    </xdr:to>
    <xdr:pic>
      <xdr:nvPicPr>
        <xdr:cNvPr id="1341908" name="Picture 6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4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02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1030</xdr:row>
      <xdr:rowOff>0</xdr:rowOff>
    </xdr:from>
    <xdr:to>
      <xdr:col>1</xdr:col>
      <xdr:colOff>152400</xdr:colOff>
      <xdr:row>1030</xdr:row>
      <xdr:rowOff>152400</xdr:rowOff>
    </xdr:to>
    <xdr:pic>
      <xdr:nvPicPr>
        <xdr:cNvPr id="1341909" name="Picture 6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5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21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1031</xdr:row>
      <xdr:rowOff>0</xdr:rowOff>
    </xdr:from>
    <xdr:to>
      <xdr:col>1</xdr:col>
      <xdr:colOff>152400</xdr:colOff>
      <xdr:row>1031</xdr:row>
      <xdr:rowOff>152400</xdr:rowOff>
    </xdr:to>
    <xdr:pic>
      <xdr:nvPicPr>
        <xdr:cNvPr id="1341910" name="Picture 6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6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40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1032</xdr:row>
      <xdr:rowOff>0</xdr:rowOff>
    </xdr:from>
    <xdr:to>
      <xdr:col>1</xdr:col>
      <xdr:colOff>152400</xdr:colOff>
      <xdr:row>1032</xdr:row>
      <xdr:rowOff>152400</xdr:rowOff>
    </xdr:to>
    <xdr:pic>
      <xdr:nvPicPr>
        <xdr:cNvPr id="1341911" name="Picture 7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7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59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1033</xdr:row>
      <xdr:rowOff>0</xdr:rowOff>
    </xdr:from>
    <xdr:to>
      <xdr:col>1</xdr:col>
      <xdr:colOff>152400</xdr:colOff>
      <xdr:row>1033</xdr:row>
      <xdr:rowOff>152400</xdr:rowOff>
    </xdr:to>
    <xdr:pic>
      <xdr:nvPicPr>
        <xdr:cNvPr id="1341912" name="Picture 7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8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78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1034</xdr:row>
      <xdr:rowOff>0</xdr:rowOff>
    </xdr:from>
    <xdr:to>
      <xdr:col>1</xdr:col>
      <xdr:colOff>152400</xdr:colOff>
      <xdr:row>1034</xdr:row>
      <xdr:rowOff>152400</xdr:rowOff>
    </xdr:to>
    <xdr:pic>
      <xdr:nvPicPr>
        <xdr:cNvPr id="1341913" name="Picture 7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9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05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1035</xdr:row>
      <xdr:rowOff>0</xdr:rowOff>
    </xdr:from>
    <xdr:to>
      <xdr:col>1</xdr:col>
      <xdr:colOff>152400</xdr:colOff>
      <xdr:row>1035</xdr:row>
      <xdr:rowOff>152400</xdr:rowOff>
    </xdr:to>
    <xdr:pic>
      <xdr:nvPicPr>
        <xdr:cNvPr id="1341914" name="Picture 7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A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242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1036</xdr:row>
      <xdr:rowOff>0</xdr:rowOff>
    </xdr:from>
    <xdr:to>
      <xdr:col>1</xdr:col>
      <xdr:colOff>152400</xdr:colOff>
      <xdr:row>1036</xdr:row>
      <xdr:rowOff>152400</xdr:rowOff>
    </xdr:to>
    <xdr:pic>
      <xdr:nvPicPr>
        <xdr:cNvPr id="1341915" name="Picture 7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B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509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152400</xdr:colOff>
      <xdr:row>1037</xdr:row>
      <xdr:rowOff>152400</xdr:rowOff>
    </xdr:to>
    <xdr:pic>
      <xdr:nvPicPr>
        <xdr:cNvPr id="1341916" name="Picture 7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C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69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1038</xdr:row>
      <xdr:rowOff>0</xdr:rowOff>
    </xdr:from>
    <xdr:to>
      <xdr:col>1</xdr:col>
      <xdr:colOff>152400</xdr:colOff>
      <xdr:row>1038</xdr:row>
      <xdr:rowOff>152400</xdr:rowOff>
    </xdr:to>
    <xdr:pic>
      <xdr:nvPicPr>
        <xdr:cNvPr id="1341917" name="Picture 7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D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89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1039</xdr:row>
      <xdr:rowOff>0</xdr:rowOff>
    </xdr:from>
    <xdr:to>
      <xdr:col>1</xdr:col>
      <xdr:colOff>152400</xdr:colOff>
      <xdr:row>1039</xdr:row>
      <xdr:rowOff>152400</xdr:rowOff>
    </xdr:to>
    <xdr:pic>
      <xdr:nvPicPr>
        <xdr:cNvPr id="1341918" name="Picture 7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E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08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1040</xdr:row>
      <xdr:rowOff>0</xdr:rowOff>
    </xdr:from>
    <xdr:to>
      <xdr:col>1</xdr:col>
      <xdr:colOff>152400</xdr:colOff>
      <xdr:row>1040</xdr:row>
      <xdr:rowOff>152400</xdr:rowOff>
    </xdr:to>
    <xdr:pic>
      <xdr:nvPicPr>
        <xdr:cNvPr id="1341919" name="Picture 7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F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271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1041</xdr:row>
      <xdr:rowOff>0</xdr:rowOff>
    </xdr:from>
    <xdr:to>
      <xdr:col>1</xdr:col>
      <xdr:colOff>152400</xdr:colOff>
      <xdr:row>1041</xdr:row>
      <xdr:rowOff>152400</xdr:rowOff>
    </xdr:to>
    <xdr:pic>
      <xdr:nvPicPr>
        <xdr:cNvPr id="1341920" name="Picture 7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0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46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1042</xdr:row>
      <xdr:rowOff>0</xdr:rowOff>
    </xdr:from>
    <xdr:to>
      <xdr:col>1</xdr:col>
      <xdr:colOff>152400</xdr:colOff>
      <xdr:row>1042</xdr:row>
      <xdr:rowOff>152400</xdr:rowOff>
    </xdr:to>
    <xdr:pic>
      <xdr:nvPicPr>
        <xdr:cNvPr id="1341921" name="Picture 8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1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652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1043</xdr:row>
      <xdr:rowOff>0</xdr:rowOff>
    </xdr:from>
    <xdr:to>
      <xdr:col>1</xdr:col>
      <xdr:colOff>152400</xdr:colOff>
      <xdr:row>1043</xdr:row>
      <xdr:rowOff>152400</xdr:rowOff>
    </xdr:to>
    <xdr:pic>
      <xdr:nvPicPr>
        <xdr:cNvPr id="1341922" name="Picture 8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2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842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1044</xdr:row>
      <xdr:rowOff>0</xdr:rowOff>
    </xdr:from>
    <xdr:to>
      <xdr:col>1</xdr:col>
      <xdr:colOff>152400</xdr:colOff>
      <xdr:row>1044</xdr:row>
      <xdr:rowOff>152400</xdr:rowOff>
    </xdr:to>
    <xdr:pic>
      <xdr:nvPicPr>
        <xdr:cNvPr id="1341923" name="Picture 8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3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04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1045</xdr:row>
      <xdr:rowOff>0</xdr:rowOff>
    </xdr:from>
    <xdr:to>
      <xdr:col>1</xdr:col>
      <xdr:colOff>152400</xdr:colOff>
      <xdr:row>1045</xdr:row>
      <xdr:rowOff>152400</xdr:rowOff>
    </xdr:to>
    <xdr:pic>
      <xdr:nvPicPr>
        <xdr:cNvPr id="1341924" name="Picture 8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4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23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1046</xdr:row>
      <xdr:rowOff>0</xdr:rowOff>
    </xdr:from>
    <xdr:to>
      <xdr:col>1</xdr:col>
      <xdr:colOff>152400</xdr:colOff>
      <xdr:row>1046</xdr:row>
      <xdr:rowOff>152400</xdr:rowOff>
    </xdr:to>
    <xdr:pic>
      <xdr:nvPicPr>
        <xdr:cNvPr id="1341925" name="Picture 8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5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42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1047</xdr:row>
      <xdr:rowOff>0</xdr:rowOff>
    </xdr:from>
    <xdr:to>
      <xdr:col>1</xdr:col>
      <xdr:colOff>152400</xdr:colOff>
      <xdr:row>1047</xdr:row>
      <xdr:rowOff>152400</xdr:rowOff>
    </xdr:to>
    <xdr:pic>
      <xdr:nvPicPr>
        <xdr:cNvPr id="1341926" name="Picture 8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6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614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1048</xdr:row>
      <xdr:rowOff>0</xdr:rowOff>
    </xdr:from>
    <xdr:to>
      <xdr:col>1</xdr:col>
      <xdr:colOff>152400</xdr:colOff>
      <xdr:row>1048</xdr:row>
      <xdr:rowOff>152400</xdr:rowOff>
    </xdr:to>
    <xdr:pic>
      <xdr:nvPicPr>
        <xdr:cNvPr id="1341927" name="Picture 8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7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804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1049</xdr:row>
      <xdr:rowOff>0</xdr:rowOff>
    </xdr:from>
    <xdr:to>
      <xdr:col>1</xdr:col>
      <xdr:colOff>152400</xdr:colOff>
      <xdr:row>1049</xdr:row>
      <xdr:rowOff>152400</xdr:rowOff>
    </xdr:to>
    <xdr:pic>
      <xdr:nvPicPr>
        <xdr:cNvPr id="1341928" name="Picture 8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8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99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1050</xdr:row>
      <xdr:rowOff>0</xdr:rowOff>
    </xdr:from>
    <xdr:to>
      <xdr:col>1</xdr:col>
      <xdr:colOff>152400</xdr:colOff>
      <xdr:row>1050</xdr:row>
      <xdr:rowOff>152400</xdr:rowOff>
    </xdr:to>
    <xdr:pic>
      <xdr:nvPicPr>
        <xdr:cNvPr id="1341929" name="Picture 8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9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18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1051</xdr:row>
      <xdr:rowOff>0</xdr:rowOff>
    </xdr:from>
    <xdr:to>
      <xdr:col>1</xdr:col>
      <xdr:colOff>152400</xdr:colOff>
      <xdr:row>1051</xdr:row>
      <xdr:rowOff>152400</xdr:rowOff>
    </xdr:to>
    <xdr:pic>
      <xdr:nvPicPr>
        <xdr:cNvPr id="1341930" name="Picture 8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A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37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1052</xdr:row>
      <xdr:rowOff>0</xdr:rowOff>
    </xdr:from>
    <xdr:to>
      <xdr:col>1</xdr:col>
      <xdr:colOff>152400</xdr:colOff>
      <xdr:row>1052</xdr:row>
      <xdr:rowOff>152400</xdr:rowOff>
    </xdr:to>
    <xdr:pic>
      <xdr:nvPicPr>
        <xdr:cNvPr id="1341931" name="Picture 9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B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56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1053</xdr:row>
      <xdr:rowOff>0</xdr:rowOff>
    </xdr:from>
    <xdr:to>
      <xdr:col>1</xdr:col>
      <xdr:colOff>152400</xdr:colOff>
      <xdr:row>1053</xdr:row>
      <xdr:rowOff>152400</xdr:rowOff>
    </xdr:to>
    <xdr:pic>
      <xdr:nvPicPr>
        <xdr:cNvPr id="1341932" name="Picture 9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C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75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1054</xdr:row>
      <xdr:rowOff>0</xdr:rowOff>
    </xdr:from>
    <xdr:to>
      <xdr:col>1</xdr:col>
      <xdr:colOff>152400</xdr:colOff>
      <xdr:row>1054</xdr:row>
      <xdr:rowOff>152400</xdr:rowOff>
    </xdr:to>
    <xdr:pic>
      <xdr:nvPicPr>
        <xdr:cNvPr id="1341933" name="Picture 9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D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94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1055</xdr:row>
      <xdr:rowOff>0</xdr:rowOff>
    </xdr:from>
    <xdr:to>
      <xdr:col>1</xdr:col>
      <xdr:colOff>152400</xdr:colOff>
      <xdr:row>1055</xdr:row>
      <xdr:rowOff>152400</xdr:rowOff>
    </xdr:to>
    <xdr:pic>
      <xdr:nvPicPr>
        <xdr:cNvPr id="1341934" name="Picture 9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E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13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152400</xdr:colOff>
      <xdr:row>1056</xdr:row>
      <xdr:rowOff>152400</xdr:rowOff>
    </xdr:to>
    <xdr:pic>
      <xdr:nvPicPr>
        <xdr:cNvPr id="1341935" name="Picture 9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F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32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1057</xdr:row>
      <xdr:rowOff>0</xdr:rowOff>
    </xdr:from>
    <xdr:to>
      <xdr:col>1</xdr:col>
      <xdr:colOff>152400</xdr:colOff>
      <xdr:row>1057</xdr:row>
      <xdr:rowOff>152400</xdr:rowOff>
    </xdr:to>
    <xdr:pic>
      <xdr:nvPicPr>
        <xdr:cNvPr id="1341936" name="Picture 9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0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51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1058</xdr:row>
      <xdr:rowOff>0</xdr:rowOff>
    </xdr:from>
    <xdr:to>
      <xdr:col>1</xdr:col>
      <xdr:colOff>152400</xdr:colOff>
      <xdr:row>1058</xdr:row>
      <xdr:rowOff>152400</xdr:rowOff>
    </xdr:to>
    <xdr:pic>
      <xdr:nvPicPr>
        <xdr:cNvPr id="1341937" name="Picture 9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1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70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1063</xdr:row>
      <xdr:rowOff>0</xdr:rowOff>
    </xdr:from>
    <xdr:to>
      <xdr:col>1</xdr:col>
      <xdr:colOff>152400</xdr:colOff>
      <xdr:row>1063</xdr:row>
      <xdr:rowOff>152400</xdr:rowOff>
    </xdr:to>
    <xdr:pic>
      <xdr:nvPicPr>
        <xdr:cNvPr id="1341938" name="Picture 1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2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258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1064</xdr:row>
      <xdr:rowOff>0</xdr:rowOff>
    </xdr:from>
    <xdr:to>
      <xdr:col>1</xdr:col>
      <xdr:colOff>152400</xdr:colOff>
      <xdr:row>1064</xdr:row>
      <xdr:rowOff>152400</xdr:rowOff>
    </xdr:to>
    <xdr:pic>
      <xdr:nvPicPr>
        <xdr:cNvPr id="1341939" name="Picture 1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3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277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1065</xdr:row>
      <xdr:rowOff>0</xdr:rowOff>
    </xdr:from>
    <xdr:to>
      <xdr:col>1</xdr:col>
      <xdr:colOff>152400</xdr:colOff>
      <xdr:row>1065</xdr:row>
      <xdr:rowOff>152400</xdr:rowOff>
    </xdr:to>
    <xdr:pic>
      <xdr:nvPicPr>
        <xdr:cNvPr id="1341940" name="Picture 1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4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296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1066</xdr:row>
      <xdr:rowOff>0</xdr:rowOff>
    </xdr:from>
    <xdr:to>
      <xdr:col>1</xdr:col>
      <xdr:colOff>152400</xdr:colOff>
      <xdr:row>1066</xdr:row>
      <xdr:rowOff>152400</xdr:rowOff>
    </xdr:to>
    <xdr:pic>
      <xdr:nvPicPr>
        <xdr:cNvPr id="1341941" name="Picture 1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5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15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1067</xdr:row>
      <xdr:rowOff>0</xdr:rowOff>
    </xdr:from>
    <xdr:to>
      <xdr:col>1</xdr:col>
      <xdr:colOff>152400</xdr:colOff>
      <xdr:row>1067</xdr:row>
      <xdr:rowOff>152400</xdr:rowOff>
    </xdr:to>
    <xdr:pic>
      <xdr:nvPicPr>
        <xdr:cNvPr id="1341942" name="Picture 1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6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34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1068</xdr:row>
      <xdr:rowOff>0</xdr:rowOff>
    </xdr:from>
    <xdr:to>
      <xdr:col>1</xdr:col>
      <xdr:colOff>152400</xdr:colOff>
      <xdr:row>1068</xdr:row>
      <xdr:rowOff>152400</xdr:rowOff>
    </xdr:to>
    <xdr:pic>
      <xdr:nvPicPr>
        <xdr:cNvPr id="1341943" name="Picture 1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7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53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1069</xdr:row>
      <xdr:rowOff>0</xdr:rowOff>
    </xdr:from>
    <xdr:to>
      <xdr:col>1</xdr:col>
      <xdr:colOff>152400</xdr:colOff>
      <xdr:row>1069</xdr:row>
      <xdr:rowOff>152400</xdr:rowOff>
    </xdr:to>
    <xdr:pic>
      <xdr:nvPicPr>
        <xdr:cNvPr id="1341944" name="Picture 1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8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80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1070</xdr:row>
      <xdr:rowOff>0</xdr:rowOff>
    </xdr:from>
    <xdr:to>
      <xdr:col>1</xdr:col>
      <xdr:colOff>152400</xdr:colOff>
      <xdr:row>1070</xdr:row>
      <xdr:rowOff>152400</xdr:rowOff>
    </xdr:to>
    <xdr:pic>
      <xdr:nvPicPr>
        <xdr:cNvPr id="1341945" name="Picture 1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9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99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1071</xdr:row>
      <xdr:rowOff>0</xdr:rowOff>
    </xdr:from>
    <xdr:to>
      <xdr:col>1</xdr:col>
      <xdr:colOff>152400</xdr:colOff>
      <xdr:row>1071</xdr:row>
      <xdr:rowOff>152400</xdr:rowOff>
    </xdr:to>
    <xdr:pic>
      <xdr:nvPicPr>
        <xdr:cNvPr id="1341946" name="Picture 2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A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18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1072</xdr:row>
      <xdr:rowOff>0</xdr:rowOff>
    </xdr:from>
    <xdr:to>
      <xdr:col>1</xdr:col>
      <xdr:colOff>152400</xdr:colOff>
      <xdr:row>1072</xdr:row>
      <xdr:rowOff>152400</xdr:rowOff>
    </xdr:to>
    <xdr:pic>
      <xdr:nvPicPr>
        <xdr:cNvPr id="1341947" name="Picture 2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B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37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1073</xdr:row>
      <xdr:rowOff>0</xdr:rowOff>
    </xdr:from>
    <xdr:to>
      <xdr:col>1</xdr:col>
      <xdr:colOff>152400</xdr:colOff>
      <xdr:row>1073</xdr:row>
      <xdr:rowOff>152400</xdr:rowOff>
    </xdr:to>
    <xdr:pic>
      <xdr:nvPicPr>
        <xdr:cNvPr id="1341948" name="Picture 2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C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56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1074</xdr:row>
      <xdr:rowOff>0</xdr:rowOff>
    </xdr:from>
    <xdr:to>
      <xdr:col>1</xdr:col>
      <xdr:colOff>152400</xdr:colOff>
      <xdr:row>1074</xdr:row>
      <xdr:rowOff>152400</xdr:rowOff>
    </xdr:to>
    <xdr:pic>
      <xdr:nvPicPr>
        <xdr:cNvPr id="1341949" name="Picture 2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D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75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1075</xdr:row>
      <xdr:rowOff>0</xdr:rowOff>
    </xdr:from>
    <xdr:to>
      <xdr:col>1</xdr:col>
      <xdr:colOff>152400</xdr:colOff>
      <xdr:row>1075</xdr:row>
      <xdr:rowOff>152400</xdr:rowOff>
    </xdr:to>
    <xdr:pic>
      <xdr:nvPicPr>
        <xdr:cNvPr id="1341950" name="Picture 2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E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94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1076</xdr:row>
      <xdr:rowOff>0</xdr:rowOff>
    </xdr:from>
    <xdr:to>
      <xdr:col>1</xdr:col>
      <xdr:colOff>152400</xdr:colOff>
      <xdr:row>1076</xdr:row>
      <xdr:rowOff>152400</xdr:rowOff>
    </xdr:to>
    <xdr:pic>
      <xdr:nvPicPr>
        <xdr:cNvPr id="1341951" name="Picture 2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F79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13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1077</xdr:row>
      <xdr:rowOff>0</xdr:rowOff>
    </xdr:from>
    <xdr:to>
      <xdr:col>1</xdr:col>
      <xdr:colOff>152400</xdr:colOff>
      <xdr:row>1077</xdr:row>
      <xdr:rowOff>152400</xdr:rowOff>
    </xdr:to>
    <xdr:pic>
      <xdr:nvPicPr>
        <xdr:cNvPr id="1341952" name="Picture 2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0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32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1078</xdr:row>
      <xdr:rowOff>0</xdr:rowOff>
    </xdr:from>
    <xdr:to>
      <xdr:col>1</xdr:col>
      <xdr:colOff>152400</xdr:colOff>
      <xdr:row>1078</xdr:row>
      <xdr:rowOff>152400</xdr:rowOff>
    </xdr:to>
    <xdr:pic>
      <xdr:nvPicPr>
        <xdr:cNvPr id="1341953" name="Picture 2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1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51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1079</xdr:row>
      <xdr:rowOff>0</xdr:rowOff>
    </xdr:from>
    <xdr:to>
      <xdr:col>1</xdr:col>
      <xdr:colOff>152400</xdr:colOff>
      <xdr:row>1079</xdr:row>
      <xdr:rowOff>152400</xdr:rowOff>
    </xdr:to>
    <xdr:pic>
      <xdr:nvPicPr>
        <xdr:cNvPr id="1341954" name="Picture 2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2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786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1080</xdr:row>
      <xdr:rowOff>0</xdr:rowOff>
    </xdr:from>
    <xdr:to>
      <xdr:col>1</xdr:col>
      <xdr:colOff>152400</xdr:colOff>
      <xdr:row>1080</xdr:row>
      <xdr:rowOff>152400</xdr:rowOff>
    </xdr:to>
    <xdr:pic>
      <xdr:nvPicPr>
        <xdr:cNvPr id="1341955" name="Picture 2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3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976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1081</xdr:row>
      <xdr:rowOff>0</xdr:rowOff>
    </xdr:from>
    <xdr:to>
      <xdr:col>1</xdr:col>
      <xdr:colOff>152400</xdr:colOff>
      <xdr:row>1081</xdr:row>
      <xdr:rowOff>152400</xdr:rowOff>
    </xdr:to>
    <xdr:pic>
      <xdr:nvPicPr>
        <xdr:cNvPr id="1341956" name="Picture 3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4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167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1082</xdr:row>
      <xdr:rowOff>0</xdr:rowOff>
    </xdr:from>
    <xdr:to>
      <xdr:col>1</xdr:col>
      <xdr:colOff>152400</xdr:colOff>
      <xdr:row>1082</xdr:row>
      <xdr:rowOff>152400</xdr:rowOff>
    </xdr:to>
    <xdr:pic>
      <xdr:nvPicPr>
        <xdr:cNvPr id="1341957" name="Picture 3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5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357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1083</xdr:row>
      <xdr:rowOff>0</xdr:rowOff>
    </xdr:from>
    <xdr:to>
      <xdr:col>1</xdr:col>
      <xdr:colOff>152400</xdr:colOff>
      <xdr:row>1083</xdr:row>
      <xdr:rowOff>152400</xdr:rowOff>
    </xdr:to>
    <xdr:pic>
      <xdr:nvPicPr>
        <xdr:cNvPr id="1341958" name="Picture 3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6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548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1084</xdr:row>
      <xdr:rowOff>0</xdr:rowOff>
    </xdr:from>
    <xdr:to>
      <xdr:col>1</xdr:col>
      <xdr:colOff>152400</xdr:colOff>
      <xdr:row>1084</xdr:row>
      <xdr:rowOff>152400</xdr:rowOff>
    </xdr:to>
    <xdr:pic>
      <xdr:nvPicPr>
        <xdr:cNvPr id="1341959" name="Picture 3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7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738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1085</xdr:row>
      <xdr:rowOff>0</xdr:rowOff>
    </xdr:from>
    <xdr:to>
      <xdr:col>1</xdr:col>
      <xdr:colOff>152400</xdr:colOff>
      <xdr:row>1085</xdr:row>
      <xdr:rowOff>152400</xdr:rowOff>
    </xdr:to>
    <xdr:pic>
      <xdr:nvPicPr>
        <xdr:cNvPr id="1341960" name="Picture 3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8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93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1086</xdr:row>
      <xdr:rowOff>0</xdr:rowOff>
    </xdr:from>
    <xdr:to>
      <xdr:col>1</xdr:col>
      <xdr:colOff>152400</xdr:colOff>
      <xdr:row>1086</xdr:row>
      <xdr:rowOff>152400</xdr:rowOff>
    </xdr:to>
    <xdr:pic>
      <xdr:nvPicPr>
        <xdr:cNvPr id="1341961" name="Picture 3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9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129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1087</xdr:row>
      <xdr:rowOff>0</xdr:rowOff>
    </xdr:from>
    <xdr:to>
      <xdr:col>1</xdr:col>
      <xdr:colOff>152400</xdr:colOff>
      <xdr:row>1087</xdr:row>
      <xdr:rowOff>152400</xdr:rowOff>
    </xdr:to>
    <xdr:pic>
      <xdr:nvPicPr>
        <xdr:cNvPr id="1341962" name="Picture 3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A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319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1088</xdr:row>
      <xdr:rowOff>0</xdr:rowOff>
    </xdr:from>
    <xdr:to>
      <xdr:col>1</xdr:col>
      <xdr:colOff>152400</xdr:colOff>
      <xdr:row>1088</xdr:row>
      <xdr:rowOff>152400</xdr:rowOff>
    </xdr:to>
    <xdr:pic>
      <xdr:nvPicPr>
        <xdr:cNvPr id="1341963" name="Picture 3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B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510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1089</xdr:row>
      <xdr:rowOff>0</xdr:rowOff>
    </xdr:from>
    <xdr:to>
      <xdr:col>1</xdr:col>
      <xdr:colOff>152400</xdr:colOff>
      <xdr:row>1089</xdr:row>
      <xdr:rowOff>152400</xdr:rowOff>
    </xdr:to>
    <xdr:pic>
      <xdr:nvPicPr>
        <xdr:cNvPr id="1341964" name="Picture 3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C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700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1090</xdr:row>
      <xdr:rowOff>0</xdr:rowOff>
    </xdr:from>
    <xdr:to>
      <xdr:col>1</xdr:col>
      <xdr:colOff>152400</xdr:colOff>
      <xdr:row>1090</xdr:row>
      <xdr:rowOff>152400</xdr:rowOff>
    </xdr:to>
    <xdr:pic>
      <xdr:nvPicPr>
        <xdr:cNvPr id="1341965" name="Picture 3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D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891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1091</xdr:row>
      <xdr:rowOff>0</xdr:rowOff>
    </xdr:from>
    <xdr:to>
      <xdr:col>1</xdr:col>
      <xdr:colOff>152400</xdr:colOff>
      <xdr:row>1091</xdr:row>
      <xdr:rowOff>152400</xdr:rowOff>
    </xdr:to>
    <xdr:pic>
      <xdr:nvPicPr>
        <xdr:cNvPr id="1341966" name="Picture 4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E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081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1092</xdr:row>
      <xdr:rowOff>0</xdr:rowOff>
    </xdr:from>
    <xdr:to>
      <xdr:col>1</xdr:col>
      <xdr:colOff>152400</xdr:colOff>
      <xdr:row>1092</xdr:row>
      <xdr:rowOff>152400</xdr:rowOff>
    </xdr:to>
    <xdr:pic>
      <xdr:nvPicPr>
        <xdr:cNvPr id="1341967" name="Picture 4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F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272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1093</xdr:row>
      <xdr:rowOff>0</xdr:rowOff>
    </xdr:from>
    <xdr:to>
      <xdr:col>1</xdr:col>
      <xdr:colOff>152400</xdr:colOff>
      <xdr:row>1093</xdr:row>
      <xdr:rowOff>152400</xdr:rowOff>
    </xdr:to>
    <xdr:pic>
      <xdr:nvPicPr>
        <xdr:cNvPr id="1341968" name="Picture 4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0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462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1094</xdr:row>
      <xdr:rowOff>0</xdr:rowOff>
    </xdr:from>
    <xdr:to>
      <xdr:col>1</xdr:col>
      <xdr:colOff>152400</xdr:colOff>
      <xdr:row>1094</xdr:row>
      <xdr:rowOff>152400</xdr:rowOff>
    </xdr:to>
    <xdr:pic>
      <xdr:nvPicPr>
        <xdr:cNvPr id="1341969" name="Picture 4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1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653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1095</xdr:row>
      <xdr:rowOff>0</xdr:rowOff>
    </xdr:from>
    <xdr:to>
      <xdr:col>1</xdr:col>
      <xdr:colOff>152400</xdr:colOff>
      <xdr:row>1095</xdr:row>
      <xdr:rowOff>152400</xdr:rowOff>
    </xdr:to>
    <xdr:pic>
      <xdr:nvPicPr>
        <xdr:cNvPr id="1341970" name="Picture 4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2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843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1096</xdr:row>
      <xdr:rowOff>0</xdr:rowOff>
    </xdr:from>
    <xdr:to>
      <xdr:col>1</xdr:col>
      <xdr:colOff>152400</xdr:colOff>
      <xdr:row>1096</xdr:row>
      <xdr:rowOff>152400</xdr:rowOff>
    </xdr:to>
    <xdr:pic>
      <xdr:nvPicPr>
        <xdr:cNvPr id="1341971" name="Picture 4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3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034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1097</xdr:row>
      <xdr:rowOff>0</xdr:rowOff>
    </xdr:from>
    <xdr:to>
      <xdr:col>1</xdr:col>
      <xdr:colOff>152400</xdr:colOff>
      <xdr:row>1097</xdr:row>
      <xdr:rowOff>152400</xdr:rowOff>
    </xdr:to>
    <xdr:pic>
      <xdr:nvPicPr>
        <xdr:cNvPr id="1341972" name="Picture 4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4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224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1098</xdr:row>
      <xdr:rowOff>0</xdr:rowOff>
    </xdr:from>
    <xdr:to>
      <xdr:col>1</xdr:col>
      <xdr:colOff>152400</xdr:colOff>
      <xdr:row>1098</xdr:row>
      <xdr:rowOff>152400</xdr:rowOff>
    </xdr:to>
    <xdr:pic>
      <xdr:nvPicPr>
        <xdr:cNvPr id="1341973" name="Picture 4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5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415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1099</xdr:row>
      <xdr:rowOff>0</xdr:rowOff>
    </xdr:from>
    <xdr:to>
      <xdr:col>1</xdr:col>
      <xdr:colOff>152400</xdr:colOff>
      <xdr:row>1099</xdr:row>
      <xdr:rowOff>152400</xdr:rowOff>
    </xdr:to>
    <xdr:pic>
      <xdr:nvPicPr>
        <xdr:cNvPr id="1341974" name="Picture 4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6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605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1100</xdr:row>
      <xdr:rowOff>0</xdr:rowOff>
    </xdr:from>
    <xdr:to>
      <xdr:col>1</xdr:col>
      <xdr:colOff>152400</xdr:colOff>
      <xdr:row>1100</xdr:row>
      <xdr:rowOff>152400</xdr:rowOff>
    </xdr:to>
    <xdr:pic>
      <xdr:nvPicPr>
        <xdr:cNvPr id="1341975" name="Picture 4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7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796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1101</xdr:row>
      <xdr:rowOff>0</xdr:rowOff>
    </xdr:from>
    <xdr:to>
      <xdr:col>1</xdr:col>
      <xdr:colOff>152400</xdr:colOff>
      <xdr:row>1101</xdr:row>
      <xdr:rowOff>152400</xdr:rowOff>
    </xdr:to>
    <xdr:pic>
      <xdr:nvPicPr>
        <xdr:cNvPr id="1341976" name="Picture 5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8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986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1102</xdr:row>
      <xdr:rowOff>0</xdr:rowOff>
    </xdr:from>
    <xdr:to>
      <xdr:col>1</xdr:col>
      <xdr:colOff>152400</xdr:colOff>
      <xdr:row>1102</xdr:row>
      <xdr:rowOff>152400</xdr:rowOff>
    </xdr:to>
    <xdr:pic>
      <xdr:nvPicPr>
        <xdr:cNvPr id="1341977" name="Picture 5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9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177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1103</xdr:row>
      <xdr:rowOff>0</xdr:rowOff>
    </xdr:from>
    <xdr:to>
      <xdr:col>1</xdr:col>
      <xdr:colOff>152400</xdr:colOff>
      <xdr:row>1103</xdr:row>
      <xdr:rowOff>152400</xdr:rowOff>
    </xdr:to>
    <xdr:pic>
      <xdr:nvPicPr>
        <xdr:cNvPr id="1341978" name="Picture 5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A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367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1104</xdr:row>
      <xdr:rowOff>0</xdr:rowOff>
    </xdr:from>
    <xdr:to>
      <xdr:col>1</xdr:col>
      <xdr:colOff>152400</xdr:colOff>
      <xdr:row>1104</xdr:row>
      <xdr:rowOff>152400</xdr:rowOff>
    </xdr:to>
    <xdr:pic>
      <xdr:nvPicPr>
        <xdr:cNvPr id="1341979" name="Picture 5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B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558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1105</xdr:row>
      <xdr:rowOff>0</xdr:rowOff>
    </xdr:from>
    <xdr:to>
      <xdr:col>1</xdr:col>
      <xdr:colOff>152400</xdr:colOff>
      <xdr:row>1105</xdr:row>
      <xdr:rowOff>152400</xdr:rowOff>
    </xdr:to>
    <xdr:pic>
      <xdr:nvPicPr>
        <xdr:cNvPr id="1341980" name="Picture 5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C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74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1106</xdr:row>
      <xdr:rowOff>0</xdr:rowOff>
    </xdr:from>
    <xdr:to>
      <xdr:col>1</xdr:col>
      <xdr:colOff>152400</xdr:colOff>
      <xdr:row>1106</xdr:row>
      <xdr:rowOff>152400</xdr:rowOff>
    </xdr:to>
    <xdr:pic>
      <xdr:nvPicPr>
        <xdr:cNvPr id="1341981" name="Picture 5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D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939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1111</xdr:row>
      <xdr:rowOff>0</xdr:rowOff>
    </xdr:from>
    <xdr:to>
      <xdr:col>1</xdr:col>
      <xdr:colOff>152400</xdr:colOff>
      <xdr:row>1111</xdr:row>
      <xdr:rowOff>152400</xdr:rowOff>
    </xdr:to>
    <xdr:pic>
      <xdr:nvPicPr>
        <xdr:cNvPr id="1341982" name="Picture 1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E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1949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1112</xdr:row>
      <xdr:rowOff>0</xdr:rowOff>
    </xdr:from>
    <xdr:to>
      <xdr:col>1</xdr:col>
      <xdr:colOff>152400</xdr:colOff>
      <xdr:row>1112</xdr:row>
      <xdr:rowOff>152400</xdr:rowOff>
    </xdr:to>
    <xdr:pic>
      <xdr:nvPicPr>
        <xdr:cNvPr id="1341983" name="Picture 1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F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139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1113</xdr:row>
      <xdr:rowOff>0</xdr:rowOff>
    </xdr:from>
    <xdr:to>
      <xdr:col>1</xdr:col>
      <xdr:colOff>152400</xdr:colOff>
      <xdr:row>1113</xdr:row>
      <xdr:rowOff>152400</xdr:rowOff>
    </xdr:to>
    <xdr:pic>
      <xdr:nvPicPr>
        <xdr:cNvPr id="1341984" name="Picture 1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0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330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1114</xdr:row>
      <xdr:rowOff>0</xdr:rowOff>
    </xdr:from>
    <xdr:to>
      <xdr:col>1</xdr:col>
      <xdr:colOff>152400</xdr:colOff>
      <xdr:row>1114</xdr:row>
      <xdr:rowOff>152400</xdr:rowOff>
    </xdr:to>
    <xdr:pic>
      <xdr:nvPicPr>
        <xdr:cNvPr id="1341985" name="Picture 1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1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596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1115</xdr:row>
      <xdr:rowOff>0</xdr:rowOff>
    </xdr:from>
    <xdr:to>
      <xdr:col>1</xdr:col>
      <xdr:colOff>152400</xdr:colOff>
      <xdr:row>1115</xdr:row>
      <xdr:rowOff>152400</xdr:rowOff>
    </xdr:to>
    <xdr:pic>
      <xdr:nvPicPr>
        <xdr:cNvPr id="1341986" name="Picture 1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2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787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1116</xdr:row>
      <xdr:rowOff>0</xdr:rowOff>
    </xdr:from>
    <xdr:to>
      <xdr:col>1</xdr:col>
      <xdr:colOff>152400</xdr:colOff>
      <xdr:row>1116</xdr:row>
      <xdr:rowOff>152400</xdr:rowOff>
    </xdr:to>
    <xdr:pic>
      <xdr:nvPicPr>
        <xdr:cNvPr id="1341987" name="Picture 1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3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977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1117</xdr:row>
      <xdr:rowOff>0</xdr:rowOff>
    </xdr:from>
    <xdr:to>
      <xdr:col>1</xdr:col>
      <xdr:colOff>152400</xdr:colOff>
      <xdr:row>1117</xdr:row>
      <xdr:rowOff>152400</xdr:rowOff>
    </xdr:to>
    <xdr:pic>
      <xdr:nvPicPr>
        <xdr:cNvPr id="1341988" name="Picture 1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4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16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1118</xdr:row>
      <xdr:rowOff>0</xdr:rowOff>
    </xdr:from>
    <xdr:to>
      <xdr:col>1</xdr:col>
      <xdr:colOff>152400</xdr:colOff>
      <xdr:row>1118</xdr:row>
      <xdr:rowOff>152400</xdr:rowOff>
    </xdr:to>
    <xdr:pic>
      <xdr:nvPicPr>
        <xdr:cNvPr id="1341989" name="Picture 1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5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434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1119</xdr:row>
      <xdr:rowOff>0</xdr:rowOff>
    </xdr:from>
    <xdr:to>
      <xdr:col>1</xdr:col>
      <xdr:colOff>152400</xdr:colOff>
      <xdr:row>1119</xdr:row>
      <xdr:rowOff>152400</xdr:rowOff>
    </xdr:to>
    <xdr:pic>
      <xdr:nvPicPr>
        <xdr:cNvPr id="1341990" name="Picture 2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6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625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1120</xdr:row>
      <xdr:rowOff>0</xdr:rowOff>
    </xdr:from>
    <xdr:to>
      <xdr:col>1</xdr:col>
      <xdr:colOff>152400</xdr:colOff>
      <xdr:row>1120</xdr:row>
      <xdr:rowOff>152400</xdr:rowOff>
    </xdr:to>
    <xdr:pic>
      <xdr:nvPicPr>
        <xdr:cNvPr id="1341991" name="Picture 2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7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815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1121</xdr:row>
      <xdr:rowOff>0</xdr:rowOff>
    </xdr:from>
    <xdr:to>
      <xdr:col>1</xdr:col>
      <xdr:colOff>152400</xdr:colOff>
      <xdr:row>1121</xdr:row>
      <xdr:rowOff>152400</xdr:rowOff>
    </xdr:to>
    <xdr:pic>
      <xdr:nvPicPr>
        <xdr:cNvPr id="1341992" name="Picture 2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8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006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1122</xdr:row>
      <xdr:rowOff>0</xdr:rowOff>
    </xdr:from>
    <xdr:to>
      <xdr:col>1</xdr:col>
      <xdr:colOff>152400</xdr:colOff>
      <xdr:row>1122</xdr:row>
      <xdr:rowOff>152400</xdr:rowOff>
    </xdr:to>
    <xdr:pic>
      <xdr:nvPicPr>
        <xdr:cNvPr id="1341993" name="Picture 2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9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196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1123</xdr:row>
      <xdr:rowOff>0</xdr:rowOff>
    </xdr:from>
    <xdr:to>
      <xdr:col>1</xdr:col>
      <xdr:colOff>152400</xdr:colOff>
      <xdr:row>1123</xdr:row>
      <xdr:rowOff>152400</xdr:rowOff>
    </xdr:to>
    <xdr:pic>
      <xdr:nvPicPr>
        <xdr:cNvPr id="1341994" name="Picture 2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A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387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1124</xdr:row>
      <xdr:rowOff>0</xdr:rowOff>
    </xdr:from>
    <xdr:to>
      <xdr:col>1</xdr:col>
      <xdr:colOff>152400</xdr:colOff>
      <xdr:row>1124</xdr:row>
      <xdr:rowOff>152400</xdr:rowOff>
    </xdr:to>
    <xdr:pic>
      <xdr:nvPicPr>
        <xdr:cNvPr id="1341995" name="Picture 2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B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57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1125</xdr:row>
      <xdr:rowOff>0</xdr:rowOff>
    </xdr:from>
    <xdr:to>
      <xdr:col>1</xdr:col>
      <xdr:colOff>152400</xdr:colOff>
      <xdr:row>1125</xdr:row>
      <xdr:rowOff>152400</xdr:rowOff>
    </xdr:to>
    <xdr:pic>
      <xdr:nvPicPr>
        <xdr:cNvPr id="1341996" name="Picture 2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C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76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1126</xdr:row>
      <xdr:rowOff>0</xdr:rowOff>
    </xdr:from>
    <xdr:to>
      <xdr:col>1</xdr:col>
      <xdr:colOff>152400</xdr:colOff>
      <xdr:row>1126</xdr:row>
      <xdr:rowOff>152400</xdr:rowOff>
    </xdr:to>
    <xdr:pic>
      <xdr:nvPicPr>
        <xdr:cNvPr id="1341997" name="Picture 2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D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958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1127</xdr:row>
      <xdr:rowOff>0</xdr:rowOff>
    </xdr:from>
    <xdr:to>
      <xdr:col>1</xdr:col>
      <xdr:colOff>152400</xdr:colOff>
      <xdr:row>1127</xdr:row>
      <xdr:rowOff>152400</xdr:rowOff>
    </xdr:to>
    <xdr:pic>
      <xdr:nvPicPr>
        <xdr:cNvPr id="1341998" name="Picture 2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E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149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1128</xdr:row>
      <xdr:rowOff>0</xdr:rowOff>
    </xdr:from>
    <xdr:to>
      <xdr:col>1</xdr:col>
      <xdr:colOff>152400</xdr:colOff>
      <xdr:row>1128</xdr:row>
      <xdr:rowOff>152400</xdr:rowOff>
    </xdr:to>
    <xdr:pic>
      <xdr:nvPicPr>
        <xdr:cNvPr id="1341999" name="Picture 2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F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339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1129</xdr:row>
      <xdr:rowOff>0</xdr:rowOff>
    </xdr:from>
    <xdr:to>
      <xdr:col>1</xdr:col>
      <xdr:colOff>152400</xdr:colOff>
      <xdr:row>1129</xdr:row>
      <xdr:rowOff>152400</xdr:rowOff>
    </xdr:to>
    <xdr:pic>
      <xdr:nvPicPr>
        <xdr:cNvPr id="1342000" name="Picture 3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0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530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1130</xdr:row>
      <xdr:rowOff>0</xdr:rowOff>
    </xdr:from>
    <xdr:to>
      <xdr:col>1</xdr:col>
      <xdr:colOff>152400</xdr:colOff>
      <xdr:row>1130</xdr:row>
      <xdr:rowOff>152400</xdr:rowOff>
    </xdr:to>
    <xdr:pic>
      <xdr:nvPicPr>
        <xdr:cNvPr id="1342001" name="Picture 3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1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720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1131</xdr:row>
      <xdr:rowOff>0</xdr:rowOff>
    </xdr:from>
    <xdr:to>
      <xdr:col>1</xdr:col>
      <xdr:colOff>152400</xdr:colOff>
      <xdr:row>1131</xdr:row>
      <xdr:rowOff>152400</xdr:rowOff>
    </xdr:to>
    <xdr:pic>
      <xdr:nvPicPr>
        <xdr:cNvPr id="1342002" name="Picture 3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2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911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1132</xdr:row>
      <xdr:rowOff>0</xdr:rowOff>
    </xdr:from>
    <xdr:to>
      <xdr:col>1</xdr:col>
      <xdr:colOff>152400</xdr:colOff>
      <xdr:row>1132</xdr:row>
      <xdr:rowOff>152400</xdr:rowOff>
    </xdr:to>
    <xdr:pic>
      <xdr:nvPicPr>
        <xdr:cNvPr id="1342003" name="Picture 3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3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10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1133</xdr:row>
      <xdr:rowOff>0</xdr:rowOff>
    </xdr:from>
    <xdr:to>
      <xdr:col>1</xdr:col>
      <xdr:colOff>152400</xdr:colOff>
      <xdr:row>1133</xdr:row>
      <xdr:rowOff>152400</xdr:rowOff>
    </xdr:to>
    <xdr:pic>
      <xdr:nvPicPr>
        <xdr:cNvPr id="1342004" name="Picture 3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4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301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1134</xdr:row>
      <xdr:rowOff>0</xdr:rowOff>
    </xdr:from>
    <xdr:to>
      <xdr:col>1</xdr:col>
      <xdr:colOff>152400</xdr:colOff>
      <xdr:row>1134</xdr:row>
      <xdr:rowOff>152400</xdr:rowOff>
    </xdr:to>
    <xdr:pic>
      <xdr:nvPicPr>
        <xdr:cNvPr id="1342005" name="Picture 3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5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492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1135</xdr:row>
      <xdr:rowOff>0</xdr:rowOff>
    </xdr:from>
    <xdr:to>
      <xdr:col>1</xdr:col>
      <xdr:colOff>152400</xdr:colOff>
      <xdr:row>1135</xdr:row>
      <xdr:rowOff>152400</xdr:rowOff>
    </xdr:to>
    <xdr:pic>
      <xdr:nvPicPr>
        <xdr:cNvPr id="1342006" name="Picture 3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6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682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1136</xdr:row>
      <xdr:rowOff>0</xdr:rowOff>
    </xdr:from>
    <xdr:to>
      <xdr:col>1</xdr:col>
      <xdr:colOff>152400</xdr:colOff>
      <xdr:row>1136</xdr:row>
      <xdr:rowOff>152400</xdr:rowOff>
    </xdr:to>
    <xdr:pic>
      <xdr:nvPicPr>
        <xdr:cNvPr id="1342007" name="Picture 3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7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873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1137</xdr:row>
      <xdr:rowOff>0</xdr:rowOff>
    </xdr:from>
    <xdr:to>
      <xdr:col>1</xdr:col>
      <xdr:colOff>152400</xdr:colOff>
      <xdr:row>1137</xdr:row>
      <xdr:rowOff>152400</xdr:rowOff>
    </xdr:to>
    <xdr:pic>
      <xdr:nvPicPr>
        <xdr:cNvPr id="1342008" name="Picture 3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8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063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1138</xdr:row>
      <xdr:rowOff>0</xdr:rowOff>
    </xdr:from>
    <xdr:to>
      <xdr:col>1</xdr:col>
      <xdr:colOff>152400</xdr:colOff>
      <xdr:row>1138</xdr:row>
      <xdr:rowOff>152400</xdr:rowOff>
    </xdr:to>
    <xdr:pic>
      <xdr:nvPicPr>
        <xdr:cNvPr id="1342009" name="Picture 3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9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254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1139</xdr:row>
      <xdr:rowOff>0</xdr:rowOff>
    </xdr:from>
    <xdr:to>
      <xdr:col>1</xdr:col>
      <xdr:colOff>152400</xdr:colOff>
      <xdr:row>1139</xdr:row>
      <xdr:rowOff>152400</xdr:rowOff>
    </xdr:to>
    <xdr:pic>
      <xdr:nvPicPr>
        <xdr:cNvPr id="1342010" name="Picture 4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A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444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1140</xdr:row>
      <xdr:rowOff>0</xdr:rowOff>
    </xdr:from>
    <xdr:to>
      <xdr:col>1</xdr:col>
      <xdr:colOff>152400</xdr:colOff>
      <xdr:row>1140</xdr:row>
      <xdr:rowOff>152400</xdr:rowOff>
    </xdr:to>
    <xdr:pic>
      <xdr:nvPicPr>
        <xdr:cNvPr id="1342011" name="Picture 4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B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635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1141</xdr:row>
      <xdr:rowOff>0</xdr:rowOff>
    </xdr:from>
    <xdr:to>
      <xdr:col>1</xdr:col>
      <xdr:colOff>152400</xdr:colOff>
      <xdr:row>1141</xdr:row>
      <xdr:rowOff>152400</xdr:rowOff>
    </xdr:to>
    <xdr:pic>
      <xdr:nvPicPr>
        <xdr:cNvPr id="1342012" name="Picture 4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C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82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1142</xdr:row>
      <xdr:rowOff>0</xdr:rowOff>
    </xdr:from>
    <xdr:to>
      <xdr:col>1</xdr:col>
      <xdr:colOff>152400</xdr:colOff>
      <xdr:row>1142</xdr:row>
      <xdr:rowOff>152400</xdr:rowOff>
    </xdr:to>
    <xdr:pic>
      <xdr:nvPicPr>
        <xdr:cNvPr id="1342013" name="Picture 4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D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01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1143</xdr:row>
      <xdr:rowOff>0</xdr:rowOff>
    </xdr:from>
    <xdr:to>
      <xdr:col>1</xdr:col>
      <xdr:colOff>152400</xdr:colOff>
      <xdr:row>1143</xdr:row>
      <xdr:rowOff>152400</xdr:rowOff>
    </xdr:to>
    <xdr:pic>
      <xdr:nvPicPr>
        <xdr:cNvPr id="1342014" name="Picture 4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E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20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1144</xdr:row>
      <xdr:rowOff>0</xdr:rowOff>
    </xdr:from>
    <xdr:to>
      <xdr:col>1</xdr:col>
      <xdr:colOff>152400</xdr:colOff>
      <xdr:row>1144</xdr:row>
      <xdr:rowOff>152400</xdr:rowOff>
    </xdr:to>
    <xdr:pic>
      <xdr:nvPicPr>
        <xdr:cNvPr id="1342015" name="Picture 4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3F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39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1145</xdr:row>
      <xdr:rowOff>0</xdr:rowOff>
    </xdr:from>
    <xdr:to>
      <xdr:col>1</xdr:col>
      <xdr:colOff>152400</xdr:colOff>
      <xdr:row>1145</xdr:row>
      <xdr:rowOff>152400</xdr:rowOff>
    </xdr:to>
    <xdr:pic>
      <xdr:nvPicPr>
        <xdr:cNvPr id="1342016" name="Picture 4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0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58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1146</xdr:row>
      <xdr:rowOff>0</xdr:rowOff>
    </xdr:from>
    <xdr:to>
      <xdr:col>1</xdr:col>
      <xdr:colOff>152400</xdr:colOff>
      <xdr:row>1146</xdr:row>
      <xdr:rowOff>152400</xdr:rowOff>
    </xdr:to>
    <xdr:pic>
      <xdr:nvPicPr>
        <xdr:cNvPr id="1342017" name="Picture 4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1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77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1147</xdr:row>
      <xdr:rowOff>0</xdr:rowOff>
    </xdr:from>
    <xdr:to>
      <xdr:col>1</xdr:col>
      <xdr:colOff>152400</xdr:colOff>
      <xdr:row>1147</xdr:row>
      <xdr:rowOff>152400</xdr:rowOff>
    </xdr:to>
    <xdr:pic>
      <xdr:nvPicPr>
        <xdr:cNvPr id="1342018" name="Picture 4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2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04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1148</xdr:row>
      <xdr:rowOff>0</xdr:rowOff>
    </xdr:from>
    <xdr:to>
      <xdr:col>1</xdr:col>
      <xdr:colOff>152400</xdr:colOff>
      <xdr:row>1148</xdr:row>
      <xdr:rowOff>152400</xdr:rowOff>
    </xdr:to>
    <xdr:pic>
      <xdr:nvPicPr>
        <xdr:cNvPr id="1342019" name="Picture 4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3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23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1149</xdr:row>
      <xdr:rowOff>0</xdr:rowOff>
    </xdr:from>
    <xdr:to>
      <xdr:col>1</xdr:col>
      <xdr:colOff>152400</xdr:colOff>
      <xdr:row>1149</xdr:row>
      <xdr:rowOff>152400</xdr:rowOff>
    </xdr:to>
    <xdr:pic>
      <xdr:nvPicPr>
        <xdr:cNvPr id="1342020" name="Picture 5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4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42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1150</xdr:row>
      <xdr:rowOff>0</xdr:rowOff>
    </xdr:from>
    <xdr:to>
      <xdr:col>1</xdr:col>
      <xdr:colOff>152400</xdr:colOff>
      <xdr:row>1150</xdr:row>
      <xdr:rowOff>152400</xdr:rowOff>
    </xdr:to>
    <xdr:pic>
      <xdr:nvPicPr>
        <xdr:cNvPr id="1342021" name="Picture 5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5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61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1151</xdr:row>
      <xdr:rowOff>0</xdr:rowOff>
    </xdr:from>
    <xdr:to>
      <xdr:col>1</xdr:col>
      <xdr:colOff>152400</xdr:colOff>
      <xdr:row>1151</xdr:row>
      <xdr:rowOff>152400</xdr:rowOff>
    </xdr:to>
    <xdr:pic>
      <xdr:nvPicPr>
        <xdr:cNvPr id="1342022" name="Picture 5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6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80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1152</xdr:row>
      <xdr:rowOff>0</xdr:rowOff>
    </xdr:from>
    <xdr:to>
      <xdr:col>1</xdr:col>
      <xdr:colOff>152400</xdr:colOff>
      <xdr:row>1152</xdr:row>
      <xdr:rowOff>152400</xdr:rowOff>
    </xdr:to>
    <xdr:pic>
      <xdr:nvPicPr>
        <xdr:cNvPr id="1342023" name="Picture 5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7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99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1153</xdr:row>
      <xdr:rowOff>0</xdr:rowOff>
    </xdr:from>
    <xdr:to>
      <xdr:col>1</xdr:col>
      <xdr:colOff>152400</xdr:colOff>
      <xdr:row>1153</xdr:row>
      <xdr:rowOff>152400</xdr:rowOff>
    </xdr:to>
    <xdr:pic>
      <xdr:nvPicPr>
        <xdr:cNvPr id="1342024" name="Picture 5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8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18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1154</xdr:row>
      <xdr:rowOff>0</xdr:rowOff>
    </xdr:from>
    <xdr:to>
      <xdr:col>1</xdr:col>
      <xdr:colOff>152400</xdr:colOff>
      <xdr:row>1154</xdr:row>
      <xdr:rowOff>152400</xdr:rowOff>
    </xdr:to>
    <xdr:pic>
      <xdr:nvPicPr>
        <xdr:cNvPr id="1342025" name="Picture 5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9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37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1155</xdr:row>
      <xdr:rowOff>0</xdr:rowOff>
    </xdr:from>
    <xdr:to>
      <xdr:col>1</xdr:col>
      <xdr:colOff>152400</xdr:colOff>
      <xdr:row>1155</xdr:row>
      <xdr:rowOff>152400</xdr:rowOff>
    </xdr:to>
    <xdr:pic>
      <xdr:nvPicPr>
        <xdr:cNvPr id="1342026" name="Picture 5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A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56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1156</xdr:row>
      <xdr:rowOff>0</xdr:rowOff>
    </xdr:from>
    <xdr:to>
      <xdr:col>1</xdr:col>
      <xdr:colOff>152400</xdr:colOff>
      <xdr:row>1156</xdr:row>
      <xdr:rowOff>152400</xdr:rowOff>
    </xdr:to>
    <xdr:pic>
      <xdr:nvPicPr>
        <xdr:cNvPr id="1342027" name="Picture 5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B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75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1157</xdr:row>
      <xdr:rowOff>0</xdr:rowOff>
    </xdr:from>
    <xdr:to>
      <xdr:col>1</xdr:col>
      <xdr:colOff>152400</xdr:colOff>
      <xdr:row>1157</xdr:row>
      <xdr:rowOff>152400</xdr:rowOff>
    </xdr:to>
    <xdr:pic>
      <xdr:nvPicPr>
        <xdr:cNvPr id="1342028" name="Picture 5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C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95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1158</xdr:row>
      <xdr:rowOff>0</xdr:rowOff>
    </xdr:from>
    <xdr:to>
      <xdr:col>1</xdr:col>
      <xdr:colOff>152400</xdr:colOff>
      <xdr:row>1158</xdr:row>
      <xdr:rowOff>152400</xdr:rowOff>
    </xdr:to>
    <xdr:pic>
      <xdr:nvPicPr>
        <xdr:cNvPr id="1342029" name="Picture 5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D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1140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1163</xdr:row>
      <xdr:rowOff>0</xdr:rowOff>
    </xdr:from>
    <xdr:to>
      <xdr:col>1</xdr:col>
      <xdr:colOff>152400</xdr:colOff>
      <xdr:row>1163</xdr:row>
      <xdr:rowOff>152400</xdr:rowOff>
    </xdr:to>
    <xdr:pic>
      <xdr:nvPicPr>
        <xdr:cNvPr id="1342030" name="Picture 1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E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01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1164</xdr:row>
      <xdr:rowOff>0</xdr:rowOff>
    </xdr:from>
    <xdr:to>
      <xdr:col>1</xdr:col>
      <xdr:colOff>152400</xdr:colOff>
      <xdr:row>1164</xdr:row>
      <xdr:rowOff>152400</xdr:rowOff>
    </xdr:to>
    <xdr:pic>
      <xdr:nvPicPr>
        <xdr:cNvPr id="1342031" name="Picture 1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F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20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1165</xdr:row>
      <xdr:rowOff>0</xdr:rowOff>
    </xdr:from>
    <xdr:to>
      <xdr:col>1</xdr:col>
      <xdr:colOff>152400</xdr:colOff>
      <xdr:row>1165</xdr:row>
      <xdr:rowOff>152400</xdr:rowOff>
    </xdr:to>
    <xdr:pic>
      <xdr:nvPicPr>
        <xdr:cNvPr id="1342032" name="Picture 1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0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39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1166</xdr:row>
      <xdr:rowOff>0</xdr:rowOff>
    </xdr:from>
    <xdr:to>
      <xdr:col>1</xdr:col>
      <xdr:colOff>152400</xdr:colOff>
      <xdr:row>1166</xdr:row>
      <xdr:rowOff>152400</xdr:rowOff>
    </xdr:to>
    <xdr:pic>
      <xdr:nvPicPr>
        <xdr:cNvPr id="1342033" name="Picture 1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1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58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1167</xdr:row>
      <xdr:rowOff>0</xdr:rowOff>
    </xdr:from>
    <xdr:to>
      <xdr:col>1</xdr:col>
      <xdr:colOff>152400</xdr:colOff>
      <xdr:row>1167</xdr:row>
      <xdr:rowOff>152400</xdr:rowOff>
    </xdr:to>
    <xdr:pic>
      <xdr:nvPicPr>
        <xdr:cNvPr id="1342034" name="Picture 1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2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778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1168</xdr:row>
      <xdr:rowOff>0</xdr:rowOff>
    </xdr:from>
    <xdr:to>
      <xdr:col>1</xdr:col>
      <xdr:colOff>152400</xdr:colOff>
      <xdr:row>1168</xdr:row>
      <xdr:rowOff>152400</xdr:rowOff>
    </xdr:to>
    <xdr:pic>
      <xdr:nvPicPr>
        <xdr:cNvPr id="1342035" name="Picture 1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3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969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1169</xdr:row>
      <xdr:rowOff>0</xdr:rowOff>
    </xdr:from>
    <xdr:to>
      <xdr:col>1</xdr:col>
      <xdr:colOff>152400</xdr:colOff>
      <xdr:row>1169</xdr:row>
      <xdr:rowOff>152400</xdr:rowOff>
    </xdr:to>
    <xdr:pic>
      <xdr:nvPicPr>
        <xdr:cNvPr id="1342036" name="Picture 1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4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159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1170</xdr:row>
      <xdr:rowOff>0</xdr:rowOff>
    </xdr:from>
    <xdr:to>
      <xdr:col>1</xdr:col>
      <xdr:colOff>152400</xdr:colOff>
      <xdr:row>1170</xdr:row>
      <xdr:rowOff>152400</xdr:rowOff>
    </xdr:to>
    <xdr:pic>
      <xdr:nvPicPr>
        <xdr:cNvPr id="1342037" name="Picture 1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5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350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1171</xdr:row>
      <xdr:rowOff>0</xdr:rowOff>
    </xdr:from>
    <xdr:to>
      <xdr:col>1</xdr:col>
      <xdr:colOff>152400</xdr:colOff>
      <xdr:row>1171</xdr:row>
      <xdr:rowOff>152400</xdr:rowOff>
    </xdr:to>
    <xdr:pic>
      <xdr:nvPicPr>
        <xdr:cNvPr id="1342038" name="Picture 2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6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540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1172</xdr:row>
      <xdr:rowOff>0</xdr:rowOff>
    </xdr:from>
    <xdr:to>
      <xdr:col>1</xdr:col>
      <xdr:colOff>152400</xdr:colOff>
      <xdr:row>1172</xdr:row>
      <xdr:rowOff>152400</xdr:rowOff>
    </xdr:to>
    <xdr:pic>
      <xdr:nvPicPr>
        <xdr:cNvPr id="1342039" name="Picture 2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7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80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1173</xdr:row>
      <xdr:rowOff>0</xdr:rowOff>
    </xdr:from>
    <xdr:to>
      <xdr:col>1</xdr:col>
      <xdr:colOff>152400</xdr:colOff>
      <xdr:row>1173</xdr:row>
      <xdr:rowOff>152400</xdr:rowOff>
    </xdr:to>
    <xdr:pic>
      <xdr:nvPicPr>
        <xdr:cNvPr id="1342040" name="Picture 2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8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99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1174</xdr:row>
      <xdr:rowOff>0</xdr:rowOff>
    </xdr:from>
    <xdr:to>
      <xdr:col>1</xdr:col>
      <xdr:colOff>152400</xdr:colOff>
      <xdr:row>1174</xdr:row>
      <xdr:rowOff>152400</xdr:rowOff>
    </xdr:to>
    <xdr:pic>
      <xdr:nvPicPr>
        <xdr:cNvPr id="1342041" name="Picture 2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9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18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1175</xdr:row>
      <xdr:rowOff>0</xdr:rowOff>
    </xdr:from>
    <xdr:to>
      <xdr:col>1</xdr:col>
      <xdr:colOff>152400</xdr:colOff>
      <xdr:row>1175</xdr:row>
      <xdr:rowOff>152400</xdr:rowOff>
    </xdr:to>
    <xdr:pic>
      <xdr:nvPicPr>
        <xdr:cNvPr id="1342042" name="Picture 2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A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37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1176</xdr:row>
      <xdr:rowOff>0</xdr:rowOff>
    </xdr:from>
    <xdr:to>
      <xdr:col>1</xdr:col>
      <xdr:colOff>152400</xdr:colOff>
      <xdr:row>1176</xdr:row>
      <xdr:rowOff>152400</xdr:rowOff>
    </xdr:to>
    <xdr:pic>
      <xdr:nvPicPr>
        <xdr:cNvPr id="1342043" name="Picture 2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B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56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1177</xdr:row>
      <xdr:rowOff>0</xdr:rowOff>
    </xdr:from>
    <xdr:to>
      <xdr:col>1</xdr:col>
      <xdr:colOff>152400</xdr:colOff>
      <xdr:row>1177</xdr:row>
      <xdr:rowOff>152400</xdr:rowOff>
    </xdr:to>
    <xdr:pic>
      <xdr:nvPicPr>
        <xdr:cNvPr id="1342044" name="Picture 2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C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76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1178</xdr:row>
      <xdr:rowOff>0</xdr:rowOff>
    </xdr:from>
    <xdr:to>
      <xdr:col>1</xdr:col>
      <xdr:colOff>152400</xdr:colOff>
      <xdr:row>1178</xdr:row>
      <xdr:rowOff>152400</xdr:rowOff>
    </xdr:to>
    <xdr:pic>
      <xdr:nvPicPr>
        <xdr:cNvPr id="1342045" name="Picture 2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D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950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1179</xdr:row>
      <xdr:rowOff>0</xdr:rowOff>
    </xdr:from>
    <xdr:to>
      <xdr:col>1</xdr:col>
      <xdr:colOff>152400</xdr:colOff>
      <xdr:row>1179</xdr:row>
      <xdr:rowOff>152400</xdr:rowOff>
    </xdr:to>
    <xdr:pic>
      <xdr:nvPicPr>
        <xdr:cNvPr id="1342046" name="Picture 2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E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141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1180</xdr:row>
      <xdr:rowOff>0</xdr:rowOff>
    </xdr:from>
    <xdr:to>
      <xdr:col>1</xdr:col>
      <xdr:colOff>152400</xdr:colOff>
      <xdr:row>1180</xdr:row>
      <xdr:rowOff>152400</xdr:rowOff>
    </xdr:to>
    <xdr:pic>
      <xdr:nvPicPr>
        <xdr:cNvPr id="1342047" name="Picture 2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F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33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1181</xdr:row>
      <xdr:rowOff>0</xdr:rowOff>
    </xdr:from>
    <xdr:to>
      <xdr:col>1</xdr:col>
      <xdr:colOff>152400</xdr:colOff>
      <xdr:row>1181</xdr:row>
      <xdr:rowOff>152400</xdr:rowOff>
    </xdr:to>
    <xdr:pic>
      <xdr:nvPicPr>
        <xdr:cNvPr id="1342048" name="Picture 3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0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522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1182</xdr:row>
      <xdr:rowOff>0</xdr:rowOff>
    </xdr:from>
    <xdr:to>
      <xdr:col>1</xdr:col>
      <xdr:colOff>152400</xdr:colOff>
      <xdr:row>1182</xdr:row>
      <xdr:rowOff>152400</xdr:rowOff>
    </xdr:to>
    <xdr:pic>
      <xdr:nvPicPr>
        <xdr:cNvPr id="1342049" name="Picture 3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1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71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1183</xdr:row>
      <xdr:rowOff>0</xdr:rowOff>
    </xdr:from>
    <xdr:to>
      <xdr:col>1</xdr:col>
      <xdr:colOff>152400</xdr:colOff>
      <xdr:row>1183</xdr:row>
      <xdr:rowOff>152400</xdr:rowOff>
    </xdr:to>
    <xdr:pic>
      <xdr:nvPicPr>
        <xdr:cNvPr id="1342050" name="Picture 3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2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90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1184</xdr:row>
      <xdr:rowOff>0</xdr:rowOff>
    </xdr:from>
    <xdr:to>
      <xdr:col>1</xdr:col>
      <xdr:colOff>152400</xdr:colOff>
      <xdr:row>1184</xdr:row>
      <xdr:rowOff>152400</xdr:rowOff>
    </xdr:to>
    <xdr:pic>
      <xdr:nvPicPr>
        <xdr:cNvPr id="1342051" name="Picture 3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3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09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1185</xdr:row>
      <xdr:rowOff>0</xdr:rowOff>
    </xdr:from>
    <xdr:to>
      <xdr:col>1</xdr:col>
      <xdr:colOff>152400</xdr:colOff>
      <xdr:row>1185</xdr:row>
      <xdr:rowOff>152400</xdr:rowOff>
    </xdr:to>
    <xdr:pic>
      <xdr:nvPicPr>
        <xdr:cNvPr id="1342052" name="Picture 3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4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293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1186</xdr:row>
      <xdr:rowOff>0</xdr:rowOff>
    </xdr:from>
    <xdr:to>
      <xdr:col>1</xdr:col>
      <xdr:colOff>152400</xdr:colOff>
      <xdr:row>1186</xdr:row>
      <xdr:rowOff>152400</xdr:rowOff>
    </xdr:to>
    <xdr:pic>
      <xdr:nvPicPr>
        <xdr:cNvPr id="1342053" name="Picture 3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5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484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1187</xdr:row>
      <xdr:rowOff>0</xdr:rowOff>
    </xdr:from>
    <xdr:to>
      <xdr:col>1</xdr:col>
      <xdr:colOff>152400</xdr:colOff>
      <xdr:row>1187</xdr:row>
      <xdr:rowOff>152400</xdr:rowOff>
    </xdr:to>
    <xdr:pic>
      <xdr:nvPicPr>
        <xdr:cNvPr id="1342054" name="Picture 3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6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674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1188</xdr:row>
      <xdr:rowOff>0</xdr:rowOff>
    </xdr:from>
    <xdr:to>
      <xdr:col>1</xdr:col>
      <xdr:colOff>152400</xdr:colOff>
      <xdr:row>1188</xdr:row>
      <xdr:rowOff>152400</xdr:rowOff>
    </xdr:to>
    <xdr:pic>
      <xdr:nvPicPr>
        <xdr:cNvPr id="1342055" name="Picture 3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7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865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1189</xdr:row>
      <xdr:rowOff>0</xdr:rowOff>
    </xdr:from>
    <xdr:to>
      <xdr:col>1</xdr:col>
      <xdr:colOff>152400</xdr:colOff>
      <xdr:row>1189</xdr:row>
      <xdr:rowOff>152400</xdr:rowOff>
    </xdr:to>
    <xdr:pic>
      <xdr:nvPicPr>
        <xdr:cNvPr id="1342056" name="Picture 3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8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055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1190</xdr:row>
      <xdr:rowOff>0</xdr:rowOff>
    </xdr:from>
    <xdr:to>
      <xdr:col>1</xdr:col>
      <xdr:colOff>152400</xdr:colOff>
      <xdr:row>1190</xdr:row>
      <xdr:rowOff>152400</xdr:rowOff>
    </xdr:to>
    <xdr:pic>
      <xdr:nvPicPr>
        <xdr:cNvPr id="1342057" name="Picture 3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9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246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1191</xdr:row>
      <xdr:rowOff>0</xdr:rowOff>
    </xdr:from>
    <xdr:to>
      <xdr:col>1</xdr:col>
      <xdr:colOff>152400</xdr:colOff>
      <xdr:row>1191</xdr:row>
      <xdr:rowOff>152400</xdr:rowOff>
    </xdr:to>
    <xdr:pic>
      <xdr:nvPicPr>
        <xdr:cNvPr id="1342058" name="Picture 4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A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436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1192</xdr:row>
      <xdr:rowOff>0</xdr:rowOff>
    </xdr:from>
    <xdr:to>
      <xdr:col>1</xdr:col>
      <xdr:colOff>152400</xdr:colOff>
      <xdr:row>1192</xdr:row>
      <xdr:rowOff>152400</xdr:rowOff>
    </xdr:to>
    <xdr:pic>
      <xdr:nvPicPr>
        <xdr:cNvPr id="1342059" name="Picture 4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B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627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1193</xdr:row>
      <xdr:rowOff>0</xdr:rowOff>
    </xdr:from>
    <xdr:to>
      <xdr:col>1</xdr:col>
      <xdr:colOff>152400</xdr:colOff>
      <xdr:row>1193</xdr:row>
      <xdr:rowOff>152400</xdr:rowOff>
    </xdr:to>
    <xdr:pic>
      <xdr:nvPicPr>
        <xdr:cNvPr id="1342060" name="Picture 4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C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817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1197</xdr:row>
      <xdr:rowOff>0</xdr:rowOff>
    </xdr:from>
    <xdr:to>
      <xdr:col>1</xdr:col>
      <xdr:colOff>152400</xdr:colOff>
      <xdr:row>1197</xdr:row>
      <xdr:rowOff>133350</xdr:rowOff>
    </xdr:to>
    <xdr:pic>
      <xdr:nvPicPr>
        <xdr:cNvPr id="1342061" name="Picture 6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D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869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1198</xdr:row>
      <xdr:rowOff>0</xdr:rowOff>
    </xdr:from>
    <xdr:to>
      <xdr:col>1</xdr:col>
      <xdr:colOff>152400</xdr:colOff>
      <xdr:row>1198</xdr:row>
      <xdr:rowOff>133350</xdr:rowOff>
    </xdr:to>
    <xdr:pic>
      <xdr:nvPicPr>
        <xdr:cNvPr id="1342062" name="Picture 6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E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888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1199</xdr:row>
      <xdr:rowOff>0</xdr:rowOff>
    </xdr:from>
    <xdr:to>
      <xdr:col>1</xdr:col>
      <xdr:colOff>152400</xdr:colOff>
      <xdr:row>1199</xdr:row>
      <xdr:rowOff>133350</xdr:rowOff>
    </xdr:to>
    <xdr:pic>
      <xdr:nvPicPr>
        <xdr:cNvPr id="1342063" name="Picture 6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6F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07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1200</xdr:row>
      <xdr:rowOff>0</xdr:rowOff>
    </xdr:from>
    <xdr:to>
      <xdr:col>1</xdr:col>
      <xdr:colOff>152400</xdr:colOff>
      <xdr:row>1200</xdr:row>
      <xdr:rowOff>133350</xdr:rowOff>
    </xdr:to>
    <xdr:pic>
      <xdr:nvPicPr>
        <xdr:cNvPr id="1342064" name="Picture 7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0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26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1201</xdr:row>
      <xdr:rowOff>0</xdr:rowOff>
    </xdr:from>
    <xdr:to>
      <xdr:col>1</xdr:col>
      <xdr:colOff>152400</xdr:colOff>
      <xdr:row>1201</xdr:row>
      <xdr:rowOff>133350</xdr:rowOff>
    </xdr:to>
    <xdr:pic>
      <xdr:nvPicPr>
        <xdr:cNvPr id="1342065" name="Picture 7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1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45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1202</xdr:row>
      <xdr:rowOff>0</xdr:rowOff>
    </xdr:from>
    <xdr:to>
      <xdr:col>1</xdr:col>
      <xdr:colOff>152400</xdr:colOff>
      <xdr:row>1202</xdr:row>
      <xdr:rowOff>133350</xdr:rowOff>
    </xdr:to>
    <xdr:pic>
      <xdr:nvPicPr>
        <xdr:cNvPr id="1342066" name="Picture 7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2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64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1203</xdr:row>
      <xdr:rowOff>0</xdr:rowOff>
    </xdr:from>
    <xdr:to>
      <xdr:col>1</xdr:col>
      <xdr:colOff>152400</xdr:colOff>
      <xdr:row>1203</xdr:row>
      <xdr:rowOff>133350</xdr:rowOff>
    </xdr:to>
    <xdr:pic>
      <xdr:nvPicPr>
        <xdr:cNvPr id="1342067" name="Picture 7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3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83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1204</xdr:row>
      <xdr:rowOff>0</xdr:rowOff>
    </xdr:from>
    <xdr:to>
      <xdr:col>1</xdr:col>
      <xdr:colOff>152400</xdr:colOff>
      <xdr:row>1204</xdr:row>
      <xdr:rowOff>133350</xdr:rowOff>
    </xdr:to>
    <xdr:pic>
      <xdr:nvPicPr>
        <xdr:cNvPr id="1342068" name="Picture 7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4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103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1205</xdr:row>
      <xdr:rowOff>0</xdr:rowOff>
    </xdr:from>
    <xdr:to>
      <xdr:col>1</xdr:col>
      <xdr:colOff>152400</xdr:colOff>
      <xdr:row>1205</xdr:row>
      <xdr:rowOff>133350</xdr:rowOff>
    </xdr:to>
    <xdr:pic>
      <xdr:nvPicPr>
        <xdr:cNvPr id="1342069" name="Picture 7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5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294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1206</xdr:row>
      <xdr:rowOff>0</xdr:rowOff>
    </xdr:from>
    <xdr:to>
      <xdr:col>1</xdr:col>
      <xdr:colOff>152400</xdr:colOff>
      <xdr:row>1206</xdr:row>
      <xdr:rowOff>133350</xdr:rowOff>
    </xdr:to>
    <xdr:pic>
      <xdr:nvPicPr>
        <xdr:cNvPr id="1342070" name="Picture 7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6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484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1207</xdr:row>
      <xdr:rowOff>0</xdr:rowOff>
    </xdr:from>
    <xdr:to>
      <xdr:col>1</xdr:col>
      <xdr:colOff>152400</xdr:colOff>
      <xdr:row>1207</xdr:row>
      <xdr:rowOff>133350</xdr:rowOff>
    </xdr:to>
    <xdr:pic>
      <xdr:nvPicPr>
        <xdr:cNvPr id="1342071" name="Picture 7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7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675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1208</xdr:row>
      <xdr:rowOff>0</xdr:rowOff>
    </xdr:from>
    <xdr:to>
      <xdr:col>1</xdr:col>
      <xdr:colOff>152400</xdr:colOff>
      <xdr:row>1208</xdr:row>
      <xdr:rowOff>133350</xdr:rowOff>
    </xdr:to>
    <xdr:pic>
      <xdr:nvPicPr>
        <xdr:cNvPr id="1342072" name="Picture 7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8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86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1209</xdr:row>
      <xdr:rowOff>0</xdr:rowOff>
    </xdr:from>
    <xdr:to>
      <xdr:col>1</xdr:col>
      <xdr:colOff>152400</xdr:colOff>
      <xdr:row>1209</xdr:row>
      <xdr:rowOff>133350</xdr:rowOff>
    </xdr:to>
    <xdr:pic>
      <xdr:nvPicPr>
        <xdr:cNvPr id="1342073" name="Picture 7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9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056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1210</xdr:row>
      <xdr:rowOff>0</xdr:rowOff>
    </xdr:from>
    <xdr:to>
      <xdr:col>1</xdr:col>
      <xdr:colOff>152400</xdr:colOff>
      <xdr:row>1210</xdr:row>
      <xdr:rowOff>133350</xdr:rowOff>
    </xdr:to>
    <xdr:pic>
      <xdr:nvPicPr>
        <xdr:cNvPr id="1342074" name="Picture 8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A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246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1211</xdr:row>
      <xdr:rowOff>0</xdr:rowOff>
    </xdr:from>
    <xdr:to>
      <xdr:col>1</xdr:col>
      <xdr:colOff>152400</xdr:colOff>
      <xdr:row>1211</xdr:row>
      <xdr:rowOff>133350</xdr:rowOff>
    </xdr:to>
    <xdr:pic>
      <xdr:nvPicPr>
        <xdr:cNvPr id="1342075" name="Picture 8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B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437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1212</xdr:row>
      <xdr:rowOff>0</xdr:rowOff>
    </xdr:from>
    <xdr:to>
      <xdr:col>1</xdr:col>
      <xdr:colOff>152400</xdr:colOff>
      <xdr:row>1212</xdr:row>
      <xdr:rowOff>133350</xdr:rowOff>
    </xdr:to>
    <xdr:pic>
      <xdr:nvPicPr>
        <xdr:cNvPr id="1342076" name="Picture 8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C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627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1213</xdr:row>
      <xdr:rowOff>0</xdr:rowOff>
    </xdr:from>
    <xdr:to>
      <xdr:col>1</xdr:col>
      <xdr:colOff>152400</xdr:colOff>
      <xdr:row>1213</xdr:row>
      <xdr:rowOff>133350</xdr:rowOff>
    </xdr:to>
    <xdr:pic>
      <xdr:nvPicPr>
        <xdr:cNvPr id="1342077" name="Picture 8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D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81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1214</xdr:row>
      <xdr:rowOff>0</xdr:rowOff>
    </xdr:from>
    <xdr:to>
      <xdr:col>1</xdr:col>
      <xdr:colOff>152400</xdr:colOff>
      <xdr:row>1214</xdr:row>
      <xdr:rowOff>133350</xdr:rowOff>
    </xdr:to>
    <xdr:pic>
      <xdr:nvPicPr>
        <xdr:cNvPr id="1342078" name="Picture 8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E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008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152400</xdr:colOff>
      <xdr:row>1215</xdr:row>
      <xdr:rowOff>133350</xdr:rowOff>
    </xdr:to>
    <xdr:pic>
      <xdr:nvPicPr>
        <xdr:cNvPr id="1342079" name="Picture 8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7F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19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1216</xdr:row>
      <xdr:rowOff>0</xdr:rowOff>
    </xdr:from>
    <xdr:to>
      <xdr:col>1</xdr:col>
      <xdr:colOff>152400</xdr:colOff>
      <xdr:row>1216</xdr:row>
      <xdr:rowOff>133350</xdr:rowOff>
    </xdr:to>
    <xdr:pic>
      <xdr:nvPicPr>
        <xdr:cNvPr id="1342080" name="Picture 8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0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389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152400</xdr:colOff>
      <xdr:row>1217</xdr:row>
      <xdr:rowOff>133350</xdr:rowOff>
    </xdr:to>
    <xdr:pic>
      <xdr:nvPicPr>
        <xdr:cNvPr id="1342081" name="Picture 8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1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580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1218</xdr:row>
      <xdr:rowOff>0</xdr:rowOff>
    </xdr:from>
    <xdr:to>
      <xdr:col>1</xdr:col>
      <xdr:colOff>152400</xdr:colOff>
      <xdr:row>1218</xdr:row>
      <xdr:rowOff>133350</xdr:rowOff>
    </xdr:to>
    <xdr:pic>
      <xdr:nvPicPr>
        <xdr:cNvPr id="1342082" name="Picture 8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2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77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1219</xdr:row>
      <xdr:rowOff>0</xdr:rowOff>
    </xdr:from>
    <xdr:to>
      <xdr:col>1</xdr:col>
      <xdr:colOff>152400</xdr:colOff>
      <xdr:row>1219</xdr:row>
      <xdr:rowOff>133350</xdr:rowOff>
    </xdr:to>
    <xdr:pic>
      <xdr:nvPicPr>
        <xdr:cNvPr id="1342083" name="Picture 8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3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970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1220</xdr:row>
      <xdr:rowOff>0</xdr:rowOff>
    </xdr:from>
    <xdr:to>
      <xdr:col>1</xdr:col>
      <xdr:colOff>152400</xdr:colOff>
      <xdr:row>1220</xdr:row>
      <xdr:rowOff>133350</xdr:rowOff>
    </xdr:to>
    <xdr:pic>
      <xdr:nvPicPr>
        <xdr:cNvPr id="1342084" name="Picture 9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4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161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1221</xdr:row>
      <xdr:rowOff>0</xdr:rowOff>
    </xdr:from>
    <xdr:to>
      <xdr:col>1</xdr:col>
      <xdr:colOff>152400</xdr:colOff>
      <xdr:row>1221</xdr:row>
      <xdr:rowOff>133350</xdr:rowOff>
    </xdr:to>
    <xdr:pic>
      <xdr:nvPicPr>
        <xdr:cNvPr id="1342085" name="Picture 9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5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351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1222</xdr:row>
      <xdr:rowOff>0</xdr:rowOff>
    </xdr:from>
    <xdr:to>
      <xdr:col>1</xdr:col>
      <xdr:colOff>152400</xdr:colOff>
      <xdr:row>1222</xdr:row>
      <xdr:rowOff>133350</xdr:rowOff>
    </xdr:to>
    <xdr:pic>
      <xdr:nvPicPr>
        <xdr:cNvPr id="1342086" name="Picture 9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6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61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1223</xdr:row>
      <xdr:rowOff>0</xdr:rowOff>
    </xdr:from>
    <xdr:to>
      <xdr:col>1</xdr:col>
      <xdr:colOff>152400</xdr:colOff>
      <xdr:row>1223</xdr:row>
      <xdr:rowOff>133350</xdr:rowOff>
    </xdr:to>
    <xdr:pic>
      <xdr:nvPicPr>
        <xdr:cNvPr id="1342087" name="Picture 9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7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80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1224</xdr:row>
      <xdr:rowOff>0</xdr:rowOff>
    </xdr:from>
    <xdr:to>
      <xdr:col>1</xdr:col>
      <xdr:colOff>152400</xdr:colOff>
      <xdr:row>1224</xdr:row>
      <xdr:rowOff>133350</xdr:rowOff>
    </xdr:to>
    <xdr:pic>
      <xdr:nvPicPr>
        <xdr:cNvPr id="1342088" name="Picture 9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8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99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1225</xdr:row>
      <xdr:rowOff>0</xdr:rowOff>
    </xdr:from>
    <xdr:to>
      <xdr:col>1</xdr:col>
      <xdr:colOff>152400</xdr:colOff>
      <xdr:row>1225</xdr:row>
      <xdr:rowOff>133350</xdr:rowOff>
    </xdr:to>
    <xdr:pic>
      <xdr:nvPicPr>
        <xdr:cNvPr id="1342089" name="Picture 9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9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18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1226</xdr:row>
      <xdr:rowOff>0</xdr:rowOff>
    </xdr:from>
    <xdr:to>
      <xdr:col>1</xdr:col>
      <xdr:colOff>152400</xdr:colOff>
      <xdr:row>1226</xdr:row>
      <xdr:rowOff>133350</xdr:rowOff>
    </xdr:to>
    <xdr:pic>
      <xdr:nvPicPr>
        <xdr:cNvPr id="1342090" name="Picture 9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A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38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1227</xdr:row>
      <xdr:rowOff>0</xdr:rowOff>
    </xdr:from>
    <xdr:to>
      <xdr:col>1</xdr:col>
      <xdr:colOff>152400</xdr:colOff>
      <xdr:row>1227</xdr:row>
      <xdr:rowOff>133350</xdr:rowOff>
    </xdr:to>
    <xdr:pic>
      <xdr:nvPicPr>
        <xdr:cNvPr id="1342091" name="Picture 9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B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57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1228</xdr:row>
      <xdr:rowOff>0</xdr:rowOff>
    </xdr:from>
    <xdr:to>
      <xdr:col>1</xdr:col>
      <xdr:colOff>152400</xdr:colOff>
      <xdr:row>1228</xdr:row>
      <xdr:rowOff>133350</xdr:rowOff>
    </xdr:to>
    <xdr:pic>
      <xdr:nvPicPr>
        <xdr:cNvPr id="1342092" name="Picture 9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C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76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1229</xdr:row>
      <xdr:rowOff>0</xdr:rowOff>
    </xdr:from>
    <xdr:to>
      <xdr:col>1</xdr:col>
      <xdr:colOff>152400</xdr:colOff>
      <xdr:row>1229</xdr:row>
      <xdr:rowOff>133350</xdr:rowOff>
    </xdr:to>
    <xdr:pic>
      <xdr:nvPicPr>
        <xdr:cNvPr id="1342093" name="Picture 9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D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95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1230</xdr:row>
      <xdr:rowOff>0</xdr:rowOff>
    </xdr:from>
    <xdr:to>
      <xdr:col>1</xdr:col>
      <xdr:colOff>152400</xdr:colOff>
      <xdr:row>1230</xdr:row>
      <xdr:rowOff>133350</xdr:rowOff>
    </xdr:to>
    <xdr:pic>
      <xdr:nvPicPr>
        <xdr:cNvPr id="1342094" name="Picture 10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E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14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1231</xdr:row>
      <xdr:rowOff>0</xdr:rowOff>
    </xdr:from>
    <xdr:to>
      <xdr:col>1</xdr:col>
      <xdr:colOff>152400</xdr:colOff>
      <xdr:row>1231</xdr:row>
      <xdr:rowOff>133350</xdr:rowOff>
    </xdr:to>
    <xdr:pic>
      <xdr:nvPicPr>
        <xdr:cNvPr id="1342095" name="Picture 10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F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33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1232</xdr:row>
      <xdr:rowOff>0</xdr:rowOff>
    </xdr:from>
    <xdr:to>
      <xdr:col>1</xdr:col>
      <xdr:colOff>152400</xdr:colOff>
      <xdr:row>1232</xdr:row>
      <xdr:rowOff>133350</xdr:rowOff>
    </xdr:to>
    <xdr:pic>
      <xdr:nvPicPr>
        <xdr:cNvPr id="1342096" name="Picture 10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0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52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1233</xdr:row>
      <xdr:rowOff>0</xdr:rowOff>
    </xdr:from>
    <xdr:to>
      <xdr:col>1</xdr:col>
      <xdr:colOff>152400</xdr:colOff>
      <xdr:row>1233</xdr:row>
      <xdr:rowOff>133350</xdr:rowOff>
    </xdr:to>
    <xdr:pic>
      <xdr:nvPicPr>
        <xdr:cNvPr id="1342097" name="Picture 10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1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71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1234</xdr:row>
      <xdr:rowOff>0</xdr:rowOff>
    </xdr:from>
    <xdr:to>
      <xdr:col>1</xdr:col>
      <xdr:colOff>152400</xdr:colOff>
      <xdr:row>1234</xdr:row>
      <xdr:rowOff>133350</xdr:rowOff>
    </xdr:to>
    <xdr:pic>
      <xdr:nvPicPr>
        <xdr:cNvPr id="1342098" name="Picture 10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2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90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1235</xdr:row>
      <xdr:rowOff>0</xdr:rowOff>
    </xdr:from>
    <xdr:to>
      <xdr:col>1</xdr:col>
      <xdr:colOff>152400</xdr:colOff>
      <xdr:row>1235</xdr:row>
      <xdr:rowOff>133350</xdr:rowOff>
    </xdr:to>
    <xdr:pic>
      <xdr:nvPicPr>
        <xdr:cNvPr id="1342099" name="Picture 10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3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09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1236</xdr:row>
      <xdr:rowOff>0</xdr:rowOff>
    </xdr:from>
    <xdr:to>
      <xdr:col>1</xdr:col>
      <xdr:colOff>152400</xdr:colOff>
      <xdr:row>1236</xdr:row>
      <xdr:rowOff>133350</xdr:rowOff>
    </xdr:to>
    <xdr:pic>
      <xdr:nvPicPr>
        <xdr:cNvPr id="1342100" name="Picture 10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4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28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1237</xdr:row>
      <xdr:rowOff>0</xdr:rowOff>
    </xdr:from>
    <xdr:to>
      <xdr:col>1</xdr:col>
      <xdr:colOff>152400</xdr:colOff>
      <xdr:row>1237</xdr:row>
      <xdr:rowOff>133350</xdr:rowOff>
    </xdr:to>
    <xdr:pic>
      <xdr:nvPicPr>
        <xdr:cNvPr id="1342101" name="Picture 10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5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47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1238</xdr:row>
      <xdr:rowOff>0</xdr:rowOff>
    </xdr:from>
    <xdr:to>
      <xdr:col>1</xdr:col>
      <xdr:colOff>152400</xdr:colOff>
      <xdr:row>1238</xdr:row>
      <xdr:rowOff>133350</xdr:rowOff>
    </xdr:to>
    <xdr:pic>
      <xdr:nvPicPr>
        <xdr:cNvPr id="1342102" name="Picture 10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6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66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1239</xdr:row>
      <xdr:rowOff>0</xdr:rowOff>
    </xdr:from>
    <xdr:to>
      <xdr:col>1</xdr:col>
      <xdr:colOff>152400</xdr:colOff>
      <xdr:row>1239</xdr:row>
      <xdr:rowOff>133350</xdr:rowOff>
    </xdr:to>
    <xdr:pic>
      <xdr:nvPicPr>
        <xdr:cNvPr id="1342103" name="Picture 10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7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85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1240</xdr:row>
      <xdr:rowOff>0</xdr:rowOff>
    </xdr:from>
    <xdr:to>
      <xdr:col>1</xdr:col>
      <xdr:colOff>152400</xdr:colOff>
      <xdr:row>1240</xdr:row>
      <xdr:rowOff>133350</xdr:rowOff>
    </xdr:to>
    <xdr:pic>
      <xdr:nvPicPr>
        <xdr:cNvPr id="1342104" name="Picture 11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8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04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1241</xdr:row>
      <xdr:rowOff>0</xdr:rowOff>
    </xdr:from>
    <xdr:to>
      <xdr:col>1</xdr:col>
      <xdr:colOff>152400</xdr:colOff>
      <xdr:row>1241</xdr:row>
      <xdr:rowOff>133350</xdr:rowOff>
    </xdr:to>
    <xdr:pic>
      <xdr:nvPicPr>
        <xdr:cNvPr id="1342105" name="Picture 11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9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23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1242</xdr:row>
      <xdr:rowOff>0</xdr:rowOff>
    </xdr:from>
    <xdr:to>
      <xdr:col>1</xdr:col>
      <xdr:colOff>152400</xdr:colOff>
      <xdr:row>1242</xdr:row>
      <xdr:rowOff>133350</xdr:rowOff>
    </xdr:to>
    <xdr:pic>
      <xdr:nvPicPr>
        <xdr:cNvPr id="1342106" name="Picture 11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A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42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1243</xdr:row>
      <xdr:rowOff>0</xdr:rowOff>
    </xdr:from>
    <xdr:to>
      <xdr:col>1</xdr:col>
      <xdr:colOff>152400</xdr:colOff>
      <xdr:row>1243</xdr:row>
      <xdr:rowOff>133350</xdr:rowOff>
    </xdr:to>
    <xdr:pic>
      <xdr:nvPicPr>
        <xdr:cNvPr id="1342107" name="Picture 11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B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61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1244</xdr:row>
      <xdr:rowOff>0</xdr:rowOff>
    </xdr:from>
    <xdr:to>
      <xdr:col>1</xdr:col>
      <xdr:colOff>152400</xdr:colOff>
      <xdr:row>1244</xdr:row>
      <xdr:rowOff>133350</xdr:rowOff>
    </xdr:to>
    <xdr:pic>
      <xdr:nvPicPr>
        <xdr:cNvPr id="1342108" name="Picture 11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C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80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1245</xdr:row>
      <xdr:rowOff>0</xdr:rowOff>
    </xdr:from>
    <xdr:to>
      <xdr:col>1</xdr:col>
      <xdr:colOff>152400</xdr:colOff>
      <xdr:row>1245</xdr:row>
      <xdr:rowOff>133350</xdr:rowOff>
    </xdr:to>
    <xdr:pic>
      <xdr:nvPicPr>
        <xdr:cNvPr id="1342109" name="Picture 11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D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99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1246</xdr:row>
      <xdr:rowOff>0</xdr:rowOff>
    </xdr:from>
    <xdr:to>
      <xdr:col>1</xdr:col>
      <xdr:colOff>152400</xdr:colOff>
      <xdr:row>1246</xdr:row>
      <xdr:rowOff>133350</xdr:rowOff>
    </xdr:to>
    <xdr:pic>
      <xdr:nvPicPr>
        <xdr:cNvPr id="1342110" name="Picture 11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E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19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1247</xdr:row>
      <xdr:rowOff>0</xdr:rowOff>
    </xdr:from>
    <xdr:to>
      <xdr:col>1</xdr:col>
      <xdr:colOff>152400</xdr:colOff>
      <xdr:row>1247</xdr:row>
      <xdr:rowOff>133350</xdr:rowOff>
    </xdr:to>
    <xdr:pic>
      <xdr:nvPicPr>
        <xdr:cNvPr id="1342111" name="Picture 11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F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38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1248</xdr:row>
      <xdr:rowOff>0</xdr:rowOff>
    </xdr:from>
    <xdr:to>
      <xdr:col>1</xdr:col>
      <xdr:colOff>152400</xdr:colOff>
      <xdr:row>1248</xdr:row>
      <xdr:rowOff>133350</xdr:rowOff>
    </xdr:to>
    <xdr:pic>
      <xdr:nvPicPr>
        <xdr:cNvPr id="1342112" name="Picture 11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0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57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1249</xdr:row>
      <xdr:rowOff>0</xdr:rowOff>
    </xdr:from>
    <xdr:to>
      <xdr:col>1</xdr:col>
      <xdr:colOff>152400</xdr:colOff>
      <xdr:row>1249</xdr:row>
      <xdr:rowOff>133350</xdr:rowOff>
    </xdr:to>
    <xdr:pic>
      <xdr:nvPicPr>
        <xdr:cNvPr id="1342113" name="Picture 11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1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76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1250</xdr:row>
      <xdr:rowOff>0</xdr:rowOff>
    </xdr:from>
    <xdr:to>
      <xdr:col>1</xdr:col>
      <xdr:colOff>152400</xdr:colOff>
      <xdr:row>1250</xdr:row>
      <xdr:rowOff>133350</xdr:rowOff>
    </xdr:to>
    <xdr:pic>
      <xdr:nvPicPr>
        <xdr:cNvPr id="1342114" name="Picture 12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2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95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1251</xdr:row>
      <xdr:rowOff>0</xdr:rowOff>
    </xdr:from>
    <xdr:to>
      <xdr:col>1</xdr:col>
      <xdr:colOff>152400</xdr:colOff>
      <xdr:row>1251</xdr:row>
      <xdr:rowOff>133350</xdr:rowOff>
    </xdr:to>
    <xdr:pic>
      <xdr:nvPicPr>
        <xdr:cNvPr id="1342115" name="Picture 12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3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914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1256</xdr:row>
      <xdr:rowOff>0</xdr:rowOff>
    </xdr:from>
    <xdr:to>
      <xdr:col>1</xdr:col>
      <xdr:colOff>152400</xdr:colOff>
      <xdr:row>1256</xdr:row>
      <xdr:rowOff>133350</xdr:rowOff>
    </xdr:to>
    <xdr:pic>
      <xdr:nvPicPr>
        <xdr:cNvPr id="1342116" name="Picture 1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4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28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1257</xdr:row>
      <xdr:rowOff>0</xdr:rowOff>
    </xdr:from>
    <xdr:to>
      <xdr:col>1</xdr:col>
      <xdr:colOff>152400</xdr:colOff>
      <xdr:row>1257</xdr:row>
      <xdr:rowOff>133350</xdr:rowOff>
    </xdr:to>
    <xdr:pic>
      <xdr:nvPicPr>
        <xdr:cNvPr id="1342117" name="Picture 1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5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47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1258</xdr:row>
      <xdr:rowOff>0</xdr:rowOff>
    </xdr:from>
    <xdr:to>
      <xdr:col>1</xdr:col>
      <xdr:colOff>152400</xdr:colOff>
      <xdr:row>1258</xdr:row>
      <xdr:rowOff>133350</xdr:rowOff>
    </xdr:to>
    <xdr:pic>
      <xdr:nvPicPr>
        <xdr:cNvPr id="1342118" name="Picture 1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6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66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1259</xdr:row>
      <xdr:rowOff>0</xdr:rowOff>
    </xdr:from>
    <xdr:to>
      <xdr:col>1</xdr:col>
      <xdr:colOff>152400</xdr:colOff>
      <xdr:row>1259</xdr:row>
      <xdr:rowOff>133350</xdr:rowOff>
    </xdr:to>
    <xdr:pic>
      <xdr:nvPicPr>
        <xdr:cNvPr id="1342119" name="Picture 1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7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85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1260</xdr:row>
      <xdr:rowOff>0</xdr:rowOff>
    </xdr:from>
    <xdr:to>
      <xdr:col>1</xdr:col>
      <xdr:colOff>152400</xdr:colOff>
      <xdr:row>1260</xdr:row>
      <xdr:rowOff>133350</xdr:rowOff>
    </xdr:to>
    <xdr:pic>
      <xdr:nvPicPr>
        <xdr:cNvPr id="1342120" name="Picture 1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8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04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1261</xdr:row>
      <xdr:rowOff>0</xdr:rowOff>
    </xdr:from>
    <xdr:to>
      <xdr:col>1</xdr:col>
      <xdr:colOff>152400</xdr:colOff>
      <xdr:row>1261</xdr:row>
      <xdr:rowOff>133350</xdr:rowOff>
    </xdr:to>
    <xdr:pic>
      <xdr:nvPicPr>
        <xdr:cNvPr id="1342121" name="Picture 1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9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23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1262</xdr:row>
      <xdr:rowOff>0</xdr:rowOff>
    </xdr:from>
    <xdr:to>
      <xdr:col>1</xdr:col>
      <xdr:colOff>152400</xdr:colOff>
      <xdr:row>1262</xdr:row>
      <xdr:rowOff>133350</xdr:rowOff>
    </xdr:to>
    <xdr:pic>
      <xdr:nvPicPr>
        <xdr:cNvPr id="1342122" name="Picture 1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A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42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1263</xdr:row>
      <xdr:rowOff>0</xdr:rowOff>
    </xdr:from>
    <xdr:to>
      <xdr:col>1</xdr:col>
      <xdr:colOff>152400</xdr:colOff>
      <xdr:row>1263</xdr:row>
      <xdr:rowOff>133350</xdr:rowOff>
    </xdr:to>
    <xdr:pic>
      <xdr:nvPicPr>
        <xdr:cNvPr id="1342123" name="Picture 1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B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61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1264</xdr:row>
      <xdr:rowOff>0</xdr:rowOff>
    </xdr:from>
    <xdr:to>
      <xdr:col>1</xdr:col>
      <xdr:colOff>152400</xdr:colOff>
      <xdr:row>1264</xdr:row>
      <xdr:rowOff>133350</xdr:rowOff>
    </xdr:to>
    <xdr:pic>
      <xdr:nvPicPr>
        <xdr:cNvPr id="1342124" name="Picture 2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C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8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1265</xdr:row>
      <xdr:rowOff>0</xdr:rowOff>
    </xdr:from>
    <xdr:to>
      <xdr:col>1</xdr:col>
      <xdr:colOff>152400</xdr:colOff>
      <xdr:row>1265</xdr:row>
      <xdr:rowOff>133350</xdr:rowOff>
    </xdr:to>
    <xdr:pic>
      <xdr:nvPicPr>
        <xdr:cNvPr id="1342125" name="Picture 2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D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07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1266</xdr:row>
      <xdr:rowOff>0</xdr:rowOff>
    </xdr:from>
    <xdr:to>
      <xdr:col>1</xdr:col>
      <xdr:colOff>152400</xdr:colOff>
      <xdr:row>1266</xdr:row>
      <xdr:rowOff>133350</xdr:rowOff>
    </xdr:to>
    <xdr:pic>
      <xdr:nvPicPr>
        <xdr:cNvPr id="1342126" name="Picture 2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E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26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1267</xdr:row>
      <xdr:rowOff>0</xdr:rowOff>
    </xdr:from>
    <xdr:to>
      <xdr:col>1</xdr:col>
      <xdr:colOff>152400</xdr:colOff>
      <xdr:row>1267</xdr:row>
      <xdr:rowOff>133350</xdr:rowOff>
    </xdr:to>
    <xdr:pic>
      <xdr:nvPicPr>
        <xdr:cNvPr id="1342127" name="Picture 2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F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45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1268</xdr:row>
      <xdr:rowOff>0</xdr:rowOff>
    </xdr:from>
    <xdr:to>
      <xdr:col>1</xdr:col>
      <xdr:colOff>152400</xdr:colOff>
      <xdr:row>1268</xdr:row>
      <xdr:rowOff>133350</xdr:rowOff>
    </xdr:to>
    <xdr:pic>
      <xdr:nvPicPr>
        <xdr:cNvPr id="1342128" name="Picture 2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0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648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1269</xdr:row>
      <xdr:rowOff>0</xdr:rowOff>
    </xdr:from>
    <xdr:to>
      <xdr:col>1</xdr:col>
      <xdr:colOff>152400</xdr:colOff>
      <xdr:row>1269</xdr:row>
      <xdr:rowOff>133350</xdr:rowOff>
    </xdr:to>
    <xdr:pic>
      <xdr:nvPicPr>
        <xdr:cNvPr id="1342129" name="Picture 2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1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83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1270</xdr:row>
      <xdr:rowOff>0</xdr:rowOff>
    </xdr:from>
    <xdr:to>
      <xdr:col>1</xdr:col>
      <xdr:colOff>152400</xdr:colOff>
      <xdr:row>1270</xdr:row>
      <xdr:rowOff>133350</xdr:rowOff>
    </xdr:to>
    <xdr:pic>
      <xdr:nvPicPr>
        <xdr:cNvPr id="1342130" name="Picture 2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2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02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1271</xdr:row>
      <xdr:rowOff>0</xdr:rowOff>
    </xdr:from>
    <xdr:to>
      <xdr:col>1</xdr:col>
      <xdr:colOff>152400</xdr:colOff>
      <xdr:row>1271</xdr:row>
      <xdr:rowOff>133350</xdr:rowOff>
    </xdr:to>
    <xdr:pic>
      <xdr:nvPicPr>
        <xdr:cNvPr id="1342131" name="Picture 2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3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219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1272</xdr:row>
      <xdr:rowOff>0</xdr:rowOff>
    </xdr:from>
    <xdr:to>
      <xdr:col>1</xdr:col>
      <xdr:colOff>152400</xdr:colOff>
      <xdr:row>1272</xdr:row>
      <xdr:rowOff>133350</xdr:rowOff>
    </xdr:to>
    <xdr:pic>
      <xdr:nvPicPr>
        <xdr:cNvPr id="1342132" name="Picture 2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4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41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1273</xdr:row>
      <xdr:rowOff>0</xdr:rowOff>
    </xdr:from>
    <xdr:to>
      <xdr:col>1</xdr:col>
      <xdr:colOff>152400</xdr:colOff>
      <xdr:row>1273</xdr:row>
      <xdr:rowOff>133350</xdr:rowOff>
    </xdr:to>
    <xdr:pic>
      <xdr:nvPicPr>
        <xdr:cNvPr id="1342133" name="Picture 2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5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60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1274</xdr:row>
      <xdr:rowOff>0</xdr:rowOff>
    </xdr:from>
    <xdr:to>
      <xdr:col>1</xdr:col>
      <xdr:colOff>152400</xdr:colOff>
      <xdr:row>1274</xdr:row>
      <xdr:rowOff>133350</xdr:rowOff>
    </xdr:to>
    <xdr:pic>
      <xdr:nvPicPr>
        <xdr:cNvPr id="1342134" name="Picture 3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6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79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1275</xdr:row>
      <xdr:rowOff>0</xdr:rowOff>
    </xdr:from>
    <xdr:to>
      <xdr:col>1</xdr:col>
      <xdr:colOff>152400</xdr:colOff>
      <xdr:row>1275</xdr:row>
      <xdr:rowOff>133350</xdr:rowOff>
    </xdr:to>
    <xdr:pic>
      <xdr:nvPicPr>
        <xdr:cNvPr id="1342135" name="Picture 3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7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98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1276</xdr:row>
      <xdr:rowOff>0</xdr:rowOff>
    </xdr:from>
    <xdr:to>
      <xdr:col>1</xdr:col>
      <xdr:colOff>152400</xdr:colOff>
      <xdr:row>1276</xdr:row>
      <xdr:rowOff>133350</xdr:rowOff>
    </xdr:to>
    <xdr:pic>
      <xdr:nvPicPr>
        <xdr:cNvPr id="1342136" name="Picture 3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8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17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1277</xdr:row>
      <xdr:rowOff>0</xdr:rowOff>
    </xdr:from>
    <xdr:to>
      <xdr:col>1</xdr:col>
      <xdr:colOff>152400</xdr:colOff>
      <xdr:row>1277</xdr:row>
      <xdr:rowOff>133350</xdr:rowOff>
    </xdr:to>
    <xdr:pic>
      <xdr:nvPicPr>
        <xdr:cNvPr id="1342137" name="Picture 3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9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43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1278</xdr:row>
      <xdr:rowOff>0</xdr:rowOff>
    </xdr:from>
    <xdr:to>
      <xdr:col>1</xdr:col>
      <xdr:colOff>152400</xdr:colOff>
      <xdr:row>1278</xdr:row>
      <xdr:rowOff>133350</xdr:rowOff>
    </xdr:to>
    <xdr:pic>
      <xdr:nvPicPr>
        <xdr:cNvPr id="1342138" name="Picture 3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A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63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1279</xdr:row>
      <xdr:rowOff>0</xdr:rowOff>
    </xdr:from>
    <xdr:to>
      <xdr:col>1</xdr:col>
      <xdr:colOff>152400</xdr:colOff>
      <xdr:row>1279</xdr:row>
      <xdr:rowOff>133350</xdr:rowOff>
    </xdr:to>
    <xdr:pic>
      <xdr:nvPicPr>
        <xdr:cNvPr id="1342139" name="Picture 3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B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82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1280</xdr:row>
      <xdr:rowOff>0</xdr:rowOff>
    </xdr:from>
    <xdr:to>
      <xdr:col>1</xdr:col>
      <xdr:colOff>152400</xdr:colOff>
      <xdr:row>1280</xdr:row>
      <xdr:rowOff>133350</xdr:rowOff>
    </xdr:to>
    <xdr:pic>
      <xdr:nvPicPr>
        <xdr:cNvPr id="1342140" name="Picture 3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C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019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1281</xdr:row>
      <xdr:rowOff>0</xdr:rowOff>
    </xdr:from>
    <xdr:to>
      <xdr:col>1</xdr:col>
      <xdr:colOff>152400</xdr:colOff>
      <xdr:row>1281</xdr:row>
      <xdr:rowOff>133350</xdr:rowOff>
    </xdr:to>
    <xdr:pic>
      <xdr:nvPicPr>
        <xdr:cNvPr id="1342141" name="Picture 3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D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21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1282</xdr:row>
      <xdr:rowOff>0</xdr:rowOff>
    </xdr:from>
    <xdr:to>
      <xdr:col>1</xdr:col>
      <xdr:colOff>152400</xdr:colOff>
      <xdr:row>1282</xdr:row>
      <xdr:rowOff>133350</xdr:rowOff>
    </xdr:to>
    <xdr:pic>
      <xdr:nvPicPr>
        <xdr:cNvPr id="1342142" name="Picture 3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E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40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1283</xdr:row>
      <xdr:rowOff>0</xdr:rowOff>
    </xdr:from>
    <xdr:to>
      <xdr:col>1</xdr:col>
      <xdr:colOff>152400</xdr:colOff>
      <xdr:row>1283</xdr:row>
      <xdr:rowOff>133350</xdr:rowOff>
    </xdr:to>
    <xdr:pic>
      <xdr:nvPicPr>
        <xdr:cNvPr id="1342143" name="Picture 3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F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59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1284</xdr:row>
      <xdr:rowOff>0</xdr:rowOff>
    </xdr:from>
    <xdr:to>
      <xdr:col>1</xdr:col>
      <xdr:colOff>152400</xdr:colOff>
      <xdr:row>1284</xdr:row>
      <xdr:rowOff>133350</xdr:rowOff>
    </xdr:to>
    <xdr:pic>
      <xdr:nvPicPr>
        <xdr:cNvPr id="1342144" name="Picture 4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0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78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1290</xdr:row>
      <xdr:rowOff>0</xdr:rowOff>
    </xdr:from>
    <xdr:to>
      <xdr:col>1</xdr:col>
      <xdr:colOff>152400</xdr:colOff>
      <xdr:row>1290</xdr:row>
      <xdr:rowOff>133350</xdr:rowOff>
    </xdr:to>
    <xdr:pic>
      <xdr:nvPicPr>
        <xdr:cNvPr id="1342145" name="Picture 1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1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679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1291</xdr:row>
      <xdr:rowOff>0</xdr:rowOff>
    </xdr:from>
    <xdr:to>
      <xdr:col>1</xdr:col>
      <xdr:colOff>152400</xdr:colOff>
      <xdr:row>1291</xdr:row>
      <xdr:rowOff>133350</xdr:rowOff>
    </xdr:to>
    <xdr:pic>
      <xdr:nvPicPr>
        <xdr:cNvPr id="1342146" name="Picture 1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2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698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1292</xdr:row>
      <xdr:rowOff>0</xdr:rowOff>
    </xdr:from>
    <xdr:to>
      <xdr:col>1</xdr:col>
      <xdr:colOff>152400</xdr:colOff>
      <xdr:row>1292</xdr:row>
      <xdr:rowOff>133350</xdr:rowOff>
    </xdr:to>
    <xdr:pic>
      <xdr:nvPicPr>
        <xdr:cNvPr id="1342147" name="Picture 1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3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17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1293</xdr:row>
      <xdr:rowOff>0</xdr:rowOff>
    </xdr:from>
    <xdr:to>
      <xdr:col>1</xdr:col>
      <xdr:colOff>152400</xdr:colOff>
      <xdr:row>1293</xdr:row>
      <xdr:rowOff>133350</xdr:rowOff>
    </xdr:to>
    <xdr:pic>
      <xdr:nvPicPr>
        <xdr:cNvPr id="1342148" name="Picture 1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4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36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1294</xdr:row>
      <xdr:rowOff>0</xdr:rowOff>
    </xdr:from>
    <xdr:to>
      <xdr:col>1</xdr:col>
      <xdr:colOff>152400</xdr:colOff>
      <xdr:row>1294</xdr:row>
      <xdr:rowOff>133350</xdr:rowOff>
    </xdr:to>
    <xdr:pic>
      <xdr:nvPicPr>
        <xdr:cNvPr id="1342149" name="Picture 1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5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55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1295</xdr:row>
      <xdr:rowOff>0</xdr:rowOff>
    </xdr:from>
    <xdr:to>
      <xdr:col>1</xdr:col>
      <xdr:colOff>152400</xdr:colOff>
      <xdr:row>1295</xdr:row>
      <xdr:rowOff>133350</xdr:rowOff>
    </xdr:to>
    <xdr:pic>
      <xdr:nvPicPr>
        <xdr:cNvPr id="1342150" name="Picture 1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6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74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1296</xdr:row>
      <xdr:rowOff>0</xdr:rowOff>
    </xdr:from>
    <xdr:to>
      <xdr:col>1</xdr:col>
      <xdr:colOff>152400</xdr:colOff>
      <xdr:row>1296</xdr:row>
      <xdr:rowOff>133350</xdr:rowOff>
    </xdr:to>
    <xdr:pic>
      <xdr:nvPicPr>
        <xdr:cNvPr id="1342151" name="Picture 1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7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93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1297</xdr:row>
      <xdr:rowOff>0</xdr:rowOff>
    </xdr:from>
    <xdr:to>
      <xdr:col>1</xdr:col>
      <xdr:colOff>152400</xdr:colOff>
      <xdr:row>1297</xdr:row>
      <xdr:rowOff>133350</xdr:rowOff>
    </xdr:to>
    <xdr:pic>
      <xdr:nvPicPr>
        <xdr:cNvPr id="1342152" name="Picture 1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8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1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1298</xdr:row>
      <xdr:rowOff>0</xdr:rowOff>
    </xdr:from>
    <xdr:to>
      <xdr:col>1</xdr:col>
      <xdr:colOff>152400</xdr:colOff>
      <xdr:row>1298</xdr:row>
      <xdr:rowOff>133350</xdr:rowOff>
    </xdr:to>
    <xdr:pic>
      <xdr:nvPicPr>
        <xdr:cNvPr id="1342153" name="Picture 2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9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3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1299</xdr:row>
      <xdr:rowOff>0</xdr:rowOff>
    </xdr:from>
    <xdr:to>
      <xdr:col>1</xdr:col>
      <xdr:colOff>152400</xdr:colOff>
      <xdr:row>1299</xdr:row>
      <xdr:rowOff>133350</xdr:rowOff>
    </xdr:to>
    <xdr:pic>
      <xdr:nvPicPr>
        <xdr:cNvPr id="1342154" name="Picture 2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A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5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1300</xdr:row>
      <xdr:rowOff>0</xdr:rowOff>
    </xdr:from>
    <xdr:to>
      <xdr:col>1</xdr:col>
      <xdr:colOff>152400</xdr:colOff>
      <xdr:row>1300</xdr:row>
      <xdr:rowOff>133350</xdr:rowOff>
    </xdr:to>
    <xdr:pic>
      <xdr:nvPicPr>
        <xdr:cNvPr id="1342155" name="Picture 2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B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6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1301</xdr:row>
      <xdr:rowOff>0</xdr:rowOff>
    </xdr:from>
    <xdr:to>
      <xdr:col>1</xdr:col>
      <xdr:colOff>152400</xdr:colOff>
      <xdr:row>1301</xdr:row>
      <xdr:rowOff>133350</xdr:rowOff>
    </xdr:to>
    <xdr:pic>
      <xdr:nvPicPr>
        <xdr:cNvPr id="1342156" name="Picture 2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C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8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1302</xdr:row>
      <xdr:rowOff>0</xdr:rowOff>
    </xdr:from>
    <xdr:to>
      <xdr:col>1</xdr:col>
      <xdr:colOff>152400</xdr:colOff>
      <xdr:row>1302</xdr:row>
      <xdr:rowOff>133350</xdr:rowOff>
    </xdr:to>
    <xdr:pic>
      <xdr:nvPicPr>
        <xdr:cNvPr id="1342157" name="Picture 2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D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077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1303</xdr:row>
      <xdr:rowOff>0</xdr:rowOff>
    </xdr:from>
    <xdr:to>
      <xdr:col>1</xdr:col>
      <xdr:colOff>152400</xdr:colOff>
      <xdr:row>1303</xdr:row>
      <xdr:rowOff>133350</xdr:rowOff>
    </xdr:to>
    <xdr:pic>
      <xdr:nvPicPr>
        <xdr:cNvPr id="1342158" name="Picture 2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E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268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1304</xdr:row>
      <xdr:rowOff>0</xdr:rowOff>
    </xdr:from>
    <xdr:to>
      <xdr:col>1</xdr:col>
      <xdr:colOff>152400</xdr:colOff>
      <xdr:row>1304</xdr:row>
      <xdr:rowOff>133350</xdr:rowOff>
    </xdr:to>
    <xdr:pic>
      <xdr:nvPicPr>
        <xdr:cNvPr id="1342159" name="Picture 2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F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458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1305</xdr:row>
      <xdr:rowOff>0</xdr:rowOff>
    </xdr:from>
    <xdr:to>
      <xdr:col>1</xdr:col>
      <xdr:colOff>152400</xdr:colOff>
      <xdr:row>1305</xdr:row>
      <xdr:rowOff>133350</xdr:rowOff>
    </xdr:to>
    <xdr:pic>
      <xdr:nvPicPr>
        <xdr:cNvPr id="1342160" name="Picture 2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0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649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1306</xdr:row>
      <xdr:rowOff>0</xdr:rowOff>
    </xdr:from>
    <xdr:to>
      <xdr:col>1</xdr:col>
      <xdr:colOff>152400</xdr:colOff>
      <xdr:row>1306</xdr:row>
      <xdr:rowOff>133350</xdr:rowOff>
    </xdr:to>
    <xdr:pic>
      <xdr:nvPicPr>
        <xdr:cNvPr id="1342161" name="Picture 2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1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839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1307</xdr:row>
      <xdr:rowOff>0</xdr:rowOff>
    </xdr:from>
    <xdr:to>
      <xdr:col>1</xdr:col>
      <xdr:colOff>152400</xdr:colOff>
      <xdr:row>1307</xdr:row>
      <xdr:rowOff>133350</xdr:rowOff>
    </xdr:to>
    <xdr:pic>
      <xdr:nvPicPr>
        <xdr:cNvPr id="1342162" name="Picture 2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2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030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1308</xdr:row>
      <xdr:rowOff>0</xdr:rowOff>
    </xdr:from>
    <xdr:to>
      <xdr:col>1</xdr:col>
      <xdr:colOff>152400</xdr:colOff>
      <xdr:row>1308</xdr:row>
      <xdr:rowOff>133350</xdr:rowOff>
    </xdr:to>
    <xdr:pic>
      <xdr:nvPicPr>
        <xdr:cNvPr id="1342163" name="Picture 3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3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220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1309</xdr:row>
      <xdr:rowOff>0</xdr:rowOff>
    </xdr:from>
    <xdr:to>
      <xdr:col>1</xdr:col>
      <xdr:colOff>152400</xdr:colOff>
      <xdr:row>1309</xdr:row>
      <xdr:rowOff>133350</xdr:rowOff>
    </xdr:to>
    <xdr:pic>
      <xdr:nvPicPr>
        <xdr:cNvPr id="1342164" name="Picture 3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4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411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1310</xdr:row>
      <xdr:rowOff>0</xdr:rowOff>
    </xdr:from>
    <xdr:to>
      <xdr:col>1</xdr:col>
      <xdr:colOff>152400</xdr:colOff>
      <xdr:row>1310</xdr:row>
      <xdr:rowOff>133350</xdr:rowOff>
    </xdr:to>
    <xdr:pic>
      <xdr:nvPicPr>
        <xdr:cNvPr id="1342165" name="Picture 3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5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60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1311</xdr:row>
      <xdr:rowOff>0</xdr:rowOff>
    </xdr:from>
    <xdr:to>
      <xdr:col>1</xdr:col>
      <xdr:colOff>152400</xdr:colOff>
      <xdr:row>1311</xdr:row>
      <xdr:rowOff>133350</xdr:rowOff>
    </xdr:to>
    <xdr:pic>
      <xdr:nvPicPr>
        <xdr:cNvPr id="1342166" name="Picture 3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6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86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1312</xdr:row>
      <xdr:rowOff>0</xdr:rowOff>
    </xdr:from>
    <xdr:to>
      <xdr:col>1</xdr:col>
      <xdr:colOff>152400</xdr:colOff>
      <xdr:row>1312</xdr:row>
      <xdr:rowOff>133350</xdr:rowOff>
    </xdr:to>
    <xdr:pic>
      <xdr:nvPicPr>
        <xdr:cNvPr id="1342167" name="Picture 3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7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068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1313</xdr:row>
      <xdr:rowOff>0</xdr:rowOff>
    </xdr:from>
    <xdr:to>
      <xdr:col>1</xdr:col>
      <xdr:colOff>152400</xdr:colOff>
      <xdr:row>1313</xdr:row>
      <xdr:rowOff>133350</xdr:rowOff>
    </xdr:to>
    <xdr:pic>
      <xdr:nvPicPr>
        <xdr:cNvPr id="1342168" name="Picture 3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8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25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1314</xdr:row>
      <xdr:rowOff>0</xdr:rowOff>
    </xdr:from>
    <xdr:to>
      <xdr:col>1</xdr:col>
      <xdr:colOff>152400</xdr:colOff>
      <xdr:row>1314</xdr:row>
      <xdr:rowOff>133350</xdr:rowOff>
    </xdr:to>
    <xdr:pic>
      <xdr:nvPicPr>
        <xdr:cNvPr id="1342169" name="Picture 3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9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52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1315</xdr:row>
      <xdr:rowOff>0</xdr:rowOff>
    </xdr:from>
    <xdr:to>
      <xdr:col>1</xdr:col>
      <xdr:colOff>152400</xdr:colOff>
      <xdr:row>1315</xdr:row>
      <xdr:rowOff>133350</xdr:rowOff>
    </xdr:to>
    <xdr:pic>
      <xdr:nvPicPr>
        <xdr:cNvPr id="1342170" name="Picture 3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A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71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1316</xdr:row>
      <xdr:rowOff>0</xdr:rowOff>
    </xdr:from>
    <xdr:to>
      <xdr:col>1</xdr:col>
      <xdr:colOff>152400</xdr:colOff>
      <xdr:row>1316</xdr:row>
      <xdr:rowOff>133350</xdr:rowOff>
    </xdr:to>
    <xdr:pic>
      <xdr:nvPicPr>
        <xdr:cNvPr id="1342171" name="Picture 3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B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90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1317</xdr:row>
      <xdr:rowOff>0</xdr:rowOff>
    </xdr:from>
    <xdr:to>
      <xdr:col>1</xdr:col>
      <xdr:colOff>152400</xdr:colOff>
      <xdr:row>1317</xdr:row>
      <xdr:rowOff>133350</xdr:rowOff>
    </xdr:to>
    <xdr:pic>
      <xdr:nvPicPr>
        <xdr:cNvPr id="1342172" name="Picture 3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C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09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1318</xdr:row>
      <xdr:rowOff>0</xdr:rowOff>
    </xdr:from>
    <xdr:to>
      <xdr:col>1</xdr:col>
      <xdr:colOff>152400</xdr:colOff>
      <xdr:row>1318</xdr:row>
      <xdr:rowOff>133350</xdr:rowOff>
    </xdr:to>
    <xdr:pic>
      <xdr:nvPicPr>
        <xdr:cNvPr id="1342173" name="Picture 4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D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28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1319</xdr:row>
      <xdr:rowOff>0</xdr:rowOff>
    </xdr:from>
    <xdr:to>
      <xdr:col>1</xdr:col>
      <xdr:colOff>152400</xdr:colOff>
      <xdr:row>1319</xdr:row>
      <xdr:rowOff>133350</xdr:rowOff>
    </xdr:to>
    <xdr:pic>
      <xdr:nvPicPr>
        <xdr:cNvPr id="1342174" name="Picture 4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E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47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1320</xdr:row>
      <xdr:rowOff>0</xdr:rowOff>
    </xdr:from>
    <xdr:to>
      <xdr:col>1</xdr:col>
      <xdr:colOff>152400</xdr:colOff>
      <xdr:row>1320</xdr:row>
      <xdr:rowOff>133350</xdr:rowOff>
    </xdr:to>
    <xdr:pic>
      <xdr:nvPicPr>
        <xdr:cNvPr id="1342175" name="Picture 4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F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66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1321</xdr:row>
      <xdr:rowOff>0</xdr:rowOff>
    </xdr:from>
    <xdr:to>
      <xdr:col>1</xdr:col>
      <xdr:colOff>152400</xdr:colOff>
      <xdr:row>1321</xdr:row>
      <xdr:rowOff>133350</xdr:rowOff>
    </xdr:to>
    <xdr:pic>
      <xdr:nvPicPr>
        <xdr:cNvPr id="1342176" name="Picture 4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0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85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1322</xdr:row>
      <xdr:rowOff>0</xdr:rowOff>
    </xdr:from>
    <xdr:to>
      <xdr:col>1</xdr:col>
      <xdr:colOff>152400</xdr:colOff>
      <xdr:row>1322</xdr:row>
      <xdr:rowOff>133350</xdr:rowOff>
    </xdr:to>
    <xdr:pic>
      <xdr:nvPicPr>
        <xdr:cNvPr id="1342177" name="Picture 4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1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04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1323</xdr:row>
      <xdr:rowOff>0</xdr:rowOff>
    </xdr:from>
    <xdr:to>
      <xdr:col>1</xdr:col>
      <xdr:colOff>152400</xdr:colOff>
      <xdr:row>1323</xdr:row>
      <xdr:rowOff>133350</xdr:rowOff>
    </xdr:to>
    <xdr:pic>
      <xdr:nvPicPr>
        <xdr:cNvPr id="1342178" name="Picture 4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2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23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1324</xdr:row>
      <xdr:rowOff>0</xdr:rowOff>
    </xdr:from>
    <xdr:to>
      <xdr:col>1</xdr:col>
      <xdr:colOff>152400</xdr:colOff>
      <xdr:row>1324</xdr:row>
      <xdr:rowOff>133350</xdr:rowOff>
    </xdr:to>
    <xdr:pic>
      <xdr:nvPicPr>
        <xdr:cNvPr id="1342179" name="Picture 4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3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43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1325</xdr:row>
      <xdr:rowOff>0</xdr:rowOff>
    </xdr:from>
    <xdr:to>
      <xdr:col>1</xdr:col>
      <xdr:colOff>152400</xdr:colOff>
      <xdr:row>1325</xdr:row>
      <xdr:rowOff>133350</xdr:rowOff>
    </xdr:to>
    <xdr:pic>
      <xdr:nvPicPr>
        <xdr:cNvPr id="1342180" name="Picture 4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4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62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1326</xdr:row>
      <xdr:rowOff>0</xdr:rowOff>
    </xdr:from>
    <xdr:to>
      <xdr:col>1</xdr:col>
      <xdr:colOff>152400</xdr:colOff>
      <xdr:row>1326</xdr:row>
      <xdr:rowOff>133350</xdr:rowOff>
    </xdr:to>
    <xdr:pic>
      <xdr:nvPicPr>
        <xdr:cNvPr id="1342181" name="Picture 4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5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81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1327</xdr:row>
      <xdr:rowOff>0</xdr:rowOff>
    </xdr:from>
    <xdr:to>
      <xdr:col>1</xdr:col>
      <xdr:colOff>152400</xdr:colOff>
      <xdr:row>1327</xdr:row>
      <xdr:rowOff>133350</xdr:rowOff>
    </xdr:to>
    <xdr:pic>
      <xdr:nvPicPr>
        <xdr:cNvPr id="1342182" name="Picture 4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6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00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1328</xdr:row>
      <xdr:rowOff>0</xdr:rowOff>
    </xdr:from>
    <xdr:to>
      <xdr:col>1</xdr:col>
      <xdr:colOff>152400</xdr:colOff>
      <xdr:row>1328</xdr:row>
      <xdr:rowOff>133350</xdr:rowOff>
    </xdr:to>
    <xdr:pic>
      <xdr:nvPicPr>
        <xdr:cNvPr id="1342183" name="Picture 5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7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19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1329</xdr:row>
      <xdr:rowOff>0</xdr:rowOff>
    </xdr:from>
    <xdr:to>
      <xdr:col>1</xdr:col>
      <xdr:colOff>152400</xdr:colOff>
      <xdr:row>1329</xdr:row>
      <xdr:rowOff>133350</xdr:rowOff>
    </xdr:to>
    <xdr:pic>
      <xdr:nvPicPr>
        <xdr:cNvPr id="1342184" name="Picture 5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8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45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1330</xdr:row>
      <xdr:rowOff>0</xdr:rowOff>
    </xdr:from>
    <xdr:to>
      <xdr:col>1</xdr:col>
      <xdr:colOff>152400</xdr:colOff>
      <xdr:row>1330</xdr:row>
      <xdr:rowOff>133350</xdr:rowOff>
    </xdr:to>
    <xdr:pic>
      <xdr:nvPicPr>
        <xdr:cNvPr id="1342185" name="Picture 5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9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649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1331</xdr:row>
      <xdr:rowOff>0</xdr:rowOff>
    </xdr:from>
    <xdr:to>
      <xdr:col>1</xdr:col>
      <xdr:colOff>152400</xdr:colOff>
      <xdr:row>1331</xdr:row>
      <xdr:rowOff>133350</xdr:rowOff>
    </xdr:to>
    <xdr:pic>
      <xdr:nvPicPr>
        <xdr:cNvPr id="1342186" name="Picture 5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A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84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1332</xdr:row>
      <xdr:rowOff>0</xdr:rowOff>
    </xdr:from>
    <xdr:to>
      <xdr:col>1</xdr:col>
      <xdr:colOff>152400</xdr:colOff>
      <xdr:row>1332</xdr:row>
      <xdr:rowOff>133350</xdr:rowOff>
    </xdr:to>
    <xdr:pic>
      <xdr:nvPicPr>
        <xdr:cNvPr id="1342187" name="Picture 5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B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03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1333</xdr:row>
      <xdr:rowOff>0</xdr:rowOff>
    </xdr:from>
    <xdr:to>
      <xdr:col>1</xdr:col>
      <xdr:colOff>152400</xdr:colOff>
      <xdr:row>1333</xdr:row>
      <xdr:rowOff>133350</xdr:rowOff>
    </xdr:to>
    <xdr:pic>
      <xdr:nvPicPr>
        <xdr:cNvPr id="1342188" name="Picture 5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C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22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1334</xdr:row>
      <xdr:rowOff>0</xdr:rowOff>
    </xdr:from>
    <xdr:to>
      <xdr:col>1</xdr:col>
      <xdr:colOff>152400</xdr:colOff>
      <xdr:row>1334</xdr:row>
      <xdr:rowOff>133350</xdr:rowOff>
    </xdr:to>
    <xdr:pic>
      <xdr:nvPicPr>
        <xdr:cNvPr id="1342189" name="Picture 5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D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41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1335</xdr:row>
      <xdr:rowOff>0</xdr:rowOff>
    </xdr:from>
    <xdr:to>
      <xdr:col>1</xdr:col>
      <xdr:colOff>152400</xdr:colOff>
      <xdr:row>1335</xdr:row>
      <xdr:rowOff>133350</xdr:rowOff>
    </xdr:to>
    <xdr:pic>
      <xdr:nvPicPr>
        <xdr:cNvPr id="1342190" name="Picture 5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E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60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1336</xdr:row>
      <xdr:rowOff>0</xdr:rowOff>
    </xdr:from>
    <xdr:to>
      <xdr:col>1</xdr:col>
      <xdr:colOff>152400</xdr:colOff>
      <xdr:row>1336</xdr:row>
      <xdr:rowOff>133350</xdr:rowOff>
    </xdr:to>
    <xdr:pic>
      <xdr:nvPicPr>
        <xdr:cNvPr id="1342191" name="Picture 5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F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792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1337</xdr:row>
      <xdr:rowOff>0</xdr:rowOff>
    </xdr:from>
    <xdr:to>
      <xdr:col>1</xdr:col>
      <xdr:colOff>152400</xdr:colOff>
      <xdr:row>1337</xdr:row>
      <xdr:rowOff>133350</xdr:rowOff>
    </xdr:to>
    <xdr:pic>
      <xdr:nvPicPr>
        <xdr:cNvPr id="1342192" name="Picture 5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0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983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1338</xdr:row>
      <xdr:rowOff>0</xdr:rowOff>
    </xdr:from>
    <xdr:to>
      <xdr:col>1</xdr:col>
      <xdr:colOff>152400</xdr:colOff>
      <xdr:row>1338</xdr:row>
      <xdr:rowOff>133350</xdr:rowOff>
    </xdr:to>
    <xdr:pic>
      <xdr:nvPicPr>
        <xdr:cNvPr id="1342193" name="Picture 6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1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249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1339</xdr:row>
      <xdr:rowOff>0</xdr:rowOff>
    </xdr:from>
    <xdr:to>
      <xdr:col>1</xdr:col>
      <xdr:colOff>152400</xdr:colOff>
      <xdr:row>1339</xdr:row>
      <xdr:rowOff>133350</xdr:rowOff>
    </xdr:to>
    <xdr:pic>
      <xdr:nvPicPr>
        <xdr:cNvPr id="1342194" name="Picture 6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2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440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1340</xdr:row>
      <xdr:rowOff>0</xdr:rowOff>
    </xdr:from>
    <xdr:to>
      <xdr:col>1</xdr:col>
      <xdr:colOff>152400</xdr:colOff>
      <xdr:row>1340</xdr:row>
      <xdr:rowOff>133350</xdr:rowOff>
    </xdr:to>
    <xdr:pic>
      <xdr:nvPicPr>
        <xdr:cNvPr id="1342195" name="Picture 6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3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630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1341</xdr:row>
      <xdr:rowOff>0</xdr:rowOff>
    </xdr:from>
    <xdr:to>
      <xdr:col>1</xdr:col>
      <xdr:colOff>152400</xdr:colOff>
      <xdr:row>1341</xdr:row>
      <xdr:rowOff>133350</xdr:rowOff>
    </xdr:to>
    <xdr:pic>
      <xdr:nvPicPr>
        <xdr:cNvPr id="1342196" name="Picture 6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4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82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1342</xdr:row>
      <xdr:rowOff>0</xdr:rowOff>
    </xdr:from>
    <xdr:to>
      <xdr:col>1</xdr:col>
      <xdr:colOff>152400</xdr:colOff>
      <xdr:row>1342</xdr:row>
      <xdr:rowOff>133350</xdr:rowOff>
    </xdr:to>
    <xdr:pic>
      <xdr:nvPicPr>
        <xdr:cNvPr id="1342197" name="Picture 6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5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01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1343</xdr:row>
      <xdr:rowOff>0</xdr:rowOff>
    </xdr:from>
    <xdr:to>
      <xdr:col>1</xdr:col>
      <xdr:colOff>152400</xdr:colOff>
      <xdr:row>1343</xdr:row>
      <xdr:rowOff>133350</xdr:rowOff>
    </xdr:to>
    <xdr:pic>
      <xdr:nvPicPr>
        <xdr:cNvPr id="1342198" name="Picture 6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6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202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1344</xdr:row>
      <xdr:rowOff>0</xdr:rowOff>
    </xdr:from>
    <xdr:to>
      <xdr:col>1</xdr:col>
      <xdr:colOff>152400</xdr:colOff>
      <xdr:row>1344</xdr:row>
      <xdr:rowOff>133350</xdr:rowOff>
    </xdr:to>
    <xdr:pic>
      <xdr:nvPicPr>
        <xdr:cNvPr id="1342199" name="Picture 6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7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392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1345</xdr:row>
      <xdr:rowOff>0</xdr:rowOff>
    </xdr:from>
    <xdr:to>
      <xdr:col>1</xdr:col>
      <xdr:colOff>152400</xdr:colOff>
      <xdr:row>1345</xdr:row>
      <xdr:rowOff>133350</xdr:rowOff>
    </xdr:to>
    <xdr:pic>
      <xdr:nvPicPr>
        <xdr:cNvPr id="1342200" name="Picture 6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8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583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1350</xdr:row>
      <xdr:rowOff>0</xdr:rowOff>
    </xdr:from>
    <xdr:to>
      <xdr:col>1</xdr:col>
      <xdr:colOff>152400</xdr:colOff>
      <xdr:row>1350</xdr:row>
      <xdr:rowOff>133350</xdr:rowOff>
    </xdr:to>
    <xdr:pic>
      <xdr:nvPicPr>
        <xdr:cNvPr id="1342201" name="Picture 1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9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8592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1351</xdr:row>
      <xdr:rowOff>0</xdr:rowOff>
    </xdr:from>
    <xdr:to>
      <xdr:col>1</xdr:col>
      <xdr:colOff>152400</xdr:colOff>
      <xdr:row>1351</xdr:row>
      <xdr:rowOff>133350</xdr:rowOff>
    </xdr:to>
    <xdr:pic>
      <xdr:nvPicPr>
        <xdr:cNvPr id="1342202" name="Picture 1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A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8783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1352</xdr:row>
      <xdr:rowOff>0</xdr:rowOff>
    </xdr:from>
    <xdr:to>
      <xdr:col>1</xdr:col>
      <xdr:colOff>152400</xdr:colOff>
      <xdr:row>1352</xdr:row>
      <xdr:rowOff>133350</xdr:rowOff>
    </xdr:to>
    <xdr:pic>
      <xdr:nvPicPr>
        <xdr:cNvPr id="1342203" name="Picture 1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B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8973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1353</xdr:row>
      <xdr:rowOff>0</xdr:rowOff>
    </xdr:from>
    <xdr:to>
      <xdr:col>1</xdr:col>
      <xdr:colOff>152400</xdr:colOff>
      <xdr:row>1353</xdr:row>
      <xdr:rowOff>133350</xdr:rowOff>
    </xdr:to>
    <xdr:pic>
      <xdr:nvPicPr>
        <xdr:cNvPr id="1342204" name="Picture 1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C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164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1354</xdr:row>
      <xdr:rowOff>0</xdr:rowOff>
    </xdr:from>
    <xdr:to>
      <xdr:col>1</xdr:col>
      <xdr:colOff>152400</xdr:colOff>
      <xdr:row>1354</xdr:row>
      <xdr:rowOff>133350</xdr:rowOff>
    </xdr:to>
    <xdr:pic>
      <xdr:nvPicPr>
        <xdr:cNvPr id="1342205" name="Picture 1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D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35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1355</xdr:row>
      <xdr:rowOff>0</xdr:rowOff>
    </xdr:from>
    <xdr:to>
      <xdr:col>1</xdr:col>
      <xdr:colOff>152400</xdr:colOff>
      <xdr:row>1355</xdr:row>
      <xdr:rowOff>133350</xdr:rowOff>
    </xdr:to>
    <xdr:pic>
      <xdr:nvPicPr>
        <xdr:cNvPr id="1342206" name="Picture 1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E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62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1356</xdr:row>
      <xdr:rowOff>0</xdr:rowOff>
    </xdr:from>
    <xdr:to>
      <xdr:col>1</xdr:col>
      <xdr:colOff>152400</xdr:colOff>
      <xdr:row>1356</xdr:row>
      <xdr:rowOff>133350</xdr:rowOff>
    </xdr:to>
    <xdr:pic>
      <xdr:nvPicPr>
        <xdr:cNvPr id="1342207" name="Picture 1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F7A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812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1357</xdr:row>
      <xdr:rowOff>0</xdr:rowOff>
    </xdr:from>
    <xdr:to>
      <xdr:col>1</xdr:col>
      <xdr:colOff>152400</xdr:colOff>
      <xdr:row>1357</xdr:row>
      <xdr:rowOff>133350</xdr:rowOff>
    </xdr:to>
    <xdr:pic>
      <xdr:nvPicPr>
        <xdr:cNvPr id="1342208" name="Picture 1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0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002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1358</xdr:row>
      <xdr:rowOff>0</xdr:rowOff>
    </xdr:from>
    <xdr:to>
      <xdr:col>1</xdr:col>
      <xdr:colOff>152400</xdr:colOff>
      <xdr:row>1358</xdr:row>
      <xdr:rowOff>133350</xdr:rowOff>
    </xdr:to>
    <xdr:pic>
      <xdr:nvPicPr>
        <xdr:cNvPr id="1342209" name="Picture 2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1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193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1359</xdr:row>
      <xdr:rowOff>0</xdr:rowOff>
    </xdr:from>
    <xdr:to>
      <xdr:col>1</xdr:col>
      <xdr:colOff>152400</xdr:colOff>
      <xdr:row>1359</xdr:row>
      <xdr:rowOff>133350</xdr:rowOff>
    </xdr:to>
    <xdr:pic>
      <xdr:nvPicPr>
        <xdr:cNvPr id="1342210" name="Picture 2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2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383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1360</xdr:row>
      <xdr:rowOff>0</xdr:rowOff>
    </xdr:from>
    <xdr:to>
      <xdr:col>1</xdr:col>
      <xdr:colOff>152400</xdr:colOff>
      <xdr:row>1360</xdr:row>
      <xdr:rowOff>133350</xdr:rowOff>
    </xdr:to>
    <xdr:pic>
      <xdr:nvPicPr>
        <xdr:cNvPr id="1342211" name="Picture 2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3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574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1361</xdr:row>
      <xdr:rowOff>0</xdr:rowOff>
    </xdr:from>
    <xdr:to>
      <xdr:col>1</xdr:col>
      <xdr:colOff>152400</xdr:colOff>
      <xdr:row>1361</xdr:row>
      <xdr:rowOff>133350</xdr:rowOff>
    </xdr:to>
    <xdr:pic>
      <xdr:nvPicPr>
        <xdr:cNvPr id="1342212" name="Picture 2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4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840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1362</xdr:row>
      <xdr:rowOff>0</xdr:rowOff>
    </xdr:from>
    <xdr:to>
      <xdr:col>1</xdr:col>
      <xdr:colOff>152400</xdr:colOff>
      <xdr:row>1362</xdr:row>
      <xdr:rowOff>133350</xdr:rowOff>
    </xdr:to>
    <xdr:pic>
      <xdr:nvPicPr>
        <xdr:cNvPr id="1342213" name="Picture 2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5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03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1363</xdr:row>
      <xdr:rowOff>0</xdr:rowOff>
    </xdr:from>
    <xdr:to>
      <xdr:col>1</xdr:col>
      <xdr:colOff>152400</xdr:colOff>
      <xdr:row>1363</xdr:row>
      <xdr:rowOff>133350</xdr:rowOff>
    </xdr:to>
    <xdr:pic>
      <xdr:nvPicPr>
        <xdr:cNvPr id="1342214" name="Picture 2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6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22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1364</xdr:row>
      <xdr:rowOff>0</xdr:rowOff>
    </xdr:from>
    <xdr:to>
      <xdr:col>1</xdr:col>
      <xdr:colOff>152400</xdr:colOff>
      <xdr:row>1364</xdr:row>
      <xdr:rowOff>133350</xdr:rowOff>
    </xdr:to>
    <xdr:pic>
      <xdr:nvPicPr>
        <xdr:cNvPr id="1342215" name="Picture 2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7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41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1365</xdr:row>
      <xdr:rowOff>0</xdr:rowOff>
    </xdr:from>
    <xdr:to>
      <xdr:col>1</xdr:col>
      <xdr:colOff>152400</xdr:colOff>
      <xdr:row>1365</xdr:row>
      <xdr:rowOff>133350</xdr:rowOff>
    </xdr:to>
    <xdr:pic>
      <xdr:nvPicPr>
        <xdr:cNvPr id="1342216" name="Picture 2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8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602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1366</xdr:row>
      <xdr:rowOff>0</xdr:rowOff>
    </xdr:from>
    <xdr:to>
      <xdr:col>1</xdr:col>
      <xdr:colOff>152400</xdr:colOff>
      <xdr:row>1366</xdr:row>
      <xdr:rowOff>133350</xdr:rowOff>
    </xdr:to>
    <xdr:pic>
      <xdr:nvPicPr>
        <xdr:cNvPr id="1342217" name="Picture 2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9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793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1367</xdr:row>
      <xdr:rowOff>0</xdr:rowOff>
    </xdr:from>
    <xdr:to>
      <xdr:col>1</xdr:col>
      <xdr:colOff>152400</xdr:colOff>
      <xdr:row>1367</xdr:row>
      <xdr:rowOff>133350</xdr:rowOff>
    </xdr:to>
    <xdr:pic>
      <xdr:nvPicPr>
        <xdr:cNvPr id="1342218" name="Picture 2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A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983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1368</xdr:row>
      <xdr:rowOff>0</xdr:rowOff>
    </xdr:from>
    <xdr:to>
      <xdr:col>1</xdr:col>
      <xdr:colOff>152400</xdr:colOff>
      <xdr:row>1368</xdr:row>
      <xdr:rowOff>133350</xdr:rowOff>
    </xdr:to>
    <xdr:pic>
      <xdr:nvPicPr>
        <xdr:cNvPr id="1342219" name="Picture 3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B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174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1369</xdr:row>
      <xdr:rowOff>0</xdr:rowOff>
    </xdr:from>
    <xdr:to>
      <xdr:col>1</xdr:col>
      <xdr:colOff>152400</xdr:colOff>
      <xdr:row>1369</xdr:row>
      <xdr:rowOff>133350</xdr:rowOff>
    </xdr:to>
    <xdr:pic>
      <xdr:nvPicPr>
        <xdr:cNvPr id="1342220" name="Picture 3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C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36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1370</xdr:row>
      <xdr:rowOff>0</xdr:rowOff>
    </xdr:from>
    <xdr:to>
      <xdr:col>1</xdr:col>
      <xdr:colOff>152400</xdr:colOff>
      <xdr:row>1370</xdr:row>
      <xdr:rowOff>133350</xdr:rowOff>
    </xdr:to>
    <xdr:pic>
      <xdr:nvPicPr>
        <xdr:cNvPr id="1342221" name="Picture 3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D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55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1371</xdr:row>
      <xdr:rowOff>0</xdr:rowOff>
    </xdr:from>
    <xdr:to>
      <xdr:col>1</xdr:col>
      <xdr:colOff>152400</xdr:colOff>
      <xdr:row>1371</xdr:row>
      <xdr:rowOff>133350</xdr:rowOff>
    </xdr:to>
    <xdr:pic>
      <xdr:nvPicPr>
        <xdr:cNvPr id="1342222" name="Picture 3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E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745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1372</xdr:row>
      <xdr:rowOff>0</xdr:rowOff>
    </xdr:from>
    <xdr:to>
      <xdr:col>1</xdr:col>
      <xdr:colOff>152400</xdr:colOff>
      <xdr:row>1372</xdr:row>
      <xdr:rowOff>133350</xdr:rowOff>
    </xdr:to>
    <xdr:pic>
      <xdr:nvPicPr>
        <xdr:cNvPr id="1342223" name="Picture 3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F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94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1373</xdr:row>
      <xdr:rowOff>0</xdr:rowOff>
    </xdr:from>
    <xdr:to>
      <xdr:col>1</xdr:col>
      <xdr:colOff>152400</xdr:colOff>
      <xdr:row>1373</xdr:row>
      <xdr:rowOff>133350</xdr:rowOff>
    </xdr:to>
    <xdr:pic>
      <xdr:nvPicPr>
        <xdr:cNvPr id="1342224" name="Picture 3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0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13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1374</xdr:row>
      <xdr:rowOff>0</xdr:rowOff>
    </xdr:from>
    <xdr:to>
      <xdr:col>1</xdr:col>
      <xdr:colOff>152400</xdr:colOff>
      <xdr:row>1374</xdr:row>
      <xdr:rowOff>133350</xdr:rowOff>
    </xdr:to>
    <xdr:pic>
      <xdr:nvPicPr>
        <xdr:cNvPr id="1342225" name="Picture 3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1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32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1375</xdr:row>
      <xdr:rowOff>0</xdr:rowOff>
    </xdr:from>
    <xdr:to>
      <xdr:col>1</xdr:col>
      <xdr:colOff>152400</xdr:colOff>
      <xdr:row>1375</xdr:row>
      <xdr:rowOff>133350</xdr:rowOff>
    </xdr:to>
    <xdr:pic>
      <xdr:nvPicPr>
        <xdr:cNvPr id="1342226" name="Picture 3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2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51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1376</xdr:row>
      <xdr:rowOff>0</xdr:rowOff>
    </xdr:from>
    <xdr:to>
      <xdr:col>1</xdr:col>
      <xdr:colOff>152400</xdr:colOff>
      <xdr:row>1376</xdr:row>
      <xdr:rowOff>133350</xdr:rowOff>
    </xdr:to>
    <xdr:pic>
      <xdr:nvPicPr>
        <xdr:cNvPr id="1342227" name="Picture 3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3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70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1377</xdr:row>
      <xdr:rowOff>0</xdr:rowOff>
    </xdr:from>
    <xdr:to>
      <xdr:col>1</xdr:col>
      <xdr:colOff>152400</xdr:colOff>
      <xdr:row>1377</xdr:row>
      <xdr:rowOff>133350</xdr:rowOff>
    </xdr:to>
    <xdr:pic>
      <xdr:nvPicPr>
        <xdr:cNvPr id="1342228" name="Picture 3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4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89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1378</xdr:row>
      <xdr:rowOff>0</xdr:rowOff>
    </xdr:from>
    <xdr:to>
      <xdr:col>1</xdr:col>
      <xdr:colOff>152400</xdr:colOff>
      <xdr:row>1378</xdr:row>
      <xdr:rowOff>133350</xdr:rowOff>
    </xdr:to>
    <xdr:pic>
      <xdr:nvPicPr>
        <xdr:cNvPr id="1342229" name="Picture 4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5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408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1379</xdr:row>
      <xdr:rowOff>0</xdr:rowOff>
    </xdr:from>
    <xdr:to>
      <xdr:col>1</xdr:col>
      <xdr:colOff>152400</xdr:colOff>
      <xdr:row>1379</xdr:row>
      <xdr:rowOff>133350</xdr:rowOff>
    </xdr:to>
    <xdr:pic>
      <xdr:nvPicPr>
        <xdr:cNvPr id="1342230" name="Picture 4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6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427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1543</xdr:row>
      <xdr:rowOff>0</xdr:rowOff>
    </xdr:from>
    <xdr:to>
      <xdr:col>1</xdr:col>
      <xdr:colOff>152400</xdr:colOff>
      <xdr:row>1543</xdr:row>
      <xdr:rowOff>19050</xdr:rowOff>
    </xdr:to>
    <xdr:pic>
      <xdr:nvPicPr>
        <xdr:cNvPr id="1342231" name="Imagem 1176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17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894076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1544</xdr:row>
      <xdr:rowOff>0</xdr:rowOff>
    </xdr:from>
    <xdr:to>
      <xdr:col>1</xdr:col>
      <xdr:colOff>152400</xdr:colOff>
      <xdr:row>1544</xdr:row>
      <xdr:rowOff>19050</xdr:rowOff>
    </xdr:to>
    <xdr:pic>
      <xdr:nvPicPr>
        <xdr:cNvPr id="1342232" name="Imagem 1177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18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89731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1545</xdr:row>
      <xdr:rowOff>0</xdr:rowOff>
    </xdr:from>
    <xdr:to>
      <xdr:col>1</xdr:col>
      <xdr:colOff>152400</xdr:colOff>
      <xdr:row>1545</xdr:row>
      <xdr:rowOff>19050</xdr:rowOff>
    </xdr:to>
    <xdr:pic>
      <xdr:nvPicPr>
        <xdr:cNvPr id="1342233" name="Imagem 1178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19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89921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1546</xdr:row>
      <xdr:rowOff>0</xdr:rowOff>
    </xdr:from>
    <xdr:to>
      <xdr:col>1</xdr:col>
      <xdr:colOff>152400</xdr:colOff>
      <xdr:row>1546</xdr:row>
      <xdr:rowOff>19050</xdr:rowOff>
    </xdr:to>
    <xdr:pic>
      <xdr:nvPicPr>
        <xdr:cNvPr id="1342234" name="Imagem 1179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1A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112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1547</xdr:row>
      <xdr:rowOff>0</xdr:rowOff>
    </xdr:from>
    <xdr:to>
      <xdr:col>1</xdr:col>
      <xdr:colOff>152400</xdr:colOff>
      <xdr:row>1547</xdr:row>
      <xdr:rowOff>19050</xdr:rowOff>
    </xdr:to>
    <xdr:pic>
      <xdr:nvPicPr>
        <xdr:cNvPr id="1342235" name="Imagem 1180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1B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302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1548</xdr:row>
      <xdr:rowOff>0</xdr:rowOff>
    </xdr:from>
    <xdr:to>
      <xdr:col>1</xdr:col>
      <xdr:colOff>152400</xdr:colOff>
      <xdr:row>1548</xdr:row>
      <xdr:rowOff>19050</xdr:rowOff>
    </xdr:to>
    <xdr:pic>
      <xdr:nvPicPr>
        <xdr:cNvPr id="1342236" name="Imagem 1181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1C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493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1549</xdr:row>
      <xdr:rowOff>0</xdr:rowOff>
    </xdr:from>
    <xdr:to>
      <xdr:col>1</xdr:col>
      <xdr:colOff>152400</xdr:colOff>
      <xdr:row>1549</xdr:row>
      <xdr:rowOff>19050</xdr:rowOff>
    </xdr:to>
    <xdr:pic>
      <xdr:nvPicPr>
        <xdr:cNvPr id="1342237" name="Imagem 1182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1D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683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1550</xdr:row>
      <xdr:rowOff>0</xdr:rowOff>
    </xdr:from>
    <xdr:to>
      <xdr:col>1</xdr:col>
      <xdr:colOff>152400</xdr:colOff>
      <xdr:row>1550</xdr:row>
      <xdr:rowOff>19050</xdr:rowOff>
    </xdr:to>
    <xdr:pic>
      <xdr:nvPicPr>
        <xdr:cNvPr id="1342238" name="Imagem 1183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1E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874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1551</xdr:row>
      <xdr:rowOff>0</xdr:rowOff>
    </xdr:from>
    <xdr:to>
      <xdr:col>1</xdr:col>
      <xdr:colOff>152400</xdr:colOff>
      <xdr:row>1551</xdr:row>
      <xdr:rowOff>19050</xdr:rowOff>
    </xdr:to>
    <xdr:pic>
      <xdr:nvPicPr>
        <xdr:cNvPr id="1342239" name="Imagem 1184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1F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064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1552</xdr:row>
      <xdr:rowOff>0</xdr:rowOff>
    </xdr:from>
    <xdr:to>
      <xdr:col>1</xdr:col>
      <xdr:colOff>152400</xdr:colOff>
      <xdr:row>1552</xdr:row>
      <xdr:rowOff>19050</xdr:rowOff>
    </xdr:to>
    <xdr:pic>
      <xdr:nvPicPr>
        <xdr:cNvPr id="1342240" name="Imagem 1185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20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255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1553</xdr:row>
      <xdr:rowOff>0</xdr:rowOff>
    </xdr:from>
    <xdr:to>
      <xdr:col>1</xdr:col>
      <xdr:colOff>152400</xdr:colOff>
      <xdr:row>1553</xdr:row>
      <xdr:rowOff>19050</xdr:rowOff>
    </xdr:to>
    <xdr:pic>
      <xdr:nvPicPr>
        <xdr:cNvPr id="1342241" name="Imagem 1186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21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445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1554</xdr:row>
      <xdr:rowOff>0</xdr:rowOff>
    </xdr:from>
    <xdr:to>
      <xdr:col>1</xdr:col>
      <xdr:colOff>152400</xdr:colOff>
      <xdr:row>1554</xdr:row>
      <xdr:rowOff>19050</xdr:rowOff>
    </xdr:to>
    <xdr:pic>
      <xdr:nvPicPr>
        <xdr:cNvPr id="1342242" name="Imagem 1187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22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636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1555</xdr:row>
      <xdr:rowOff>0</xdr:rowOff>
    </xdr:from>
    <xdr:to>
      <xdr:col>1</xdr:col>
      <xdr:colOff>152400</xdr:colOff>
      <xdr:row>1555</xdr:row>
      <xdr:rowOff>19050</xdr:rowOff>
    </xdr:to>
    <xdr:pic>
      <xdr:nvPicPr>
        <xdr:cNvPr id="1342243" name="Imagem 1188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23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960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1556</xdr:row>
      <xdr:rowOff>0</xdr:rowOff>
    </xdr:from>
    <xdr:to>
      <xdr:col>1</xdr:col>
      <xdr:colOff>152400</xdr:colOff>
      <xdr:row>1556</xdr:row>
      <xdr:rowOff>19050</xdr:rowOff>
    </xdr:to>
    <xdr:pic>
      <xdr:nvPicPr>
        <xdr:cNvPr id="1342244" name="Imagem 1189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24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150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1557</xdr:row>
      <xdr:rowOff>0</xdr:rowOff>
    </xdr:from>
    <xdr:to>
      <xdr:col>1</xdr:col>
      <xdr:colOff>152400</xdr:colOff>
      <xdr:row>1557</xdr:row>
      <xdr:rowOff>19050</xdr:rowOff>
    </xdr:to>
    <xdr:pic>
      <xdr:nvPicPr>
        <xdr:cNvPr id="1342245" name="Imagem 1190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25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341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1558</xdr:row>
      <xdr:rowOff>0</xdr:rowOff>
    </xdr:from>
    <xdr:to>
      <xdr:col>1</xdr:col>
      <xdr:colOff>152400</xdr:colOff>
      <xdr:row>1558</xdr:row>
      <xdr:rowOff>19050</xdr:rowOff>
    </xdr:to>
    <xdr:pic>
      <xdr:nvPicPr>
        <xdr:cNvPr id="1342246" name="Imagem 1191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26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531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1559</xdr:row>
      <xdr:rowOff>0</xdr:rowOff>
    </xdr:from>
    <xdr:to>
      <xdr:col>1</xdr:col>
      <xdr:colOff>152400</xdr:colOff>
      <xdr:row>1559</xdr:row>
      <xdr:rowOff>19050</xdr:rowOff>
    </xdr:to>
    <xdr:pic>
      <xdr:nvPicPr>
        <xdr:cNvPr id="1342247" name="Imagem 1192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27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722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1560</xdr:row>
      <xdr:rowOff>0</xdr:rowOff>
    </xdr:from>
    <xdr:to>
      <xdr:col>1</xdr:col>
      <xdr:colOff>152400</xdr:colOff>
      <xdr:row>1560</xdr:row>
      <xdr:rowOff>19050</xdr:rowOff>
    </xdr:to>
    <xdr:pic>
      <xdr:nvPicPr>
        <xdr:cNvPr id="1342248" name="Imagem 1193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28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912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1561</xdr:row>
      <xdr:rowOff>0</xdr:rowOff>
    </xdr:from>
    <xdr:to>
      <xdr:col>1</xdr:col>
      <xdr:colOff>152400</xdr:colOff>
      <xdr:row>1561</xdr:row>
      <xdr:rowOff>19050</xdr:rowOff>
    </xdr:to>
    <xdr:pic>
      <xdr:nvPicPr>
        <xdr:cNvPr id="1342249" name="Imagem 1194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29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103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1562</xdr:row>
      <xdr:rowOff>0</xdr:rowOff>
    </xdr:from>
    <xdr:to>
      <xdr:col>1</xdr:col>
      <xdr:colOff>152400</xdr:colOff>
      <xdr:row>1562</xdr:row>
      <xdr:rowOff>19050</xdr:rowOff>
    </xdr:to>
    <xdr:pic>
      <xdr:nvPicPr>
        <xdr:cNvPr id="1342250" name="Imagem 1195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2A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293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1563</xdr:row>
      <xdr:rowOff>0</xdr:rowOff>
    </xdr:from>
    <xdr:to>
      <xdr:col>1</xdr:col>
      <xdr:colOff>152400</xdr:colOff>
      <xdr:row>1563</xdr:row>
      <xdr:rowOff>19050</xdr:rowOff>
    </xdr:to>
    <xdr:pic>
      <xdr:nvPicPr>
        <xdr:cNvPr id="1342251" name="Imagem 1196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2B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484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1564</xdr:row>
      <xdr:rowOff>0</xdr:rowOff>
    </xdr:from>
    <xdr:to>
      <xdr:col>1</xdr:col>
      <xdr:colOff>152400</xdr:colOff>
      <xdr:row>1564</xdr:row>
      <xdr:rowOff>19050</xdr:rowOff>
    </xdr:to>
    <xdr:pic>
      <xdr:nvPicPr>
        <xdr:cNvPr id="1342252" name="Imagem 1197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2C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684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1565</xdr:row>
      <xdr:rowOff>0</xdr:rowOff>
    </xdr:from>
    <xdr:to>
      <xdr:col>1</xdr:col>
      <xdr:colOff>152400</xdr:colOff>
      <xdr:row>1565</xdr:row>
      <xdr:rowOff>19050</xdr:rowOff>
    </xdr:to>
    <xdr:pic>
      <xdr:nvPicPr>
        <xdr:cNvPr id="1342253" name="Imagem 1198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2D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874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1566</xdr:row>
      <xdr:rowOff>0</xdr:rowOff>
    </xdr:from>
    <xdr:to>
      <xdr:col>1</xdr:col>
      <xdr:colOff>152400</xdr:colOff>
      <xdr:row>1566</xdr:row>
      <xdr:rowOff>19050</xdr:rowOff>
    </xdr:to>
    <xdr:pic>
      <xdr:nvPicPr>
        <xdr:cNvPr id="1342254" name="Imagem 1199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2E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065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1567</xdr:row>
      <xdr:rowOff>0</xdr:rowOff>
    </xdr:from>
    <xdr:to>
      <xdr:col>1</xdr:col>
      <xdr:colOff>152400</xdr:colOff>
      <xdr:row>1567</xdr:row>
      <xdr:rowOff>19050</xdr:rowOff>
    </xdr:to>
    <xdr:pic>
      <xdr:nvPicPr>
        <xdr:cNvPr id="1342255" name="Imagem 1200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2F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255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1568</xdr:row>
      <xdr:rowOff>0</xdr:rowOff>
    </xdr:from>
    <xdr:to>
      <xdr:col>1</xdr:col>
      <xdr:colOff>152400</xdr:colOff>
      <xdr:row>1568</xdr:row>
      <xdr:rowOff>19050</xdr:rowOff>
    </xdr:to>
    <xdr:pic>
      <xdr:nvPicPr>
        <xdr:cNvPr id="1342256" name="Imagem 1201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30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446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1569</xdr:row>
      <xdr:rowOff>0</xdr:rowOff>
    </xdr:from>
    <xdr:to>
      <xdr:col>1</xdr:col>
      <xdr:colOff>152400</xdr:colOff>
      <xdr:row>1569</xdr:row>
      <xdr:rowOff>19050</xdr:rowOff>
    </xdr:to>
    <xdr:pic>
      <xdr:nvPicPr>
        <xdr:cNvPr id="1342257" name="Imagem 1202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31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636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1570</xdr:row>
      <xdr:rowOff>0</xdr:rowOff>
    </xdr:from>
    <xdr:to>
      <xdr:col>1</xdr:col>
      <xdr:colOff>152400</xdr:colOff>
      <xdr:row>1570</xdr:row>
      <xdr:rowOff>19050</xdr:rowOff>
    </xdr:to>
    <xdr:pic>
      <xdr:nvPicPr>
        <xdr:cNvPr id="1342258" name="Imagem 1203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32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827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1571</xdr:row>
      <xdr:rowOff>0</xdr:rowOff>
    </xdr:from>
    <xdr:to>
      <xdr:col>1</xdr:col>
      <xdr:colOff>152400</xdr:colOff>
      <xdr:row>1571</xdr:row>
      <xdr:rowOff>19050</xdr:rowOff>
    </xdr:to>
    <xdr:pic>
      <xdr:nvPicPr>
        <xdr:cNvPr id="1342259" name="Imagem 1204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33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017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1572</xdr:row>
      <xdr:rowOff>0</xdr:rowOff>
    </xdr:from>
    <xdr:to>
      <xdr:col>1</xdr:col>
      <xdr:colOff>152400</xdr:colOff>
      <xdr:row>1572</xdr:row>
      <xdr:rowOff>19050</xdr:rowOff>
    </xdr:to>
    <xdr:pic>
      <xdr:nvPicPr>
        <xdr:cNvPr id="1342260" name="Imagem 1205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34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208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1573</xdr:row>
      <xdr:rowOff>0</xdr:rowOff>
    </xdr:from>
    <xdr:to>
      <xdr:col>1</xdr:col>
      <xdr:colOff>152400</xdr:colOff>
      <xdr:row>1573</xdr:row>
      <xdr:rowOff>19050</xdr:rowOff>
    </xdr:to>
    <xdr:pic>
      <xdr:nvPicPr>
        <xdr:cNvPr id="1342261" name="Imagem 1206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35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398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1574</xdr:row>
      <xdr:rowOff>0</xdr:rowOff>
    </xdr:from>
    <xdr:to>
      <xdr:col>1</xdr:col>
      <xdr:colOff>152400</xdr:colOff>
      <xdr:row>1574</xdr:row>
      <xdr:rowOff>19050</xdr:rowOff>
    </xdr:to>
    <xdr:pic>
      <xdr:nvPicPr>
        <xdr:cNvPr id="1342262" name="Imagem 1207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36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589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1575</xdr:row>
      <xdr:rowOff>0</xdr:rowOff>
    </xdr:from>
    <xdr:to>
      <xdr:col>1</xdr:col>
      <xdr:colOff>152400</xdr:colOff>
      <xdr:row>1575</xdr:row>
      <xdr:rowOff>19050</xdr:rowOff>
    </xdr:to>
    <xdr:pic>
      <xdr:nvPicPr>
        <xdr:cNvPr id="1342263" name="Imagem 1208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37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779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1576</xdr:row>
      <xdr:rowOff>0</xdr:rowOff>
    </xdr:from>
    <xdr:to>
      <xdr:col>1</xdr:col>
      <xdr:colOff>152400</xdr:colOff>
      <xdr:row>1576</xdr:row>
      <xdr:rowOff>19050</xdr:rowOff>
    </xdr:to>
    <xdr:pic>
      <xdr:nvPicPr>
        <xdr:cNvPr id="1342264" name="Imagem 1209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38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970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1577</xdr:row>
      <xdr:rowOff>0</xdr:rowOff>
    </xdr:from>
    <xdr:to>
      <xdr:col>1</xdr:col>
      <xdr:colOff>152400</xdr:colOff>
      <xdr:row>1577</xdr:row>
      <xdr:rowOff>19050</xdr:rowOff>
    </xdr:to>
    <xdr:pic>
      <xdr:nvPicPr>
        <xdr:cNvPr id="1342265" name="Imagem 1210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39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160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1578</xdr:row>
      <xdr:rowOff>0</xdr:rowOff>
    </xdr:from>
    <xdr:to>
      <xdr:col>1</xdr:col>
      <xdr:colOff>152400</xdr:colOff>
      <xdr:row>1578</xdr:row>
      <xdr:rowOff>19050</xdr:rowOff>
    </xdr:to>
    <xdr:pic>
      <xdr:nvPicPr>
        <xdr:cNvPr id="1342266" name="Imagem 1211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3A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351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1579</xdr:row>
      <xdr:rowOff>0</xdr:rowOff>
    </xdr:from>
    <xdr:to>
      <xdr:col>1</xdr:col>
      <xdr:colOff>152400</xdr:colOff>
      <xdr:row>1579</xdr:row>
      <xdr:rowOff>19050</xdr:rowOff>
    </xdr:to>
    <xdr:pic>
      <xdr:nvPicPr>
        <xdr:cNvPr id="1342267" name="Imagem 1212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3B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541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1580</xdr:row>
      <xdr:rowOff>0</xdr:rowOff>
    </xdr:from>
    <xdr:to>
      <xdr:col>1</xdr:col>
      <xdr:colOff>152400</xdr:colOff>
      <xdr:row>1580</xdr:row>
      <xdr:rowOff>19050</xdr:rowOff>
    </xdr:to>
    <xdr:pic>
      <xdr:nvPicPr>
        <xdr:cNvPr id="1342268" name="Imagem 1213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3C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732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1581</xdr:row>
      <xdr:rowOff>0</xdr:rowOff>
    </xdr:from>
    <xdr:to>
      <xdr:col>1</xdr:col>
      <xdr:colOff>152400</xdr:colOff>
      <xdr:row>1581</xdr:row>
      <xdr:rowOff>19050</xdr:rowOff>
    </xdr:to>
    <xdr:pic>
      <xdr:nvPicPr>
        <xdr:cNvPr id="1342269" name="Imagem 1214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3D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056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1582</xdr:row>
      <xdr:rowOff>0</xdr:rowOff>
    </xdr:from>
    <xdr:to>
      <xdr:col>1</xdr:col>
      <xdr:colOff>152400</xdr:colOff>
      <xdr:row>1582</xdr:row>
      <xdr:rowOff>19050</xdr:rowOff>
    </xdr:to>
    <xdr:pic>
      <xdr:nvPicPr>
        <xdr:cNvPr id="1342270" name="Imagem 1215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3E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246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1583</xdr:row>
      <xdr:rowOff>0</xdr:rowOff>
    </xdr:from>
    <xdr:to>
      <xdr:col>1</xdr:col>
      <xdr:colOff>152400</xdr:colOff>
      <xdr:row>1583</xdr:row>
      <xdr:rowOff>19050</xdr:rowOff>
    </xdr:to>
    <xdr:pic>
      <xdr:nvPicPr>
        <xdr:cNvPr id="1342271" name="Imagem 1216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3F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437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1584</xdr:row>
      <xdr:rowOff>0</xdr:rowOff>
    </xdr:from>
    <xdr:to>
      <xdr:col>1</xdr:col>
      <xdr:colOff>152400</xdr:colOff>
      <xdr:row>1584</xdr:row>
      <xdr:rowOff>19050</xdr:rowOff>
    </xdr:to>
    <xdr:pic>
      <xdr:nvPicPr>
        <xdr:cNvPr id="1342272" name="Imagem 1217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40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627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1585</xdr:row>
      <xdr:rowOff>0</xdr:rowOff>
    </xdr:from>
    <xdr:to>
      <xdr:col>1</xdr:col>
      <xdr:colOff>152400</xdr:colOff>
      <xdr:row>1585</xdr:row>
      <xdr:rowOff>19050</xdr:rowOff>
    </xdr:to>
    <xdr:pic>
      <xdr:nvPicPr>
        <xdr:cNvPr id="1342273" name="Imagem 1218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41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818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1586</xdr:row>
      <xdr:rowOff>0</xdr:rowOff>
    </xdr:from>
    <xdr:to>
      <xdr:col>1</xdr:col>
      <xdr:colOff>152400</xdr:colOff>
      <xdr:row>1586</xdr:row>
      <xdr:rowOff>19050</xdr:rowOff>
    </xdr:to>
    <xdr:pic>
      <xdr:nvPicPr>
        <xdr:cNvPr id="1342274" name="Imagem 1219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42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008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1587</xdr:row>
      <xdr:rowOff>0</xdr:rowOff>
    </xdr:from>
    <xdr:to>
      <xdr:col>1</xdr:col>
      <xdr:colOff>152400</xdr:colOff>
      <xdr:row>1587</xdr:row>
      <xdr:rowOff>19050</xdr:rowOff>
    </xdr:to>
    <xdr:pic>
      <xdr:nvPicPr>
        <xdr:cNvPr id="1342275" name="Imagem 1220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43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199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1588</xdr:row>
      <xdr:rowOff>0</xdr:rowOff>
    </xdr:from>
    <xdr:to>
      <xdr:col>1</xdr:col>
      <xdr:colOff>152400</xdr:colOff>
      <xdr:row>1588</xdr:row>
      <xdr:rowOff>19050</xdr:rowOff>
    </xdr:to>
    <xdr:pic>
      <xdr:nvPicPr>
        <xdr:cNvPr id="1342276" name="Imagem 1221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44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523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1589</xdr:row>
      <xdr:rowOff>0</xdr:rowOff>
    </xdr:from>
    <xdr:to>
      <xdr:col>1</xdr:col>
      <xdr:colOff>152400</xdr:colOff>
      <xdr:row>1589</xdr:row>
      <xdr:rowOff>19050</xdr:rowOff>
    </xdr:to>
    <xdr:pic>
      <xdr:nvPicPr>
        <xdr:cNvPr id="1342277" name="Imagem 1222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45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713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1590</xdr:row>
      <xdr:rowOff>0</xdr:rowOff>
    </xdr:from>
    <xdr:to>
      <xdr:col>1</xdr:col>
      <xdr:colOff>152400</xdr:colOff>
      <xdr:row>1590</xdr:row>
      <xdr:rowOff>19050</xdr:rowOff>
    </xdr:to>
    <xdr:pic>
      <xdr:nvPicPr>
        <xdr:cNvPr id="1342278" name="Imagem 1223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46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904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1591</xdr:row>
      <xdr:rowOff>0</xdr:rowOff>
    </xdr:from>
    <xdr:to>
      <xdr:col>1</xdr:col>
      <xdr:colOff>152400</xdr:colOff>
      <xdr:row>1591</xdr:row>
      <xdr:rowOff>19050</xdr:rowOff>
    </xdr:to>
    <xdr:pic>
      <xdr:nvPicPr>
        <xdr:cNvPr id="1342279" name="Imagem 1224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47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094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1592</xdr:row>
      <xdr:rowOff>0</xdr:rowOff>
    </xdr:from>
    <xdr:to>
      <xdr:col>1</xdr:col>
      <xdr:colOff>152400</xdr:colOff>
      <xdr:row>1592</xdr:row>
      <xdr:rowOff>19050</xdr:rowOff>
    </xdr:to>
    <xdr:pic>
      <xdr:nvPicPr>
        <xdr:cNvPr id="1342280" name="Imagem 1225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48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285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1593</xdr:row>
      <xdr:rowOff>0</xdr:rowOff>
    </xdr:from>
    <xdr:to>
      <xdr:col>1</xdr:col>
      <xdr:colOff>152400</xdr:colOff>
      <xdr:row>1593</xdr:row>
      <xdr:rowOff>19050</xdr:rowOff>
    </xdr:to>
    <xdr:pic>
      <xdr:nvPicPr>
        <xdr:cNvPr id="1342281" name="Imagem 1226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49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475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1594</xdr:row>
      <xdr:rowOff>0</xdr:rowOff>
    </xdr:from>
    <xdr:to>
      <xdr:col>1</xdr:col>
      <xdr:colOff>152400</xdr:colOff>
      <xdr:row>1594</xdr:row>
      <xdr:rowOff>19050</xdr:rowOff>
    </xdr:to>
    <xdr:pic>
      <xdr:nvPicPr>
        <xdr:cNvPr id="1342282" name="Imagem 1227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4A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666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1595</xdr:row>
      <xdr:rowOff>0</xdr:rowOff>
    </xdr:from>
    <xdr:to>
      <xdr:col>1</xdr:col>
      <xdr:colOff>152400</xdr:colOff>
      <xdr:row>1595</xdr:row>
      <xdr:rowOff>19050</xdr:rowOff>
    </xdr:to>
    <xdr:pic>
      <xdr:nvPicPr>
        <xdr:cNvPr id="1342283" name="Imagem 1228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4B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856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1596</xdr:row>
      <xdr:rowOff>0</xdr:rowOff>
    </xdr:from>
    <xdr:to>
      <xdr:col>1</xdr:col>
      <xdr:colOff>152400</xdr:colOff>
      <xdr:row>1596</xdr:row>
      <xdr:rowOff>19050</xdr:rowOff>
    </xdr:to>
    <xdr:pic>
      <xdr:nvPicPr>
        <xdr:cNvPr id="1342284" name="Imagem 1229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4C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047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1597</xdr:row>
      <xdr:rowOff>0</xdr:rowOff>
    </xdr:from>
    <xdr:to>
      <xdr:col>1</xdr:col>
      <xdr:colOff>152400</xdr:colOff>
      <xdr:row>1597</xdr:row>
      <xdr:rowOff>19050</xdr:rowOff>
    </xdr:to>
    <xdr:pic>
      <xdr:nvPicPr>
        <xdr:cNvPr id="1342285" name="Imagem 1230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4D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237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1598</xdr:row>
      <xdr:rowOff>0</xdr:rowOff>
    </xdr:from>
    <xdr:to>
      <xdr:col>1</xdr:col>
      <xdr:colOff>152400</xdr:colOff>
      <xdr:row>1598</xdr:row>
      <xdr:rowOff>19050</xdr:rowOff>
    </xdr:to>
    <xdr:pic>
      <xdr:nvPicPr>
        <xdr:cNvPr id="1342286" name="Imagem 1231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4E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428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1599</xdr:row>
      <xdr:rowOff>0</xdr:rowOff>
    </xdr:from>
    <xdr:to>
      <xdr:col>1</xdr:col>
      <xdr:colOff>152400</xdr:colOff>
      <xdr:row>1599</xdr:row>
      <xdr:rowOff>19050</xdr:rowOff>
    </xdr:to>
    <xdr:pic>
      <xdr:nvPicPr>
        <xdr:cNvPr id="1342287" name="Imagem 1232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4F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618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1600</xdr:row>
      <xdr:rowOff>0</xdr:rowOff>
    </xdr:from>
    <xdr:to>
      <xdr:col>1</xdr:col>
      <xdr:colOff>152400</xdr:colOff>
      <xdr:row>1600</xdr:row>
      <xdr:rowOff>19050</xdr:rowOff>
    </xdr:to>
    <xdr:pic>
      <xdr:nvPicPr>
        <xdr:cNvPr id="1342288" name="Imagem 1233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50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809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1601</xdr:row>
      <xdr:rowOff>0</xdr:rowOff>
    </xdr:from>
    <xdr:to>
      <xdr:col>1</xdr:col>
      <xdr:colOff>152400</xdr:colOff>
      <xdr:row>1601</xdr:row>
      <xdr:rowOff>19050</xdr:rowOff>
    </xdr:to>
    <xdr:pic>
      <xdr:nvPicPr>
        <xdr:cNvPr id="1342289" name="Imagem 1234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51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999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1602</xdr:row>
      <xdr:rowOff>0</xdr:rowOff>
    </xdr:from>
    <xdr:to>
      <xdr:col>1</xdr:col>
      <xdr:colOff>152400</xdr:colOff>
      <xdr:row>1602</xdr:row>
      <xdr:rowOff>19050</xdr:rowOff>
    </xdr:to>
    <xdr:pic>
      <xdr:nvPicPr>
        <xdr:cNvPr id="1342290" name="Imagem 1235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52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190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1603</xdr:row>
      <xdr:rowOff>0</xdr:rowOff>
    </xdr:from>
    <xdr:to>
      <xdr:col>1</xdr:col>
      <xdr:colOff>152400</xdr:colOff>
      <xdr:row>1603</xdr:row>
      <xdr:rowOff>19050</xdr:rowOff>
    </xdr:to>
    <xdr:pic>
      <xdr:nvPicPr>
        <xdr:cNvPr id="1342291" name="Imagem 1236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53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380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1604</xdr:row>
      <xdr:rowOff>0</xdr:rowOff>
    </xdr:from>
    <xdr:to>
      <xdr:col>1</xdr:col>
      <xdr:colOff>152400</xdr:colOff>
      <xdr:row>1604</xdr:row>
      <xdr:rowOff>19050</xdr:rowOff>
    </xdr:to>
    <xdr:pic>
      <xdr:nvPicPr>
        <xdr:cNvPr id="1342292" name="Imagem 1237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54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571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1605</xdr:row>
      <xdr:rowOff>0</xdr:rowOff>
    </xdr:from>
    <xdr:to>
      <xdr:col>1</xdr:col>
      <xdr:colOff>152400</xdr:colOff>
      <xdr:row>1605</xdr:row>
      <xdr:rowOff>19050</xdr:rowOff>
    </xdr:to>
    <xdr:pic>
      <xdr:nvPicPr>
        <xdr:cNvPr id="1342293" name="Imagem 1238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55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761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1606</xdr:row>
      <xdr:rowOff>0</xdr:rowOff>
    </xdr:from>
    <xdr:to>
      <xdr:col>1</xdr:col>
      <xdr:colOff>152400</xdr:colOff>
      <xdr:row>1606</xdr:row>
      <xdr:rowOff>19050</xdr:rowOff>
    </xdr:to>
    <xdr:pic>
      <xdr:nvPicPr>
        <xdr:cNvPr id="1342294" name="Imagem 1239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56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952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1607</xdr:row>
      <xdr:rowOff>0</xdr:rowOff>
    </xdr:from>
    <xdr:to>
      <xdr:col>1</xdr:col>
      <xdr:colOff>152400</xdr:colOff>
      <xdr:row>1607</xdr:row>
      <xdr:rowOff>19050</xdr:rowOff>
    </xdr:to>
    <xdr:pic>
      <xdr:nvPicPr>
        <xdr:cNvPr id="1342295" name="Imagem 1240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57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2758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1608</xdr:row>
      <xdr:rowOff>0</xdr:rowOff>
    </xdr:from>
    <xdr:to>
      <xdr:col>1</xdr:col>
      <xdr:colOff>152400</xdr:colOff>
      <xdr:row>1608</xdr:row>
      <xdr:rowOff>19050</xdr:rowOff>
    </xdr:to>
    <xdr:pic>
      <xdr:nvPicPr>
        <xdr:cNvPr id="1342296" name="Imagem 1241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58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466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1609</xdr:row>
      <xdr:rowOff>0</xdr:rowOff>
    </xdr:from>
    <xdr:to>
      <xdr:col>1</xdr:col>
      <xdr:colOff>152400</xdr:colOff>
      <xdr:row>1609</xdr:row>
      <xdr:rowOff>19050</xdr:rowOff>
    </xdr:to>
    <xdr:pic>
      <xdr:nvPicPr>
        <xdr:cNvPr id="1342297" name="Imagem 1242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59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790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1610</xdr:row>
      <xdr:rowOff>0</xdr:rowOff>
    </xdr:from>
    <xdr:to>
      <xdr:col>1</xdr:col>
      <xdr:colOff>152400</xdr:colOff>
      <xdr:row>1610</xdr:row>
      <xdr:rowOff>19050</xdr:rowOff>
    </xdr:to>
    <xdr:pic>
      <xdr:nvPicPr>
        <xdr:cNvPr id="1342298" name="Imagem 1243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5A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980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1611</xdr:row>
      <xdr:rowOff>0</xdr:rowOff>
    </xdr:from>
    <xdr:to>
      <xdr:col>1</xdr:col>
      <xdr:colOff>152400</xdr:colOff>
      <xdr:row>1611</xdr:row>
      <xdr:rowOff>19050</xdr:rowOff>
    </xdr:to>
    <xdr:pic>
      <xdr:nvPicPr>
        <xdr:cNvPr id="1342299" name="Imagem 1244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5B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3171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1612</xdr:row>
      <xdr:rowOff>0</xdr:rowOff>
    </xdr:from>
    <xdr:to>
      <xdr:col>1</xdr:col>
      <xdr:colOff>152400</xdr:colOff>
      <xdr:row>1612</xdr:row>
      <xdr:rowOff>19050</xdr:rowOff>
    </xdr:to>
    <xdr:pic>
      <xdr:nvPicPr>
        <xdr:cNvPr id="1342300" name="Imagem 1245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5C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3495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1613</xdr:row>
      <xdr:rowOff>0</xdr:rowOff>
    </xdr:from>
    <xdr:to>
      <xdr:col>1</xdr:col>
      <xdr:colOff>152400</xdr:colOff>
      <xdr:row>1613</xdr:row>
      <xdr:rowOff>19050</xdr:rowOff>
    </xdr:to>
    <xdr:pic>
      <xdr:nvPicPr>
        <xdr:cNvPr id="1342301" name="Imagem 1246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5D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3818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1614</xdr:row>
      <xdr:rowOff>0</xdr:rowOff>
    </xdr:from>
    <xdr:to>
      <xdr:col>1</xdr:col>
      <xdr:colOff>152400</xdr:colOff>
      <xdr:row>1614</xdr:row>
      <xdr:rowOff>19050</xdr:rowOff>
    </xdr:to>
    <xdr:pic>
      <xdr:nvPicPr>
        <xdr:cNvPr id="1342302" name="Imagem 1247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5E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009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1615</xdr:row>
      <xdr:rowOff>0</xdr:rowOff>
    </xdr:from>
    <xdr:to>
      <xdr:col>1</xdr:col>
      <xdr:colOff>152400</xdr:colOff>
      <xdr:row>1615</xdr:row>
      <xdr:rowOff>19050</xdr:rowOff>
    </xdr:to>
    <xdr:pic>
      <xdr:nvPicPr>
        <xdr:cNvPr id="1342303" name="Imagem 1248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5F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199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1616</xdr:row>
      <xdr:rowOff>0</xdr:rowOff>
    </xdr:from>
    <xdr:to>
      <xdr:col>1</xdr:col>
      <xdr:colOff>152400</xdr:colOff>
      <xdr:row>1616</xdr:row>
      <xdr:rowOff>19050</xdr:rowOff>
    </xdr:to>
    <xdr:pic>
      <xdr:nvPicPr>
        <xdr:cNvPr id="1342304" name="Imagem 1249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60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390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1617</xdr:row>
      <xdr:rowOff>0</xdr:rowOff>
    </xdr:from>
    <xdr:to>
      <xdr:col>1</xdr:col>
      <xdr:colOff>152400</xdr:colOff>
      <xdr:row>1617</xdr:row>
      <xdr:rowOff>19050</xdr:rowOff>
    </xdr:to>
    <xdr:pic>
      <xdr:nvPicPr>
        <xdr:cNvPr id="1342305" name="Imagem 1250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61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580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1618</xdr:row>
      <xdr:rowOff>0</xdr:rowOff>
    </xdr:from>
    <xdr:to>
      <xdr:col>1</xdr:col>
      <xdr:colOff>152400</xdr:colOff>
      <xdr:row>1618</xdr:row>
      <xdr:rowOff>19050</xdr:rowOff>
    </xdr:to>
    <xdr:pic>
      <xdr:nvPicPr>
        <xdr:cNvPr id="1342306" name="Imagem 1251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62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771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1619</xdr:row>
      <xdr:rowOff>0</xdr:rowOff>
    </xdr:from>
    <xdr:to>
      <xdr:col>1</xdr:col>
      <xdr:colOff>152400</xdr:colOff>
      <xdr:row>1619</xdr:row>
      <xdr:rowOff>19050</xdr:rowOff>
    </xdr:to>
    <xdr:pic>
      <xdr:nvPicPr>
        <xdr:cNvPr id="1342307" name="Imagem 1252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63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961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1620</xdr:row>
      <xdr:rowOff>0</xdr:rowOff>
    </xdr:from>
    <xdr:to>
      <xdr:col>1</xdr:col>
      <xdr:colOff>152400</xdr:colOff>
      <xdr:row>1620</xdr:row>
      <xdr:rowOff>19050</xdr:rowOff>
    </xdr:to>
    <xdr:pic>
      <xdr:nvPicPr>
        <xdr:cNvPr id="1342308" name="Imagem 1253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64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152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1621</xdr:row>
      <xdr:rowOff>0</xdr:rowOff>
    </xdr:from>
    <xdr:to>
      <xdr:col>1</xdr:col>
      <xdr:colOff>152400</xdr:colOff>
      <xdr:row>1621</xdr:row>
      <xdr:rowOff>19050</xdr:rowOff>
    </xdr:to>
    <xdr:pic>
      <xdr:nvPicPr>
        <xdr:cNvPr id="1342309" name="Imagem 1254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65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342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1622</xdr:row>
      <xdr:rowOff>0</xdr:rowOff>
    </xdr:from>
    <xdr:to>
      <xdr:col>1</xdr:col>
      <xdr:colOff>152400</xdr:colOff>
      <xdr:row>1622</xdr:row>
      <xdr:rowOff>19050</xdr:rowOff>
    </xdr:to>
    <xdr:pic>
      <xdr:nvPicPr>
        <xdr:cNvPr id="1342310" name="Imagem 1255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66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533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1623</xdr:row>
      <xdr:rowOff>0</xdr:rowOff>
    </xdr:from>
    <xdr:to>
      <xdr:col>1</xdr:col>
      <xdr:colOff>152400</xdr:colOff>
      <xdr:row>1623</xdr:row>
      <xdr:rowOff>19050</xdr:rowOff>
    </xdr:to>
    <xdr:pic>
      <xdr:nvPicPr>
        <xdr:cNvPr id="1342311" name="Imagem 1256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67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723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1624</xdr:row>
      <xdr:rowOff>0</xdr:rowOff>
    </xdr:from>
    <xdr:to>
      <xdr:col>1</xdr:col>
      <xdr:colOff>152400</xdr:colOff>
      <xdr:row>1624</xdr:row>
      <xdr:rowOff>19050</xdr:rowOff>
    </xdr:to>
    <xdr:pic>
      <xdr:nvPicPr>
        <xdr:cNvPr id="1342312" name="Imagem 1257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68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914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1625</xdr:row>
      <xdr:rowOff>0</xdr:rowOff>
    </xdr:from>
    <xdr:to>
      <xdr:col>1</xdr:col>
      <xdr:colOff>152400</xdr:colOff>
      <xdr:row>1625</xdr:row>
      <xdr:rowOff>19050</xdr:rowOff>
    </xdr:to>
    <xdr:pic>
      <xdr:nvPicPr>
        <xdr:cNvPr id="1342313" name="Imagem 1258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69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104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1626</xdr:row>
      <xdr:rowOff>0</xdr:rowOff>
    </xdr:from>
    <xdr:to>
      <xdr:col>1</xdr:col>
      <xdr:colOff>152400</xdr:colOff>
      <xdr:row>1626</xdr:row>
      <xdr:rowOff>19050</xdr:rowOff>
    </xdr:to>
    <xdr:pic>
      <xdr:nvPicPr>
        <xdr:cNvPr id="1342314" name="Imagem 1259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6A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295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1627</xdr:row>
      <xdr:rowOff>0</xdr:rowOff>
    </xdr:from>
    <xdr:to>
      <xdr:col>1</xdr:col>
      <xdr:colOff>152400</xdr:colOff>
      <xdr:row>1627</xdr:row>
      <xdr:rowOff>19050</xdr:rowOff>
    </xdr:to>
    <xdr:pic>
      <xdr:nvPicPr>
        <xdr:cNvPr id="1342315" name="Imagem 1260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6B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619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1628</xdr:row>
      <xdr:rowOff>0</xdr:rowOff>
    </xdr:from>
    <xdr:to>
      <xdr:col>1</xdr:col>
      <xdr:colOff>152400</xdr:colOff>
      <xdr:row>1628</xdr:row>
      <xdr:rowOff>19050</xdr:rowOff>
    </xdr:to>
    <xdr:pic>
      <xdr:nvPicPr>
        <xdr:cNvPr id="1342316" name="Imagem 1261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6C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809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1629</xdr:row>
      <xdr:rowOff>0</xdr:rowOff>
    </xdr:from>
    <xdr:to>
      <xdr:col>1</xdr:col>
      <xdr:colOff>152400</xdr:colOff>
      <xdr:row>1629</xdr:row>
      <xdr:rowOff>19050</xdr:rowOff>
    </xdr:to>
    <xdr:pic>
      <xdr:nvPicPr>
        <xdr:cNvPr id="1342317" name="Imagem 1262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6D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000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1630</xdr:row>
      <xdr:rowOff>0</xdr:rowOff>
    </xdr:from>
    <xdr:to>
      <xdr:col>1</xdr:col>
      <xdr:colOff>152400</xdr:colOff>
      <xdr:row>1630</xdr:row>
      <xdr:rowOff>19050</xdr:rowOff>
    </xdr:to>
    <xdr:pic>
      <xdr:nvPicPr>
        <xdr:cNvPr id="1342318" name="Imagem 1263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6E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190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1631</xdr:row>
      <xdr:rowOff>0</xdr:rowOff>
    </xdr:from>
    <xdr:to>
      <xdr:col>1</xdr:col>
      <xdr:colOff>152400</xdr:colOff>
      <xdr:row>1631</xdr:row>
      <xdr:rowOff>19050</xdr:rowOff>
    </xdr:to>
    <xdr:pic>
      <xdr:nvPicPr>
        <xdr:cNvPr id="1342319" name="Imagem 1264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6F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381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1632</xdr:row>
      <xdr:rowOff>0</xdr:rowOff>
    </xdr:from>
    <xdr:to>
      <xdr:col>1</xdr:col>
      <xdr:colOff>152400</xdr:colOff>
      <xdr:row>1632</xdr:row>
      <xdr:rowOff>19050</xdr:rowOff>
    </xdr:to>
    <xdr:pic>
      <xdr:nvPicPr>
        <xdr:cNvPr id="1342320" name="Imagem 1265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70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571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1633</xdr:row>
      <xdr:rowOff>0</xdr:rowOff>
    </xdr:from>
    <xdr:to>
      <xdr:col>1</xdr:col>
      <xdr:colOff>152400</xdr:colOff>
      <xdr:row>1633</xdr:row>
      <xdr:rowOff>19050</xdr:rowOff>
    </xdr:to>
    <xdr:pic>
      <xdr:nvPicPr>
        <xdr:cNvPr id="1342321" name="Imagem 1266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71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762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1634</xdr:row>
      <xdr:rowOff>0</xdr:rowOff>
    </xdr:from>
    <xdr:to>
      <xdr:col>1</xdr:col>
      <xdr:colOff>152400</xdr:colOff>
      <xdr:row>1634</xdr:row>
      <xdr:rowOff>19050</xdr:rowOff>
    </xdr:to>
    <xdr:pic>
      <xdr:nvPicPr>
        <xdr:cNvPr id="1342322" name="Imagem 1267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72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952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1635</xdr:row>
      <xdr:rowOff>0</xdr:rowOff>
    </xdr:from>
    <xdr:to>
      <xdr:col>1</xdr:col>
      <xdr:colOff>152400</xdr:colOff>
      <xdr:row>1635</xdr:row>
      <xdr:rowOff>19050</xdr:rowOff>
    </xdr:to>
    <xdr:pic>
      <xdr:nvPicPr>
        <xdr:cNvPr id="1342323" name="Imagem 1268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73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2766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1636</xdr:row>
      <xdr:rowOff>0</xdr:rowOff>
    </xdr:from>
    <xdr:to>
      <xdr:col>1</xdr:col>
      <xdr:colOff>152400</xdr:colOff>
      <xdr:row>1636</xdr:row>
      <xdr:rowOff>19050</xdr:rowOff>
    </xdr:to>
    <xdr:pic>
      <xdr:nvPicPr>
        <xdr:cNvPr id="1342324" name="Imagem 1269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74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600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1637</xdr:row>
      <xdr:rowOff>0</xdr:rowOff>
    </xdr:from>
    <xdr:to>
      <xdr:col>1</xdr:col>
      <xdr:colOff>152400</xdr:colOff>
      <xdr:row>1637</xdr:row>
      <xdr:rowOff>19050</xdr:rowOff>
    </xdr:to>
    <xdr:pic>
      <xdr:nvPicPr>
        <xdr:cNvPr id="1342325" name="Imagem 1270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75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7909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1638</xdr:row>
      <xdr:rowOff>0</xdr:rowOff>
    </xdr:from>
    <xdr:to>
      <xdr:col>1</xdr:col>
      <xdr:colOff>152400</xdr:colOff>
      <xdr:row>1638</xdr:row>
      <xdr:rowOff>19050</xdr:rowOff>
    </xdr:to>
    <xdr:pic>
      <xdr:nvPicPr>
        <xdr:cNvPr id="1342326" name="Imagem 1271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76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981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1639</xdr:row>
      <xdr:rowOff>0</xdr:rowOff>
    </xdr:from>
    <xdr:to>
      <xdr:col>1</xdr:col>
      <xdr:colOff>152400</xdr:colOff>
      <xdr:row>1639</xdr:row>
      <xdr:rowOff>19050</xdr:rowOff>
    </xdr:to>
    <xdr:pic>
      <xdr:nvPicPr>
        <xdr:cNvPr id="1342327" name="Imagem 1272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77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305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1640</xdr:row>
      <xdr:rowOff>0</xdr:rowOff>
    </xdr:from>
    <xdr:to>
      <xdr:col>1</xdr:col>
      <xdr:colOff>152400</xdr:colOff>
      <xdr:row>1640</xdr:row>
      <xdr:rowOff>19050</xdr:rowOff>
    </xdr:to>
    <xdr:pic>
      <xdr:nvPicPr>
        <xdr:cNvPr id="1342328" name="Imagem 1273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78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495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1641</xdr:row>
      <xdr:rowOff>0</xdr:rowOff>
    </xdr:from>
    <xdr:to>
      <xdr:col>1</xdr:col>
      <xdr:colOff>152400</xdr:colOff>
      <xdr:row>1641</xdr:row>
      <xdr:rowOff>19050</xdr:rowOff>
    </xdr:to>
    <xdr:pic>
      <xdr:nvPicPr>
        <xdr:cNvPr id="1342329" name="Imagem 1274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79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686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1642</xdr:row>
      <xdr:rowOff>0</xdr:rowOff>
    </xdr:from>
    <xdr:to>
      <xdr:col>1</xdr:col>
      <xdr:colOff>152400</xdr:colOff>
      <xdr:row>1642</xdr:row>
      <xdr:rowOff>19050</xdr:rowOff>
    </xdr:to>
    <xdr:pic>
      <xdr:nvPicPr>
        <xdr:cNvPr id="1342330" name="Imagem 1275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7A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876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1643</xdr:row>
      <xdr:rowOff>0</xdr:rowOff>
    </xdr:from>
    <xdr:to>
      <xdr:col>1</xdr:col>
      <xdr:colOff>152400</xdr:colOff>
      <xdr:row>1643</xdr:row>
      <xdr:rowOff>19050</xdr:rowOff>
    </xdr:to>
    <xdr:pic>
      <xdr:nvPicPr>
        <xdr:cNvPr id="1342331" name="Imagem 1276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7B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200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1644</xdr:row>
      <xdr:rowOff>0</xdr:rowOff>
    </xdr:from>
    <xdr:to>
      <xdr:col>1</xdr:col>
      <xdr:colOff>152400</xdr:colOff>
      <xdr:row>1644</xdr:row>
      <xdr:rowOff>19050</xdr:rowOff>
    </xdr:to>
    <xdr:pic>
      <xdr:nvPicPr>
        <xdr:cNvPr id="1342332" name="Imagem 1277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7C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524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1645</xdr:row>
      <xdr:rowOff>0</xdr:rowOff>
    </xdr:from>
    <xdr:to>
      <xdr:col>1</xdr:col>
      <xdr:colOff>152400</xdr:colOff>
      <xdr:row>1645</xdr:row>
      <xdr:rowOff>19050</xdr:rowOff>
    </xdr:to>
    <xdr:pic>
      <xdr:nvPicPr>
        <xdr:cNvPr id="1342333" name="Imagem 1278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7D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715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1646</xdr:row>
      <xdr:rowOff>0</xdr:rowOff>
    </xdr:from>
    <xdr:to>
      <xdr:col>1</xdr:col>
      <xdr:colOff>152400</xdr:colOff>
      <xdr:row>1646</xdr:row>
      <xdr:rowOff>19050</xdr:rowOff>
    </xdr:to>
    <xdr:pic>
      <xdr:nvPicPr>
        <xdr:cNvPr id="1342334" name="Imagem 1279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7E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905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1647</xdr:row>
      <xdr:rowOff>0</xdr:rowOff>
    </xdr:from>
    <xdr:to>
      <xdr:col>1</xdr:col>
      <xdr:colOff>152400</xdr:colOff>
      <xdr:row>1647</xdr:row>
      <xdr:rowOff>19050</xdr:rowOff>
    </xdr:to>
    <xdr:pic>
      <xdr:nvPicPr>
        <xdr:cNvPr id="1342335" name="Imagem 1280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7F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229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1648</xdr:row>
      <xdr:rowOff>0</xdr:rowOff>
    </xdr:from>
    <xdr:to>
      <xdr:col>1</xdr:col>
      <xdr:colOff>152400</xdr:colOff>
      <xdr:row>1648</xdr:row>
      <xdr:rowOff>19050</xdr:rowOff>
    </xdr:to>
    <xdr:pic>
      <xdr:nvPicPr>
        <xdr:cNvPr id="1342336" name="Imagem 1281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80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553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1649</xdr:row>
      <xdr:rowOff>0</xdr:rowOff>
    </xdr:from>
    <xdr:to>
      <xdr:col>1</xdr:col>
      <xdr:colOff>152400</xdr:colOff>
      <xdr:row>1649</xdr:row>
      <xdr:rowOff>19050</xdr:rowOff>
    </xdr:to>
    <xdr:pic>
      <xdr:nvPicPr>
        <xdr:cNvPr id="1342337" name="Imagem 1282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81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743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1650</xdr:row>
      <xdr:rowOff>0</xdr:rowOff>
    </xdr:from>
    <xdr:to>
      <xdr:col>1</xdr:col>
      <xdr:colOff>152400</xdr:colOff>
      <xdr:row>1650</xdr:row>
      <xdr:rowOff>19050</xdr:rowOff>
    </xdr:to>
    <xdr:pic>
      <xdr:nvPicPr>
        <xdr:cNvPr id="1342338" name="Imagem 1283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82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934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1651</xdr:row>
      <xdr:rowOff>0</xdr:rowOff>
    </xdr:from>
    <xdr:to>
      <xdr:col>1</xdr:col>
      <xdr:colOff>152400</xdr:colOff>
      <xdr:row>1651</xdr:row>
      <xdr:rowOff>19050</xdr:rowOff>
    </xdr:to>
    <xdr:pic>
      <xdr:nvPicPr>
        <xdr:cNvPr id="1342339" name="Imagem 1284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83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2258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1652</xdr:row>
      <xdr:rowOff>0</xdr:rowOff>
    </xdr:from>
    <xdr:to>
      <xdr:col>1</xdr:col>
      <xdr:colOff>152400</xdr:colOff>
      <xdr:row>1652</xdr:row>
      <xdr:rowOff>19050</xdr:rowOff>
    </xdr:to>
    <xdr:pic>
      <xdr:nvPicPr>
        <xdr:cNvPr id="1342340" name="Imagem 1285" descr="http://pad.tre-pr.gov.br/pad/temas/images/tramitacao_processo/tramitacao_detalhe.png">
          <a:extLst>
            <a:ext uri="{FF2B5EF4-FFF2-40B4-BE49-F238E27FC236}">
              <a16:creationId xmlns:a16="http://schemas.microsoft.com/office/drawing/2014/main" id="{00000000-0008-0000-0100-000084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24581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</xdr:col>
      <xdr:colOff>219075</xdr:colOff>
      <xdr:row>273</xdr:row>
      <xdr:rowOff>123825</xdr:rowOff>
    </xdr:from>
    <xdr:to>
      <xdr:col>38</xdr:col>
      <xdr:colOff>266700</xdr:colOff>
      <xdr:row>318</xdr:row>
      <xdr:rowOff>133350</xdr:rowOff>
    </xdr:to>
    <xdr:graphicFrame macro="">
      <xdr:nvGraphicFramePr>
        <xdr:cNvPr id="1342341" name="Chart 7">
          <a:extLst>
            <a:ext uri="{FF2B5EF4-FFF2-40B4-BE49-F238E27FC236}">
              <a16:creationId xmlns:a16="http://schemas.microsoft.com/office/drawing/2014/main" id="{00000000-0008-0000-0100-0000857B1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274</xdr:row>
      <xdr:rowOff>129886</xdr:rowOff>
    </xdr:to>
    <xdr:pic>
      <xdr:nvPicPr>
        <xdr:cNvPr id="1342342" name="Picture 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6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33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276</xdr:row>
      <xdr:rowOff>0</xdr:rowOff>
    </xdr:to>
    <xdr:pic>
      <xdr:nvPicPr>
        <xdr:cNvPr id="1342343" name="Picture 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7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47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277</xdr:row>
      <xdr:rowOff>1</xdr:rowOff>
    </xdr:to>
    <xdr:pic>
      <xdr:nvPicPr>
        <xdr:cNvPr id="1342344" name="Picture 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8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60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277</xdr:row>
      <xdr:rowOff>129886</xdr:rowOff>
    </xdr:to>
    <xdr:pic>
      <xdr:nvPicPr>
        <xdr:cNvPr id="1342345" name="Picture 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9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73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279</xdr:row>
      <xdr:rowOff>772</xdr:rowOff>
    </xdr:to>
    <xdr:pic>
      <xdr:nvPicPr>
        <xdr:cNvPr id="1342346" name="Picture 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A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871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280</xdr:row>
      <xdr:rowOff>3</xdr:rowOff>
    </xdr:to>
    <xdr:pic>
      <xdr:nvPicPr>
        <xdr:cNvPr id="1342347" name="Picture 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B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00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280</xdr:row>
      <xdr:rowOff>129886</xdr:rowOff>
    </xdr:to>
    <xdr:pic>
      <xdr:nvPicPr>
        <xdr:cNvPr id="1342348" name="Picture 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C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13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282</xdr:row>
      <xdr:rowOff>3465</xdr:rowOff>
    </xdr:to>
    <xdr:pic>
      <xdr:nvPicPr>
        <xdr:cNvPr id="1342349" name="Picture 1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D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27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152400</xdr:colOff>
      <xdr:row>283</xdr:row>
      <xdr:rowOff>2</xdr:rowOff>
    </xdr:to>
    <xdr:pic>
      <xdr:nvPicPr>
        <xdr:cNvPr id="1342350" name="Picture 1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E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40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283</xdr:row>
      <xdr:rowOff>133350</xdr:rowOff>
    </xdr:to>
    <xdr:pic>
      <xdr:nvPicPr>
        <xdr:cNvPr id="1342351" name="Picture 1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8F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53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152400</xdr:colOff>
      <xdr:row>284</xdr:row>
      <xdr:rowOff>129886</xdr:rowOff>
    </xdr:to>
    <xdr:pic>
      <xdr:nvPicPr>
        <xdr:cNvPr id="1342352" name="Picture 1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0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71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152400</xdr:colOff>
      <xdr:row>286</xdr:row>
      <xdr:rowOff>1600</xdr:rowOff>
    </xdr:to>
    <xdr:pic>
      <xdr:nvPicPr>
        <xdr:cNvPr id="1342353" name="Picture 1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1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852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152400</xdr:colOff>
      <xdr:row>287</xdr:row>
      <xdr:rowOff>2</xdr:rowOff>
    </xdr:to>
    <xdr:pic>
      <xdr:nvPicPr>
        <xdr:cNvPr id="1342354" name="Picture 1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2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98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287</xdr:row>
      <xdr:rowOff>129886</xdr:rowOff>
    </xdr:to>
    <xdr:pic>
      <xdr:nvPicPr>
        <xdr:cNvPr id="1342355" name="Picture 1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3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11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152400</xdr:colOff>
      <xdr:row>289</xdr:row>
      <xdr:rowOff>1</xdr:rowOff>
    </xdr:to>
    <xdr:pic>
      <xdr:nvPicPr>
        <xdr:cNvPr id="1342356" name="Picture 1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4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25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152400</xdr:colOff>
      <xdr:row>289</xdr:row>
      <xdr:rowOff>133350</xdr:rowOff>
    </xdr:to>
    <xdr:pic>
      <xdr:nvPicPr>
        <xdr:cNvPr id="1342357" name="Picture 1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5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3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291</xdr:row>
      <xdr:rowOff>2</xdr:rowOff>
    </xdr:to>
    <xdr:pic>
      <xdr:nvPicPr>
        <xdr:cNvPr id="1342358" name="Picture 1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6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54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152400</xdr:colOff>
      <xdr:row>291</xdr:row>
      <xdr:rowOff>129886</xdr:rowOff>
    </xdr:to>
    <xdr:pic>
      <xdr:nvPicPr>
        <xdr:cNvPr id="1342359" name="Picture 2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7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68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152400</xdr:colOff>
      <xdr:row>293</xdr:row>
      <xdr:rowOff>2</xdr:rowOff>
    </xdr:to>
    <xdr:pic>
      <xdr:nvPicPr>
        <xdr:cNvPr id="1342360" name="Picture 2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8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81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152400</xdr:colOff>
      <xdr:row>294</xdr:row>
      <xdr:rowOff>1</xdr:rowOff>
    </xdr:to>
    <xdr:pic>
      <xdr:nvPicPr>
        <xdr:cNvPr id="1342361" name="Picture 2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9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94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152400</xdr:colOff>
      <xdr:row>295</xdr:row>
      <xdr:rowOff>3463</xdr:rowOff>
    </xdr:to>
    <xdr:pic>
      <xdr:nvPicPr>
        <xdr:cNvPr id="1342362" name="Picture 2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A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08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296</xdr:row>
      <xdr:rowOff>0</xdr:rowOff>
    </xdr:to>
    <xdr:pic>
      <xdr:nvPicPr>
        <xdr:cNvPr id="1342363" name="Picture 2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B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21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152400</xdr:colOff>
      <xdr:row>297</xdr:row>
      <xdr:rowOff>0</xdr:rowOff>
    </xdr:to>
    <xdr:pic>
      <xdr:nvPicPr>
        <xdr:cNvPr id="1342364" name="Picture 2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C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34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152400</xdr:colOff>
      <xdr:row>297</xdr:row>
      <xdr:rowOff>129886</xdr:rowOff>
    </xdr:to>
    <xdr:pic>
      <xdr:nvPicPr>
        <xdr:cNvPr id="1342365" name="Picture 2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D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48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152400</xdr:colOff>
      <xdr:row>299</xdr:row>
      <xdr:rowOff>1948</xdr:rowOff>
    </xdr:to>
    <xdr:pic>
      <xdr:nvPicPr>
        <xdr:cNvPr id="1342366" name="Picture 2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E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61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152400</xdr:colOff>
      <xdr:row>299</xdr:row>
      <xdr:rowOff>129886</xdr:rowOff>
    </xdr:to>
    <xdr:pic>
      <xdr:nvPicPr>
        <xdr:cNvPr id="1342367" name="Picture 2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9F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74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152400</xdr:colOff>
      <xdr:row>301</xdr:row>
      <xdr:rowOff>0</xdr:rowOff>
    </xdr:to>
    <xdr:pic>
      <xdr:nvPicPr>
        <xdr:cNvPr id="1342368" name="Picture 2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0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88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301</xdr:row>
      <xdr:rowOff>133350</xdr:rowOff>
    </xdr:to>
    <xdr:pic>
      <xdr:nvPicPr>
        <xdr:cNvPr id="1342369" name="Picture 3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1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01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302</xdr:row>
      <xdr:rowOff>133350</xdr:rowOff>
    </xdr:to>
    <xdr:pic>
      <xdr:nvPicPr>
        <xdr:cNvPr id="1342370" name="Picture 3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2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20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303</xdr:row>
      <xdr:rowOff>133350</xdr:rowOff>
    </xdr:to>
    <xdr:pic>
      <xdr:nvPicPr>
        <xdr:cNvPr id="1342371" name="Picture 3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3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39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304</xdr:row>
      <xdr:rowOff>133350</xdr:rowOff>
    </xdr:to>
    <xdr:pic>
      <xdr:nvPicPr>
        <xdr:cNvPr id="1342372" name="Picture 3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4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58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152400</xdr:colOff>
      <xdr:row>305</xdr:row>
      <xdr:rowOff>133350</xdr:rowOff>
    </xdr:to>
    <xdr:pic>
      <xdr:nvPicPr>
        <xdr:cNvPr id="1342373" name="Picture 3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5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77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306</xdr:row>
      <xdr:rowOff>133350</xdr:rowOff>
    </xdr:to>
    <xdr:pic>
      <xdr:nvPicPr>
        <xdr:cNvPr id="1342374" name="Picture 3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6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96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307</xdr:row>
      <xdr:rowOff>133350</xdr:rowOff>
    </xdr:to>
    <xdr:pic>
      <xdr:nvPicPr>
        <xdr:cNvPr id="1342375" name="Picture 3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7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15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152400</xdr:colOff>
      <xdr:row>308</xdr:row>
      <xdr:rowOff>133350</xdr:rowOff>
    </xdr:to>
    <xdr:pic>
      <xdr:nvPicPr>
        <xdr:cNvPr id="1342376" name="Picture 3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8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34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309</xdr:row>
      <xdr:rowOff>133350</xdr:rowOff>
    </xdr:to>
    <xdr:pic>
      <xdr:nvPicPr>
        <xdr:cNvPr id="1342377" name="Picture 3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9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53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310</xdr:row>
      <xdr:rowOff>133350</xdr:rowOff>
    </xdr:to>
    <xdr:pic>
      <xdr:nvPicPr>
        <xdr:cNvPr id="1342378" name="Picture 3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A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72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311</xdr:row>
      <xdr:rowOff>133350</xdr:rowOff>
    </xdr:to>
    <xdr:pic>
      <xdr:nvPicPr>
        <xdr:cNvPr id="1342379" name="Picture 4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B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91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312</xdr:row>
      <xdr:rowOff>133350</xdr:rowOff>
    </xdr:to>
    <xdr:pic>
      <xdr:nvPicPr>
        <xdr:cNvPr id="1342380" name="Picture 4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C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11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313</xdr:row>
      <xdr:rowOff>133350</xdr:rowOff>
    </xdr:to>
    <xdr:pic>
      <xdr:nvPicPr>
        <xdr:cNvPr id="1342381" name="Picture 4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D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30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314</xdr:row>
      <xdr:rowOff>133350</xdr:rowOff>
    </xdr:to>
    <xdr:pic>
      <xdr:nvPicPr>
        <xdr:cNvPr id="1342382" name="Picture 4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E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49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315</xdr:row>
      <xdr:rowOff>133350</xdr:rowOff>
    </xdr:to>
    <xdr:pic>
      <xdr:nvPicPr>
        <xdr:cNvPr id="1342383" name="Picture 4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AF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316</xdr:row>
      <xdr:rowOff>133350</xdr:rowOff>
    </xdr:to>
    <xdr:pic>
      <xdr:nvPicPr>
        <xdr:cNvPr id="1342384" name="Picture 4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0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87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317</xdr:row>
      <xdr:rowOff>133350</xdr:rowOff>
    </xdr:to>
    <xdr:pic>
      <xdr:nvPicPr>
        <xdr:cNvPr id="1342385" name="Picture 4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1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06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318</xdr:row>
      <xdr:rowOff>152400</xdr:rowOff>
    </xdr:to>
    <xdr:pic>
      <xdr:nvPicPr>
        <xdr:cNvPr id="1342386" name="Picture 4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2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253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319</xdr:row>
      <xdr:rowOff>133350</xdr:rowOff>
    </xdr:to>
    <xdr:pic>
      <xdr:nvPicPr>
        <xdr:cNvPr id="1342387" name="Picture 4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3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443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320</xdr:row>
      <xdr:rowOff>133350</xdr:rowOff>
    </xdr:to>
    <xdr:pic>
      <xdr:nvPicPr>
        <xdr:cNvPr id="1342388" name="Picture 4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4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634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152400</xdr:colOff>
      <xdr:row>321</xdr:row>
      <xdr:rowOff>133350</xdr:rowOff>
    </xdr:to>
    <xdr:pic>
      <xdr:nvPicPr>
        <xdr:cNvPr id="1342389" name="Picture 5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5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90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152400</xdr:colOff>
      <xdr:row>322</xdr:row>
      <xdr:rowOff>133350</xdr:rowOff>
    </xdr:to>
    <xdr:pic>
      <xdr:nvPicPr>
        <xdr:cNvPr id="1342390" name="Picture 5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6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09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152400</xdr:colOff>
      <xdr:row>323</xdr:row>
      <xdr:rowOff>133350</xdr:rowOff>
    </xdr:to>
    <xdr:pic>
      <xdr:nvPicPr>
        <xdr:cNvPr id="1342391" name="Picture 5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7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282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324</xdr:row>
      <xdr:rowOff>133350</xdr:rowOff>
    </xdr:to>
    <xdr:pic>
      <xdr:nvPicPr>
        <xdr:cNvPr id="1342392" name="Picture 5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8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472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325</xdr:row>
      <xdr:rowOff>133350</xdr:rowOff>
    </xdr:to>
    <xdr:pic>
      <xdr:nvPicPr>
        <xdr:cNvPr id="1342393" name="Picture 5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9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66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326</xdr:row>
      <xdr:rowOff>133350</xdr:rowOff>
    </xdr:to>
    <xdr:pic>
      <xdr:nvPicPr>
        <xdr:cNvPr id="1342394" name="Picture 5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A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85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327</xdr:row>
      <xdr:rowOff>133350</xdr:rowOff>
    </xdr:to>
    <xdr:pic>
      <xdr:nvPicPr>
        <xdr:cNvPr id="1342395" name="Picture 5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B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04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152400</xdr:colOff>
      <xdr:row>328</xdr:row>
      <xdr:rowOff>133350</xdr:rowOff>
    </xdr:to>
    <xdr:pic>
      <xdr:nvPicPr>
        <xdr:cNvPr id="1342396" name="Picture 5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C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23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152400</xdr:colOff>
      <xdr:row>329</xdr:row>
      <xdr:rowOff>133350</xdr:rowOff>
    </xdr:to>
    <xdr:pic>
      <xdr:nvPicPr>
        <xdr:cNvPr id="1342397" name="Picture 5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D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42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330</xdr:row>
      <xdr:rowOff>133350</xdr:rowOff>
    </xdr:to>
    <xdr:pic>
      <xdr:nvPicPr>
        <xdr:cNvPr id="1342398" name="Picture 5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E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615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133350</xdr:rowOff>
    </xdr:to>
    <xdr:pic>
      <xdr:nvPicPr>
        <xdr:cNvPr id="1342399" name="Picture 6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BF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80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332</xdr:row>
      <xdr:rowOff>133350</xdr:rowOff>
    </xdr:to>
    <xdr:pic>
      <xdr:nvPicPr>
        <xdr:cNvPr id="1342400" name="Picture 6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0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99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152400</xdr:colOff>
      <xdr:row>333</xdr:row>
      <xdr:rowOff>133350</xdr:rowOff>
    </xdr:to>
    <xdr:pic>
      <xdr:nvPicPr>
        <xdr:cNvPr id="1342401" name="Picture 6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1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18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334</xdr:row>
      <xdr:rowOff>133350</xdr:rowOff>
    </xdr:to>
    <xdr:pic>
      <xdr:nvPicPr>
        <xdr:cNvPr id="1342402" name="Picture 6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2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37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335</xdr:row>
      <xdr:rowOff>133350</xdr:rowOff>
    </xdr:to>
    <xdr:pic>
      <xdr:nvPicPr>
        <xdr:cNvPr id="1342403" name="Picture 6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3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56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152400</xdr:colOff>
      <xdr:row>336</xdr:row>
      <xdr:rowOff>133350</xdr:rowOff>
    </xdr:to>
    <xdr:pic>
      <xdr:nvPicPr>
        <xdr:cNvPr id="1342404" name="Picture 6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4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83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152400</xdr:colOff>
      <xdr:row>337</xdr:row>
      <xdr:rowOff>133350</xdr:rowOff>
    </xdr:to>
    <xdr:pic>
      <xdr:nvPicPr>
        <xdr:cNvPr id="1342405" name="Picture 6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5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02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338</xdr:row>
      <xdr:rowOff>133350</xdr:rowOff>
    </xdr:to>
    <xdr:pic>
      <xdr:nvPicPr>
        <xdr:cNvPr id="1342406" name="Picture 6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6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21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339</xdr:row>
      <xdr:rowOff>133350</xdr:rowOff>
    </xdr:to>
    <xdr:pic>
      <xdr:nvPicPr>
        <xdr:cNvPr id="1342407" name="Picture 6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7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40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152400</xdr:colOff>
      <xdr:row>340</xdr:row>
      <xdr:rowOff>133350</xdr:rowOff>
    </xdr:to>
    <xdr:pic>
      <xdr:nvPicPr>
        <xdr:cNvPr id="1342408" name="Picture 6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8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59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152400</xdr:colOff>
      <xdr:row>341</xdr:row>
      <xdr:rowOff>133350</xdr:rowOff>
    </xdr:to>
    <xdr:pic>
      <xdr:nvPicPr>
        <xdr:cNvPr id="1342409" name="Picture 7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9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78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152400</xdr:colOff>
      <xdr:row>342</xdr:row>
      <xdr:rowOff>133350</xdr:rowOff>
    </xdr:to>
    <xdr:pic>
      <xdr:nvPicPr>
        <xdr:cNvPr id="1342410" name="Picture 7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A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97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152400</xdr:colOff>
      <xdr:row>343</xdr:row>
      <xdr:rowOff>133350</xdr:rowOff>
    </xdr:to>
    <xdr:pic>
      <xdr:nvPicPr>
        <xdr:cNvPr id="1342411" name="Picture 7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B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16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152400</xdr:colOff>
      <xdr:row>344</xdr:row>
      <xdr:rowOff>133350</xdr:rowOff>
    </xdr:to>
    <xdr:pic>
      <xdr:nvPicPr>
        <xdr:cNvPr id="1342412" name="Picture 7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C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35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152400</xdr:colOff>
      <xdr:row>345</xdr:row>
      <xdr:rowOff>133350</xdr:rowOff>
    </xdr:to>
    <xdr:pic>
      <xdr:nvPicPr>
        <xdr:cNvPr id="1342413" name="Picture 7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D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54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152400</xdr:colOff>
      <xdr:row>346</xdr:row>
      <xdr:rowOff>133350</xdr:rowOff>
    </xdr:to>
    <xdr:pic>
      <xdr:nvPicPr>
        <xdr:cNvPr id="1342414" name="Picture 7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E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73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152400</xdr:colOff>
      <xdr:row>347</xdr:row>
      <xdr:rowOff>133350</xdr:rowOff>
    </xdr:to>
    <xdr:pic>
      <xdr:nvPicPr>
        <xdr:cNvPr id="1342415" name="Picture 7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CF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93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348</xdr:row>
      <xdr:rowOff>133350</xdr:rowOff>
    </xdr:to>
    <xdr:pic>
      <xdr:nvPicPr>
        <xdr:cNvPr id="1342416" name="Picture 7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0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12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349</xdr:row>
      <xdr:rowOff>133350</xdr:rowOff>
    </xdr:to>
    <xdr:pic>
      <xdr:nvPicPr>
        <xdr:cNvPr id="1342417" name="Picture 7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1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31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152400</xdr:colOff>
      <xdr:row>350</xdr:row>
      <xdr:rowOff>133350</xdr:rowOff>
    </xdr:to>
    <xdr:pic>
      <xdr:nvPicPr>
        <xdr:cNvPr id="1342418" name="Picture 7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2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50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351</xdr:row>
      <xdr:rowOff>133350</xdr:rowOff>
    </xdr:to>
    <xdr:pic>
      <xdr:nvPicPr>
        <xdr:cNvPr id="1342419" name="Picture 8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3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69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152400</xdr:colOff>
      <xdr:row>352</xdr:row>
      <xdr:rowOff>133350</xdr:rowOff>
    </xdr:to>
    <xdr:pic>
      <xdr:nvPicPr>
        <xdr:cNvPr id="1342420" name="Picture 8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4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88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353</xdr:row>
      <xdr:rowOff>133350</xdr:rowOff>
    </xdr:to>
    <xdr:pic>
      <xdr:nvPicPr>
        <xdr:cNvPr id="1342421" name="Picture 8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5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07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354</xdr:row>
      <xdr:rowOff>152400</xdr:rowOff>
    </xdr:to>
    <xdr:pic>
      <xdr:nvPicPr>
        <xdr:cNvPr id="1342422" name="Picture 8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6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26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355</xdr:row>
      <xdr:rowOff>133350</xdr:rowOff>
    </xdr:to>
    <xdr:pic>
      <xdr:nvPicPr>
        <xdr:cNvPr id="1342423" name="Picture 8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7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45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356</xdr:row>
      <xdr:rowOff>133350</xdr:rowOff>
    </xdr:to>
    <xdr:pic>
      <xdr:nvPicPr>
        <xdr:cNvPr id="1342424" name="Picture 8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8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64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152400</xdr:colOff>
      <xdr:row>357</xdr:row>
      <xdr:rowOff>133350</xdr:rowOff>
    </xdr:to>
    <xdr:pic>
      <xdr:nvPicPr>
        <xdr:cNvPr id="1342425" name="Picture 8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9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83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1342426" name="Picture 8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A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02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359</xdr:row>
      <xdr:rowOff>133350</xdr:rowOff>
    </xdr:to>
    <xdr:pic>
      <xdr:nvPicPr>
        <xdr:cNvPr id="1342427" name="Picture 8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B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21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152400</xdr:colOff>
      <xdr:row>360</xdr:row>
      <xdr:rowOff>133350</xdr:rowOff>
    </xdr:to>
    <xdr:pic>
      <xdr:nvPicPr>
        <xdr:cNvPr id="1342428" name="Picture 8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C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40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361</xdr:row>
      <xdr:rowOff>133350</xdr:rowOff>
    </xdr:to>
    <xdr:pic>
      <xdr:nvPicPr>
        <xdr:cNvPr id="1342429" name="Picture 9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D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59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362</xdr:row>
      <xdr:rowOff>133350</xdr:rowOff>
    </xdr:to>
    <xdr:pic>
      <xdr:nvPicPr>
        <xdr:cNvPr id="1342430" name="Picture 9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E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78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363</xdr:row>
      <xdr:rowOff>133350</xdr:rowOff>
    </xdr:to>
    <xdr:pic>
      <xdr:nvPicPr>
        <xdr:cNvPr id="1342431" name="Picture 9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DF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97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364</xdr:row>
      <xdr:rowOff>133350</xdr:rowOff>
    </xdr:to>
    <xdr:pic>
      <xdr:nvPicPr>
        <xdr:cNvPr id="1342432" name="Picture 9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0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16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365</xdr:row>
      <xdr:rowOff>133350</xdr:rowOff>
    </xdr:to>
    <xdr:pic>
      <xdr:nvPicPr>
        <xdr:cNvPr id="1342433" name="Picture 9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1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35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366</xdr:row>
      <xdr:rowOff>133350</xdr:rowOff>
    </xdr:to>
    <xdr:pic>
      <xdr:nvPicPr>
        <xdr:cNvPr id="1342434" name="Picture 9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2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54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367</xdr:row>
      <xdr:rowOff>133350</xdr:rowOff>
    </xdr:to>
    <xdr:pic>
      <xdr:nvPicPr>
        <xdr:cNvPr id="1342435" name="Picture 9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3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74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368</xdr:row>
      <xdr:rowOff>133350</xdr:rowOff>
    </xdr:to>
    <xdr:pic>
      <xdr:nvPicPr>
        <xdr:cNvPr id="1342436" name="Picture 9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4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93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369</xdr:row>
      <xdr:rowOff>133350</xdr:rowOff>
    </xdr:to>
    <xdr:pic>
      <xdr:nvPicPr>
        <xdr:cNvPr id="1342437" name="Picture 9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5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12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370</xdr:row>
      <xdr:rowOff>133350</xdr:rowOff>
    </xdr:to>
    <xdr:pic>
      <xdr:nvPicPr>
        <xdr:cNvPr id="1342438" name="Picture 9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6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31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371</xdr:row>
      <xdr:rowOff>133350</xdr:rowOff>
    </xdr:to>
    <xdr:pic>
      <xdr:nvPicPr>
        <xdr:cNvPr id="1342439" name="Picture 10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7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50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372</xdr:row>
      <xdr:rowOff>133350</xdr:rowOff>
    </xdr:to>
    <xdr:pic>
      <xdr:nvPicPr>
        <xdr:cNvPr id="1342440" name="Picture 10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8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69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373</xdr:row>
      <xdr:rowOff>133350</xdr:rowOff>
    </xdr:to>
    <xdr:pic>
      <xdr:nvPicPr>
        <xdr:cNvPr id="1342441" name="Picture 10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9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88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152400</xdr:colOff>
      <xdr:row>374</xdr:row>
      <xdr:rowOff>133350</xdr:rowOff>
    </xdr:to>
    <xdr:pic>
      <xdr:nvPicPr>
        <xdr:cNvPr id="1342442" name="Picture 10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A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07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152400</xdr:colOff>
      <xdr:row>375</xdr:row>
      <xdr:rowOff>133350</xdr:rowOff>
    </xdr:to>
    <xdr:pic>
      <xdr:nvPicPr>
        <xdr:cNvPr id="1342443" name="Picture 10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B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26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152400</xdr:colOff>
      <xdr:row>376</xdr:row>
      <xdr:rowOff>133350</xdr:rowOff>
    </xdr:to>
    <xdr:pic>
      <xdr:nvPicPr>
        <xdr:cNvPr id="1342444" name="Picture 10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C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45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152400</xdr:colOff>
      <xdr:row>377</xdr:row>
      <xdr:rowOff>133350</xdr:rowOff>
    </xdr:to>
    <xdr:pic>
      <xdr:nvPicPr>
        <xdr:cNvPr id="1342445" name="Picture 10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D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64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152400</xdr:colOff>
      <xdr:row>378</xdr:row>
      <xdr:rowOff>133350</xdr:rowOff>
    </xdr:to>
    <xdr:pic>
      <xdr:nvPicPr>
        <xdr:cNvPr id="1342446" name="Picture 10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E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83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152400</xdr:colOff>
      <xdr:row>379</xdr:row>
      <xdr:rowOff>133350</xdr:rowOff>
    </xdr:to>
    <xdr:pic>
      <xdr:nvPicPr>
        <xdr:cNvPr id="1342447" name="Picture 10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EF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02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133350</xdr:rowOff>
    </xdr:to>
    <xdr:pic>
      <xdr:nvPicPr>
        <xdr:cNvPr id="1342448" name="Picture 10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0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152400</xdr:colOff>
      <xdr:row>381</xdr:row>
      <xdr:rowOff>133350</xdr:rowOff>
    </xdr:to>
    <xdr:pic>
      <xdr:nvPicPr>
        <xdr:cNvPr id="1342449" name="Picture 11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1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48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152400</xdr:colOff>
      <xdr:row>382</xdr:row>
      <xdr:rowOff>133350</xdr:rowOff>
    </xdr:to>
    <xdr:pic>
      <xdr:nvPicPr>
        <xdr:cNvPr id="1342450" name="Picture 11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2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67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152400</xdr:colOff>
      <xdr:row>383</xdr:row>
      <xdr:rowOff>133350</xdr:rowOff>
    </xdr:to>
    <xdr:pic>
      <xdr:nvPicPr>
        <xdr:cNvPr id="1342451" name="Picture 11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3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94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152400</xdr:colOff>
      <xdr:row>384</xdr:row>
      <xdr:rowOff>133350</xdr:rowOff>
    </xdr:to>
    <xdr:pic>
      <xdr:nvPicPr>
        <xdr:cNvPr id="1342452" name="Picture 11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4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13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152400</xdr:colOff>
      <xdr:row>385</xdr:row>
      <xdr:rowOff>133350</xdr:rowOff>
    </xdr:to>
    <xdr:pic>
      <xdr:nvPicPr>
        <xdr:cNvPr id="1342453" name="Picture 11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5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32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152400</xdr:colOff>
      <xdr:row>386</xdr:row>
      <xdr:rowOff>133350</xdr:rowOff>
    </xdr:to>
    <xdr:pic>
      <xdr:nvPicPr>
        <xdr:cNvPr id="1342454" name="Picture 11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6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58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152400</xdr:colOff>
      <xdr:row>387</xdr:row>
      <xdr:rowOff>133350</xdr:rowOff>
    </xdr:to>
    <xdr:pic>
      <xdr:nvPicPr>
        <xdr:cNvPr id="1342455" name="Picture 11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7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77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152400</xdr:colOff>
      <xdr:row>388</xdr:row>
      <xdr:rowOff>133350</xdr:rowOff>
    </xdr:to>
    <xdr:pic>
      <xdr:nvPicPr>
        <xdr:cNvPr id="1342456" name="Picture 11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8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96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152400</xdr:colOff>
      <xdr:row>389</xdr:row>
      <xdr:rowOff>133350</xdr:rowOff>
    </xdr:to>
    <xdr:pic>
      <xdr:nvPicPr>
        <xdr:cNvPr id="1342457" name="Picture 11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9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23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152400</xdr:colOff>
      <xdr:row>390</xdr:row>
      <xdr:rowOff>133350</xdr:rowOff>
    </xdr:to>
    <xdr:pic>
      <xdr:nvPicPr>
        <xdr:cNvPr id="1342458" name="Picture 11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A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50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152400</xdr:colOff>
      <xdr:row>391</xdr:row>
      <xdr:rowOff>152400</xdr:rowOff>
    </xdr:to>
    <xdr:pic>
      <xdr:nvPicPr>
        <xdr:cNvPr id="1342459" name="Picture 12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B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69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152400</xdr:colOff>
      <xdr:row>392</xdr:row>
      <xdr:rowOff>133350</xdr:rowOff>
    </xdr:to>
    <xdr:pic>
      <xdr:nvPicPr>
        <xdr:cNvPr id="1342460" name="Picture 12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C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88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152400</xdr:colOff>
      <xdr:row>393</xdr:row>
      <xdr:rowOff>133350</xdr:rowOff>
    </xdr:to>
    <xdr:pic>
      <xdr:nvPicPr>
        <xdr:cNvPr id="1342461" name="Picture 12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D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07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152400</xdr:colOff>
      <xdr:row>394</xdr:row>
      <xdr:rowOff>133350</xdr:rowOff>
    </xdr:to>
    <xdr:pic>
      <xdr:nvPicPr>
        <xdr:cNvPr id="1342462" name="Picture 12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E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26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152400</xdr:colOff>
      <xdr:row>395</xdr:row>
      <xdr:rowOff>133350</xdr:rowOff>
    </xdr:to>
    <xdr:pic>
      <xdr:nvPicPr>
        <xdr:cNvPr id="1342463" name="Picture 12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FF7B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53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152400</xdr:colOff>
      <xdr:row>396</xdr:row>
      <xdr:rowOff>133350</xdr:rowOff>
    </xdr:to>
    <xdr:pic>
      <xdr:nvPicPr>
        <xdr:cNvPr id="1343488" name="Picture 12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080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72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152400</xdr:colOff>
      <xdr:row>397</xdr:row>
      <xdr:rowOff>133350</xdr:rowOff>
    </xdr:to>
    <xdr:pic>
      <xdr:nvPicPr>
        <xdr:cNvPr id="1343489" name="Picture 12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180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91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152400</xdr:colOff>
      <xdr:row>398</xdr:row>
      <xdr:rowOff>133350</xdr:rowOff>
    </xdr:to>
    <xdr:pic>
      <xdr:nvPicPr>
        <xdr:cNvPr id="1343490" name="Picture 12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280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10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152400</xdr:colOff>
      <xdr:row>399</xdr:row>
      <xdr:rowOff>133350</xdr:rowOff>
    </xdr:to>
    <xdr:pic>
      <xdr:nvPicPr>
        <xdr:cNvPr id="1343491" name="Picture 12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380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29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152400</xdr:colOff>
      <xdr:row>400</xdr:row>
      <xdr:rowOff>133350</xdr:rowOff>
    </xdr:to>
    <xdr:pic>
      <xdr:nvPicPr>
        <xdr:cNvPr id="1343492" name="Picture 12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480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48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152400</xdr:colOff>
      <xdr:row>401</xdr:row>
      <xdr:rowOff>133350</xdr:rowOff>
    </xdr:to>
    <xdr:pic>
      <xdr:nvPicPr>
        <xdr:cNvPr id="1343493" name="Picture 13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580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67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152400</xdr:colOff>
      <xdr:row>402</xdr:row>
      <xdr:rowOff>133350</xdr:rowOff>
    </xdr:to>
    <xdr:pic>
      <xdr:nvPicPr>
        <xdr:cNvPr id="1343494" name="Picture 13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680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94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152400</xdr:colOff>
      <xdr:row>403</xdr:row>
      <xdr:rowOff>133350</xdr:rowOff>
    </xdr:to>
    <xdr:pic>
      <xdr:nvPicPr>
        <xdr:cNvPr id="1343495" name="Picture 13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780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13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152400</xdr:colOff>
      <xdr:row>404</xdr:row>
      <xdr:rowOff>133350</xdr:rowOff>
    </xdr:to>
    <xdr:pic>
      <xdr:nvPicPr>
        <xdr:cNvPr id="1343496" name="Picture 13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880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39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152400</xdr:colOff>
      <xdr:row>405</xdr:row>
      <xdr:rowOff>133350</xdr:rowOff>
    </xdr:to>
    <xdr:pic>
      <xdr:nvPicPr>
        <xdr:cNvPr id="1343497" name="Picture 13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980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58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152400</xdr:colOff>
      <xdr:row>406</xdr:row>
      <xdr:rowOff>133350</xdr:rowOff>
    </xdr:to>
    <xdr:pic>
      <xdr:nvPicPr>
        <xdr:cNvPr id="1343498" name="Picture 13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A80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77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43499" name="Picture 13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B80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152400</xdr:colOff>
      <xdr:row>408</xdr:row>
      <xdr:rowOff>133350</xdr:rowOff>
    </xdr:to>
    <xdr:pic>
      <xdr:nvPicPr>
        <xdr:cNvPr id="1343500" name="Picture 13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C80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23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152400</xdr:colOff>
      <xdr:row>409</xdr:row>
      <xdr:rowOff>133350</xdr:rowOff>
    </xdr:to>
    <xdr:pic>
      <xdr:nvPicPr>
        <xdr:cNvPr id="1343501" name="Picture 13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D80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42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152400</xdr:colOff>
      <xdr:row>410</xdr:row>
      <xdr:rowOff>133350</xdr:rowOff>
    </xdr:to>
    <xdr:pic>
      <xdr:nvPicPr>
        <xdr:cNvPr id="1343502" name="Picture 13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E80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61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152400</xdr:colOff>
      <xdr:row>411</xdr:row>
      <xdr:rowOff>133350</xdr:rowOff>
    </xdr:to>
    <xdr:pic>
      <xdr:nvPicPr>
        <xdr:cNvPr id="1343503" name="Picture 14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F80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88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152400</xdr:colOff>
      <xdr:row>412</xdr:row>
      <xdr:rowOff>133350</xdr:rowOff>
    </xdr:to>
    <xdr:pic>
      <xdr:nvPicPr>
        <xdr:cNvPr id="1343504" name="Picture 14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080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07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152400</xdr:colOff>
      <xdr:row>413</xdr:row>
      <xdr:rowOff>133350</xdr:rowOff>
    </xdr:to>
    <xdr:pic>
      <xdr:nvPicPr>
        <xdr:cNvPr id="1343505" name="Picture 14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180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26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152400</xdr:colOff>
      <xdr:row>414</xdr:row>
      <xdr:rowOff>133350</xdr:rowOff>
    </xdr:to>
    <xdr:pic>
      <xdr:nvPicPr>
        <xdr:cNvPr id="1343506" name="Picture 14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280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45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152400</xdr:colOff>
      <xdr:row>415</xdr:row>
      <xdr:rowOff>133350</xdr:rowOff>
    </xdr:to>
    <xdr:pic>
      <xdr:nvPicPr>
        <xdr:cNvPr id="1343507" name="Picture 14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380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64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152400</xdr:colOff>
      <xdr:row>416</xdr:row>
      <xdr:rowOff>133350</xdr:rowOff>
    </xdr:to>
    <xdr:pic>
      <xdr:nvPicPr>
        <xdr:cNvPr id="1343508" name="Picture 14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480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91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152400</xdr:colOff>
      <xdr:row>417</xdr:row>
      <xdr:rowOff>133350</xdr:rowOff>
    </xdr:to>
    <xdr:pic>
      <xdr:nvPicPr>
        <xdr:cNvPr id="1343509" name="Picture 14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580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10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152400</xdr:colOff>
      <xdr:row>418</xdr:row>
      <xdr:rowOff>133350</xdr:rowOff>
    </xdr:to>
    <xdr:pic>
      <xdr:nvPicPr>
        <xdr:cNvPr id="1343510" name="Picture 14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680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29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152400</xdr:colOff>
      <xdr:row>419</xdr:row>
      <xdr:rowOff>133350</xdr:rowOff>
    </xdr:to>
    <xdr:pic>
      <xdr:nvPicPr>
        <xdr:cNvPr id="1343511" name="Picture 14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780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48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152400</xdr:colOff>
      <xdr:row>420</xdr:row>
      <xdr:rowOff>133350</xdr:rowOff>
    </xdr:to>
    <xdr:pic>
      <xdr:nvPicPr>
        <xdr:cNvPr id="1343512" name="Picture 14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880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75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152400</xdr:colOff>
      <xdr:row>421</xdr:row>
      <xdr:rowOff>133350</xdr:rowOff>
    </xdr:to>
    <xdr:pic>
      <xdr:nvPicPr>
        <xdr:cNvPr id="1343513" name="Picture 15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980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94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152400</xdr:colOff>
      <xdr:row>422</xdr:row>
      <xdr:rowOff>133350</xdr:rowOff>
    </xdr:to>
    <xdr:pic>
      <xdr:nvPicPr>
        <xdr:cNvPr id="1343514" name="Picture 15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A80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132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152400</xdr:colOff>
      <xdr:row>423</xdr:row>
      <xdr:rowOff>133350</xdr:rowOff>
    </xdr:to>
    <xdr:pic>
      <xdr:nvPicPr>
        <xdr:cNvPr id="1343515" name="Picture 15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B80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322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152400</xdr:colOff>
      <xdr:row>424</xdr:row>
      <xdr:rowOff>133350</xdr:rowOff>
    </xdr:to>
    <xdr:pic>
      <xdr:nvPicPr>
        <xdr:cNvPr id="1343516" name="Picture 15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C80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58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152400</xdr:colOff>
      <xdr:row>425</xdr:row>
      <xdr:rowOff>133350</xdr:rowOff>
    </xdr:to>
    <xdr:pic>
      <xdr:nvPicPr>
        <xdr:cNvPr id="1343517" name="Picture 154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D80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77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152400</xdr:colOff>
      <xdr:row>426</xdr:row>
      <xdr:rowOff>133350</xdr:rowOff>
    </xdr:to>
    <xdr:pic>
      <xdr:nvPicPr>
        <xdr:cNvPr id="1343518" name="Picture 155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E80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97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152400</xdr:colOff>
      <xdr:row>427</xdr:row>
      <xdr:rowOff>133350</xdr:rowOff>
    </xdr:to>
    <xdr:pic>
      <xdr:nvPicPr>
        <xdr:cNvPr id="1343519" name="Picture 156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F80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16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152400</xdr:colOff>
      <xdr:row>428</xdr:row>
      <xdr:rowOff>133350</xdr:rowOff>
    </xdr:to>
    <xdr:pic>
      <xdr:nvPicPr>
        <xdr:cNvPr id="1343520" name="Picture 157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080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35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152400</xdr:colOff>
      <xdr:row>429</xdr:row>
      <xdr:rowOff>133350</xdr:rowOff>
    </xdr:to>
    <xdr:pic>
      <xdr:nvPicPr>
        <xdr:cNvPr id="1343521" name="Picture 158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180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54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430</xdr:row>
      <xdr:rowOff>0</xdr:rowOff>
    </xdr:from>
    <xdr:to>
      <xdr:col>1</xdr:col>
      <xdr:colOff>152400</xdr:colOff>
      <xdr:row>430</xdr:row>
      <xdr:rowOff>133350</xdr:rowOff>
    </xdr:to>
    <xdr:pic>
      <xdr:nvPicPr>
        <xdr:cNvPr id="1343522" name="Picture 159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280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73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431</xdr:row>
      <xdr:rowOff>0</xdr:rowOff>
    </xdr:from>
    <xdr:to>
      <xdr:col>1</xdr:col>
      <xdr:colOff>152400</xdr:colOff>
      <xdr:row>431</xdr:row>
      <xdr:rowOff>133350</xdr:rowOff>
    </xdr:to>
    <xdr:pic>
      <xdr:nvPicPr>
        <xdr:cNvPr id="1343523" name="Picture 160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380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999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152400</xdr:colOff>
      <xdr:row>432</xdr:row>
      <xdr:rowOff>152400</xdr:rowOff>
    </xdr:to>
    <xdr:pic>
      <xdr:nvPicPr>
        <xdr:cNvPr id="1343524" name="Picture 161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480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9189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433</xdr:row>
      <xdr:rowOff>0</xdr:rowOff>
    </xdr:from>
    <xdr:to>
      <xdr:col>1</xdr:col>
      <xdr:colOff>152400</xdr:colOff>
      <xdr:row>433</xdr:row>
      <xdr:rowOff>133350</xdr:rowOff>
    </xdr:to>
    <xdr:pic>
      <xdr:nvPicPr>
        <xdr:cNvPr id="1343525" name="Picture 162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580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9380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434</xdr:row>
      <xdr:rowOff>0</xdr:rowOff>
    </xdr:from>
    <xdr:to>
      <xdr:col>1</xdr:col>
      <xdr:colOff>152400</xdr:colOff>
      <xdr:row>434</xdr:row>
      <xdr:rowOff>133350</xdr:rowOff>
    </xdr:to>
    <xdr:pic>
      <xdr:nvPicPr>
        <xdr:cNvPr id="1343526" name="Picture 163" descr="http://pad.tre-pr.gov.br/pad/temas/images/tramitacao_processo/tramitacao_detalhe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680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9570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333375</xdr:colOff>
      <xdr:row>435</xdr:row>
      <xdr:rowOff>152400</xdr:rowOff>
    </xdr:from>
    <xdr:to>
      <xdr:col>37</xdr:col>
      <xdr:colOff>381000</xdr:colOff>
      <xdr:row>470</xdr:row>
      <xdr:rowOff>152400</xdr:rowOff>
    </xdr:to>
    <xdr:graphicFrame macro="">
      <xdr:nvGraphicFramePr>
        <xdr:cNvPr id="1343527" name="Chart 7">
          <a:extLst>
            <a:ext uri="{FF2B5EF4-FFF2-40B4-BE49-F238E27FC236}">
              <a16:creationId xmlns:a16="http://schemas.microsoft.com/office/drawing/2014/main" id="{00000000-0008-0000-0100-000027801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123825</xdr:colOff>
      <xdr:row>497</xdr:row>
      <xdr:rowOff>142875</xdr:rowOff>
    </xdr:from>
    <xdr:to>
      <xdr:col>35</xdr:col>
      <xdr:colOff>85725</xdr:colOff>
      <xdr:row>524</xdr:row>
      <xdr:rowOff>47625</xdr:rowOff>
    </xdr:to>
    <xdr:graphicFrame macro="">
      <xdr:nvGraphicFramePr>
        <xdr:cNvPr id="1343528" name="Chart 7">
          <a:extLst>
            <a:ext uri="{FF2B5EF4-FFF2-40B4-BE49-F238E27FC236}">
              <a16:creationId xmlns:a16="http://schemas.microsoft.com/office/drawing/2014/main" id="{00000000-0008-0000-0100-000028801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180975</xdr:colOff>
      <xdr:row>530</xdr:row>
      <xdr:rowOff>9525</xdr:rowOff>
    </xdr:from>
    <xdr:to>
      <xdr:col>35</xdr:col>
      <xdr:colOff>152400</xdr:colOff>
      <xdr:row>561</xdr:row>
      <xdr:rowOff>19050</xdr:rowOff>
    </xdr:to>
    <xdr:graphicFrame macro="">
      <xdr:nvGraphicFramePr>
        <xdr:cNvPr id="1343529" name="Chart 7">
          <a:extLst>
            <a:ext uri="{FF2B5EF4-FFF2-40B4-BE49-F238E27FC236}">
              <a16:creationId xmlns:a16="http://schemas.microsoft.com/office/drawing/2014/main" id="{00000000-0008-0000-0100-000029801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495300</xdr:colOff>
      <xdr:row>635</xdr:row>
      <xdr:rowOff>19050</xdr:rowOff>
    </xdr:from>
    <xdr:to>
      <xdr:col>35</xdr:col>
      <xdr:colOff>466725</xdr:colOff>
      <xdr:row>666</xdr:row>
      <xdr:rowOff>123825</xdr:rowOff>
    </xdr:to>
    <xdr:graphicFrame macro="">
      <xdr:nvGraphicFramePr>
        <xdr:cNvPr id="1343530" name="Chart 7">
          <a:extLst>
            <a:ext uri="{FF2B5EF4-FFF2-40B4-BE49-F238E27FC236}">
              <a16:creationId xmlns:a16="http://schemas.microsoft.com/office/drawing/2014/main" id="{00000000-0008-0000-0100-00002A801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295275</xdr:colOff>
      <xdr:row>29</xdr:row>
      <xdr:rowOff>257175</xdr:rowOff>
    </xdr:from>
    <xdr:to>
      <xdr:col>37</xdr:col>
      <xdr:colOff>561975</xdr:colOff>
      <xdr:row>47</xdr:row>
      <xdr:rowOff>123825</xdr:rowOff>
    </xdr:to>
    <xdr:graphicFrame macro="">
      <xdr:nvGraphicFramePr>
        <xdr:cNvPr id="1343531" name="Chart 1">
          <a:extLst>
            <a:ext uri="{FF2B5EF4-FFF2-40B4-BE49-F238E27FC236}">
              <a16:creationId xmlns:a16="http://schemas.microsoft.com/office/drawing/2014/main" id="{00000000-0008-0000-0100-00002B801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13767</xdr:colOff>
      <xdr:row>25</xdr:row>
      <xdr:rowOff>353545</xdr:rowOff>
    </xdr:from>
    <xdr:to>
      <xdr:col>34</xdr:col>
      <xdr:colOff>426463</xdr:colOff>
      <xdr:row>33</xdr:row>
      <xdr:rowOff>101812</xdr:rowOff>
    </xdr:to>
    <xdr:graphicFrame macro="">
      <xdr:nvGraphicFramePr>
        <xdr:cNvPr id="1027128" name="Chart 3">
          <a:extLst>
            <a:ext uri="{FF2B5EF4-FFF2-40B4-BE49-F238E27FC236}">
              <a16:creationId xmlns:a16="http://schemas.microsoft.com/office/drawing/2014/main" id="{00000000-0008-0000-0200-000038AC0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247730</xdr:colOff>
      <xdr:row>37</xdr:row>
      <xdr:rowOff>147676</xdr:rowOff>
    </xdr:from>
    <xdr:to>
      <xdr:col>33</xdr:col>
      <xdr:colOff>660426</xdr:colOff>
      <xdr:row>52</xdr:row>
      <xdr:rowOff>45623</xdr:rowOff>
    </xdr:to>
    <xdr:graphicFrame macro="">
      <xdr:nvGraphicFramePr>
        <xdr:cNvPr id="1027129" name="Chart 4">
          <a:extLst>
            <a:ext uri="{FF2B5EF4-FFF2-40B4-BE49-F238E27FC236}">
              <a16:creationId xmlns:a16="http://schemas.microsoft.com/office/drawing/2014/main" id="{00000000-0008-0000-0200-000039AC0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1133475</xdr:colOff>
      <xdr:row>49</xdr:row>
      <xdr:rowOff>114300</xdr:rowOff>
    </xdr:from>
    <xdr:to>
      <xdr:col>13</xdr:col>
      <xdr:colOff>419100</xdr:colOff>
      <xdr:row>80</xdr:row>
      <xdr:rowOff>180975</xdr:rowOff>
    </xdr:to>
    <xdr:graphicFrame macro="">
      <xdr:nvGraphicFramePr>
        <xdr:cNvPr id="1027130" name="Gráfico 3">
          <a:extLst>
            <a:ext uri="{FF2B5EF4-FFF2-40B4-BE49-F238E27FC236}">
              <a16:creationId xmlns:a16="http://schemas.microsoft.com/office/drawing/2014/main" id="{00000000-0008-0000-0200-00003AAC0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281668</xdr:colOff>
      <xdr:row>22</xdr:row>
      <xdr:rowOff>119744</xdr:rowOff>
    </xdr:from>
    <xdr:to>
      <xdr:col>45</xdr:col>
      <xdr:colOff>129268</xdr:colOff>
      <xdr:row>31</xdr:row>
      <xdr:rowOff>0</xdr:rowOff>
    </xdr:to>
    <xdr:graphicFrame macro="">
      <xdr:nvGraphicFramePr>
        <xdr:cNvPr id="1027131" name="Chart 4">
          <a:extLst>
            <a:ext uri="{FF2B5EF4-FFF2-40B4-BE49-F238E27FC236}">
              <a16:creationId xmlns:a16="http://schemas.microsoft.com/office/drawing/2014/main" id="{00000000-0008-0000-0200-00003BAC0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675555</xdr:colOff>
      <xdr:row>8</xdr:row>
      <xdr:rowOff>34418</xdr:rowOff>
    </xdr:from>
    <xdr:to>
      <xdr:col>35</xdr:col>
      <xdr:colOff>394287</xdr:colOff>
      <xdr:row>20</xdr:row>
      <xdr:rowOff>82043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25</xdr:col>
      <xdr:colOff>260934</xdr:colOff>
      <xdr:row>53</xdr:row>
      <xdr:rowOff>182497</xdr:rowOff>
    </xdr:from>
    <xdr:to>
      <xdr:col>34</xdr:col>
      <xdr:colOff>133780</xdr:colOff>
      <xdr:row>72</xdr:row>
      <xdr:rowOff>108933</xdr:rowOff>
    </xdr:to>
    <xdr:pic>
      <xdr:nvPicPr>
        <xdr:cNvPr id="7" name="Picture 3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27363" y="13680783"/>
          <a:ext cx="6118524" cy="3545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1405</xdr:row>
      <xdr:rowOff>0</xdr:rowOff>
    </xdr:from>
    <xdr:to>
      <xdr:col>5</xdr:col>
      <xdr:colOff>152400</xdr:colOff>
      <xdr:row>1405</xdr:row>
      <xdr:rowOff>133350</xdr:rowOff>
    </xdr:to>
    <xdr:pic>
      <xdr:nvPicPr>
        <xdr:cNvPr id="2" name="Picture 1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5973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1406</xdr:row>
      <xdr:rowOff>0</xdr:rowOff>
    </xdr:from>
    <xdr:to>
      <xdr:col>5</xdr:col>
      <xdr:colOff>152400</xdr:colOff>
      <xdr:row>1406</xdr:row>
      <xdr:rowOff>133350</xdr:rowOff>
    </xdr:to>
    <xdr:pic>
      <xdr:nvPicPr>
        <xdr:cNvPr id="3" name="Picture 2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6164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1407</xdr:row>
      <xdr:rowOff>0</xdr:rowOff>
    </xdr:from>
    <xdr:to>
      <xdr:col>5</xdr:col>
      <xdr:colOff>152400</xdr:colOff>
      <xdr:row>1407</xdr:row>
      <xdr:rowOff>133350</xdr:rowOff>
    </xdr:to>
    <xdr:pic>
      <xdr:nvPicPr>
        <xdr:cNvPr id="4" name="Picture 3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635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1408</xdr:row>
      <xdr:rowOff>0</xdr:rowOff>
    </xdr:from>
    <xdr:to>
      <xdr:col>5</xdr:col>
      <xdr:colOff>152400</xdr:colOff>
      <xdr:row>1408</xdr:row>
      <xdr:rowOff>133350</xdr:rowOff>
    </xdr:to>
    <xdr:pic>
      <xdr:nvPicPr>
        <xdr:cNvPr id="5" name="Picture 4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6545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1409</xdr:row>
      <xdr:rowOff>0</xdr:rowOff>
    </xdr:from>
    <xdr:to>
      <xdr:col>5</xdr:col>
      <xdr:colOff>152400</xdr:colOff>
      <xdr:row>1409</xdr:row>
      <xdr:rowOff>133350</xdr:rowOff>
    </xdr:to>
    <xdr:pic>
      <xdr:nvPicPr>
        <xdr:cNvPr id="6" name="Picture 5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686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1410</xdr:row>
      <xdr:rowOff>0</xdr:rowOff>
    </xdr:from>
    <xdr:to>
      <xdr:col>5</xdr:col>
      <xdr:colOff>152400</xdr:colOff>
      <xdr:row>1410</xdr:row>
      <xdr:rowOff>133350</xdr:rowOff>
    </xdr:to>
    <xdr:pic>
      <xdr:nvPicPr>
        <xdr:cNvPr id="7" name="Picture 6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7516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1411</xdr:row>
      <xdr:rowOff>0</xdr:rowOff>
    </xdr:from>
    <xdr:to>
      <xdr:col>5</xdr:col>
      <xdr:colOff>152400</xdr:colOff>
      <xdr:row>1411</xdr:row>
      <xdr:rowOff>133350</xdr:rowOff>
    </xdr:to>
    <xdr:pic>
      <xdr:nvPicPr>
        <xdr:cNvPr id="8" name="Picture 7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7707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1412</xdr:row>
      <xdr:rowOff>0</xdr:rowOff>
    </xdr:from>
    <xdr:to>
      <xdr:col>5</xdr:col>
      <xdr:colOff>152400</xdr:colOff>
      <xdr:row>1412</xdr:row>
      <xdr:rowOff>133350</xdr:rowOff>
    </xdr:to>
    <xdr:pic>
      <xdr:nvPicPr>
        <xdr:cNvPr id="9" name="Picture 8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819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1413</xdr:row>
      <xdr:rowOff>0</xdr:rowOff>
    </xdr:from>
    <xdr:to>
      <xdr:col>5</xdr:col>
      <xdr:colOff>152400</xdr:colOff>
      <xdr:row>1413</xdr:row>
      <xdr:rowOff>133350</xdr:rowOff>
    </xdr:to>
    <xdr:pic>
      <xdr:nvPicPr>
        <xdr:cNvPr id="10" name="Picture 9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838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1414</xdr:row>
      <xdr:rowOff>0</xdr:rowOff>
    </xdr:from>
    <xdr:to>
      <xdr:col>5</xdr:col>
      <xdr:colOff>152400</xdr:colOff>
      <xdr:row>1414</xdr:row>
      <xdr:rowOff>133350</xdr:rowOff>
    </xdr:to>
    <xdr:pic>
      <xdr:nvPicPr>
        <xdr:cNvPr id="11" name="Picture 10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857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1415</xdr:row>
      <xdr:rowOff>0</xdr:rowOff>
    </xdr:from>
    <xdr:to>
      <xdr:col>5</xdr:col>
      <xdr:colOff>152400</xdr:colOff>
      <xdr:row>1415</xdr:row>
      <xdr:rowOff>133350</xdr:rowOff>
    </xdr:to>
    <xdr:pic>
      <xdr:nvPicPr>
        <xdr:cNvPr id="12" name="Picture 11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876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1416</xdr:row>
      <xdr:rowOff>0</xdr:rowOff>
    </xdr:from>
    <xdr:to>
      <xdr:col>5</xdr:col>
      <xdr:colOff>152400</xdr:colOff>
      <xdr:row>1416</xdr:row>
      <xdr:rowOff>133350</xdr:rowOff>
    </xdr:to>
    <xdr:pic>
      <xdr:nvPicPr>
        <xdr:cNvPr id="13" name="Picture 12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9088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1417</xdr:row>
      <xdr:rowOff>0</xdr:rowOff>
    </xdr:from>
    <xdr:to>
      <xdr:col>5</xdr:col>
      <xdr:colOff>152400</xdr:colOff>
      <xdr:row>1417</xdr:row>
      <xdr:rowOff>133350</xdr:rowOff>
    </xdr:to>
    <xdr:pic>
      <xdr:nvPicPr>
        <xdr:cNvPr id="14" name="Picture 13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9574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1418</xdr:row>
      <xdr:rowOff>0</xdr:rowOff>
    </xdr:from>
    <xdr:to>
      <xdr:col>5</xdr:col>
      <xdr:colOff>152400</xdr:colOff>
      <xdr:row>1418</xdr:row>
      <xdr:rowOff>133350</xdr:rowOff>
    </xdr:to>
    <xdr:pic>
      <xdr:nvPicPr>
        <xdr:cNvPr id="15" name="Picture 14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022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1419</xdr:row>
      <xdr:rowOff>0</xdr:rowOff>
    </xdr:from>
    <xdr:to>
      <xdr:col>5</xdr:col>
      <xdr:colOff>152400</xdr:colOff>
      <xdr:row>1419</xdr:row>
      <xdr:rowOff>133350</xdr:rowOff>
    </xdr:to>
    <xdr:pic>
      <xdr:nvPicPr>
        <xdr:cNvPr id="16" name="Picture 15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0545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1420</xdr:row>
      <xdr:rowOff>0</xdr:rowOff>
    </xdr:from>
    <xdr:to>
      <xdr:col>5</xdr:col>
      <xdr:colOff>152400</xdr:colOff>
      <xdr:row>1420</xdr:row>
      <xdr:rowOff>133350</xdr:rowOff>
    </xdr:to>
    <xdr:pic>
      <xdr:nvPicPr>
        <xdr:cNvPr id="17" name="Picture 16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0869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1421</xdr:row>
      <xdr:rowOff>0</xdr:rowOff>
    </xdr:from>
    <xdr:to>
      <xdr:col>5</xdr:col>
      <xdr:colOff>152400</xdr:colOff>
      <xdr:row>1421</xdr:row>
      <xdr:rowOff>133350</xdr:rowOff>
    </xdr:to>
    <xdr:pic>
      <xdr:nvPicPr>
        <xdr:cNvPr id="18" name="Picture 17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135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1422</xdr:row>
      <xdr:rowOff>0</xdr:rowOff>
    </xdr:from>
    <xdr:to>
      <xdr:col>5</xdr:col>
      <xdr:colOff>152400</xdr:colOff>
      <xdr:row>1422</xdr:row>
      <xdr:rowOff>133350</xdr:rowOff>
    </xdr:to>
    <xdr:pic>
      <xdr:nvPicPr>
        <xdr:cNvPr id="19" name="Picture 18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1841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1423</xdr:row>
      <xdr:rowOff>0</xdr:rowOff>
    </xdr:from>
    <xdr:to>
      <xdr:col>5</xdr:col>
      <xdr:colOff>152400</xdr:colOff>
      <xdr:row>1423</xdr:row>
      <xdr:rowOff>133350</xdr:rowOff>
    </xdr:to>
    <xdr:pic>
      <xdr:nvPicPr>
        <xdr:cNvPr id="20" name="Picture 19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2326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1424</xdr:row>
      <xdr:rowOff>0</xdr:rowOff>
    </xdr:from>
    <xdr:to>
      <xdr:col>5</xdr:col>
      <xdr:colOff>152400</xdr:colOff>
      <xdr:row>1424</xdr:row>
      <xdr:rowOff>133350</xdr:rowOff>
    </xdr:to>
    <xdr:pic>
      <xdr:nvPicPr>
        <xdr:cNvPr id="21" name="Picture 20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2517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1425</xdr:row>
      <xdr:rowOff>0</xdr:rowOff>
    </xdr:from>
    <xdr:to>
      <xdr:col>5</xdr:col>
      <xdr:colOff>152400</xdr:colOff>
      <xdr:row>1425</xdr:row>
      <xdr:rowOff>133350</xdr:rowOff>
    </xdr:to>
    <xdr:pic>
      <xdr:nvPicPr>
        <xdr:cNvPr id="22" name="Picture 21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284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1426</xdr:row>
      <xdr:rowOff>0</xdr:rowOff>
    </xdr:from>
    <xdr:to>
      <xdr:col>5</xdr:col>
      <xdr:colOff>152400</xdr:colOff>
      <xdr:row>1426</xdr:row>
      <xdr:rowOff>133350</xdr:rowOff>
    </xdr:to>
    <xdr:pic>
      <xdr:nvPicPr>
        <xdr:cNvPr id="23" name="Picture 22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3327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1427</xdr:row>
      <xdr:rowOff>0</xdr:rowOff>
    </xdr:from>
    <xdr:to>
      <xdr:col>5</xdr:col>
      <xdr:colOff>152400</xdr:colOff>
      <xdr:row>1427</xdr:row>
      <xdr:rowOff>133350</xdr:rowOff>
    </xdr:to>
    <xdr:pic>
      <xdr:nvPicPr>
        <xdr:cNvPr id="24" name="Picture 23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365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1428</xdr:row>
      <xdr:rowOff>0</xdr:rowOff>
    </xdr:from>
    <xdr:to>
      <xdr:col>5</xdr:col>
      <xdr:colOff>152400</xdr:colOff>
      <xdr:row>1428</xdr:row>
      <xdr:rowOff>133350</xdr:rowOff>
    </xdr:to>
    <xdr:pic>
      <xdr:nvPicPr>
        <xdr:cNvPr id="25" name="Picture 24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397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1429</xdr:row>
      <xdr:rowOff>0</xdr:rowOff>
    </xdr:from>
    <xdr:to>
      <xdr:col>5</xdr:col>
      <xdr:colOff>152400</xdr:colOff>
      <xdr:row>1429</xdr:row>
      <xdr:rowOff>133350</xdr:rowOff>
    </xdr:to>
    <xdr:pic>
      <xdr:nvPicPr>
        <xdr:cNvPr id="26" name="Picture 25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4460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1430</xdr:row>
      <xdr:rowOff>0</xdr:rowOff>
    </xdr:from>
    <xdr:to>
      <xdr:col>5</xdr:col>
      <xdr:colOff>152400</xdr:colOff>
      <xdr:row>1430</xdr:row>
      <xdr:rowOff>133350</xdr:rowOff>
    </xdr:to>
    <xdr:pic>
      <xdr:nvPicPr>
        <xdr:cNvPr id="27" name="Picture 26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510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1431</xdr:row>
      <xdr:rowOff>0</xdr:rowOff>
    </xdr:from>
    <xdr:to>
      <xdr:col>5</xdr:col>
      <xdr:colOff>152400</xdr:colOff>
      <xdr:row>1431</xdr:row>
      <xdr:rowOff>133350</xdr:rowOff>
    </xdr:to>
    <xdr:pic>
      <xdr:nvPicPr>
        <xdr:cNvPr id="28" name="Picture 27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5432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1432</xdr:row>
      <xdr:rowOff>0</xdr:rowOff>
    </xdr:from>
    <xdr:to>
      <xdr:col>5</xdr:col>
      <xdr:colOff>152400</xdr:colOff>
      <xdr:row>1432</xdr:row>
      <xdr:rowOff>133350</xdr:rowOff>
    </xdr:to>
    <xdr:pic>
      <xdr:nvPicPr>
        <xdr:cNvPr id="29" name="Picture 28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5755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1433</xdr:row>
      <xdr:rowOff>0</xdr:rowOff>
    </xdr:from>
    <xdr:to>
      <xdr:col>5</xdr:col>
      <xdr:colOff>152400</xdr:colOff>
      <xdr:row>1433</xdr:row>
      <xdr:rowOff>133350</xdr:rowOff>
    </xdr:to>
    <xdr:pic>
      <xdr:nvPicPr>
        <xdr:cNvPr id="30" name="Picture 29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5946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1434</xdr:row>
      <xdr:rowOff>0</xdr:rowOff>
    </xdr:from>
    <xdr:to>
      <xdr:col>5</xdr:col>
      <xdr:colOff>152400</xdr:colOff>
      <xdr:row>1434</xdr:row>
      <xdr:rowOff>133350</xdr:rowOff>
    </xdr:to>
    <xdr:pic>
      <xdr:nvPicPr>
        <xdr:cNvPr id="31" name="Picture 30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627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1435</xdr:row>
      <xdr:rowOff>0</xdr:rowOff>
    </xdr:from>
    <xdr:to>
      <xdr:col>5</xdr:col>
      <xdr:colOff>152400</xdr:colOff>
      <xdr:row>1435</xdr:row>
      <xdr:rowOff>133350</xdr:rowOff>
    </xdr:to>
    <xdr:pic>
      <xdr:nvPicPr>
        <xdr:cNvPr id="32" name="Picture 31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6594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1436</xdr:row>
      <xdr:rowOff>0</xdr:rowOff>
    </xdr:from>
    <xdr:to>
      <xdr:col>5</xdr:col>
      <xdr:colOff>152400</xdr:colOff>
      <xdr:row>1436</xdr:row>
      <xdr:rowOff>133350</xdr:rowOff>
    </xdr:to>
    <xdr:pic>
      <xdr:nvPicPr>
        <xdr:cNvPr id="33" name="Picture 32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707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1437</xdr:row>
      <xdr:rowOff>0</xdr:rowOff>
    </xdr:from>
    <xdr:to>
      <xdr:col>5</xdr:col>
      <xdr:colOff>152400</xdr:colOff>
      <xdr:row>1437</xdr:row>
      <xdr:rowOff>133350</xdr:rowOff>
    </xdr:to>
    <xdr:pic>
      <xdr:nvPicPr>
        <xdr:cNvPr id="34" name="Picture 33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772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1438</xdr:row>
      <xdr:rowOff>0</xdr:rowOff>
    </xdr:from>
    <xdr:to>
      <xdr:col>5</xdr:col>
      <xdr:colOff>152400</xdr:colOff>
      <xdr:row>1438</xdr:row>
      <xdr:rowOff>133350</xdr:rowOff>
    </xdr:to>
    <xdr:pic>
      <xdr:nvPicPr>
        <xdr:cNvPr id="35" name="Picture 34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8051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1439</xdr:row>
      <xdr:rowOff>0</xdr:rowOff>
    </xdr:from>
    <xdr:to>
      <xdr:col>5</xdr:col>
      <xdr:colOff>152400</xdr:colOff>
      <xdr:row>1439</xdr:row>
      <xdr:rowOff>133350</xdr:rowOff>
    </xdr:to>
    <xdr:pic>
      <xdr:nvPicPr>
        <xdr:cNvPr id="36" name="Picture 35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8241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1440</xdr:row>
      <xdr:rowOff>0</xdr:rowOff>
    </xdr:from>
    <xdr:to>
      <xdr:col>5</xdr:col>
      <xdr:colOff>152400</xdr:colOff>
      <xdr:row>1440</xdr:row>
      <xdr:rowOff>133350</xdr:rowOff>
    </xdr:to>
    <xdr:pic>
      <xdr:nvPicPr>
        <xdr:cNvPr id="37" name="Picture 36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8565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1441</xdr:row>
      <xdr:rowOff>0</xdr:rowOff>
    </xdr:from>
    <xdr:to>
      <xdr:col>5</xdr:col>
      <xdr:colOff>152400</xdr:colOff>
      <xdr:row>1441</xdr:row>
      <xdr:rowOff>133350</xdr:rowOff>
    </xdr:to>
    <xdr:pic>
      <xdr:nvPicPr>
        <xdr:cNvPr id="38" name="Picture 37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8889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1442</xdr:row>
      <xdr:rowOff>0</xdr:rowOff>
    </xdr:from>
    <xdr:to>
      <xdr:col>5</xdr:col>
      <xdr:colOff>152400</xdr:colOff>
      <xdr:row>1442</xdr:row>
      <xdr:rowOff>133350</xdr:rowOff>
    </xdr:to>
    <xdr:pic>
      <xdr:nvPicPr>
        <xdr:cNvPr id="39" name="Picture 38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9080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1443</xdr:row>
      <xdr:rowOff>0</xdr:rowOff>
    </xdr:from>
    <xdr:to>
      <xdr:col>5</xdr:col>
      <xdr:colOff>152400</xdr:colOff>
      <xdr:row>1443</xdr:row>
      <xdr:rowOff>133350</xdr:rowOff>
    </xdr:to>
    <xdr:pic>
      <xdr:nvPicPr>
        <xdr:cNvPr id="40" name="Picture 39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9727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1444</xdr:row>
      <xdr:rowOff>0</xdr:rowOff>
    </xdr:from>
    <xdr:to>
      <xdr:col>5</xdr:col>
      <xdr:colOff>152400</xdr:colOff>
      <xdr:row>1444</xdr:row>
      <xdr:rowOff>133350</xdr:rowOff>
    </xdr:to>
    <xdr:pic>
      <xdr:nvPicPr>
        <xdr:cNvPr id="41" name="Picture 40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991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1445</xdr:row>
      <xdr:rowOff>0</xdr:rowOff>
    </xdr:from>
    <xdr:to>
      <xdr:col>5</xdr:col>
      <xdr:colOff>152400</xdr:colOff>
      <xdr:row>1445</xdr:row>
      <xdr:rowOff>133350</xdr:rowOff>
    </xdr:to>
    <xdr:pic>
      <xdr:nvPicPr>
        <xdr:cNvPr id="42" name="Picture 41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90108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1446</xdr:row>
      <xdr:rowOff>0</xdr:rowOff>
    </xdr:from>
    <xdr:to>
      <xdr:col>5</xdr:col>
      <xdr:colOff>152400</xdr:colOff>
      <xdr:row>1446</xdr:row>
      <xdr:rowOff>133350</xdr:rowOff>
    </xdr:to>
    <xdr:pic>
      <xdr:nvPicPr>
        <xdr:cNvPr id="43" name="Picture 42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90432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1447</xdr:row>
      <xdr:rowOff>0</xdr:rowOff>
    </xdr:from>
    <xdr:to>
      <xdr:col>5</xdr:col>
      <xdr:colOff>152400</xdr:colOff>
      <xdr:row>1447</xdr:row>
      <xdr:rowOff>133350</xdr:rowOff>
    </xdr:to>
    <xdr:pic>
      <xdr:nvPicPr>
        <xdr:cNvPr id="44" name="Picture 43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90623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1448</xdr:row>
      <xdr:rowOff>0</xdr:rowOff>
    </xdr:from>
    <xdr:to>
      <xdr:col>5</xdr:col>
      <xdr:colOff>152400</xdr:colOff>
      <xdr:row>1448</xdr:row>
      <xdr:rowOff>133350</xdr:rowOff>
    </xdr:to>
    <xdr:pic>
      <xdr:nvPicPr>
        <xdr:cNvPr id="45" name="Picture 44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91109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1449</xdr:row>
      <xdr:rowOff>0</xdr:rowOff>
    </xdr:from>
    <xdr:to>
      <xdr:col>5</xdr:col>
      <xdr:colOff>152400</xdr:colOff>
      <xdr:row>1449</xdr:row>
      <xdr:rowOff>133350</xdr:rowOff>
    </xdr:to>
    <xdr:pic>
      <xdr:nvPicPr>
        <xdr:cNvPr id="46" name="Picture 45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91299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1450</xdr:row>
      <xdr:rowOff>0</xdr:rowOff>
    </xdr:from>
    <xdr:to>
      <xdr:col>5</xdr:col>
      <xdr:colOff>152400</xdr:colOff>
      <xdr:row>1450</xdr:row>
      <xdr:rowOff>133350</xdr:rowOff>
    </xdr:to>
    <xdr:pic>
      <xdr:nvPicPr>
        <xdr:cNvPr id="47" name="Picture 46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91490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1451</xdr:row>
      <xdr:rowOff>0</xdr:rowOff>
    </xdr:from>
    <xdr:to>
      <xdr:col>5</xdr:col>
      <xdr:colOff>152400</xdr:colOff>
      <xdr:row>1451</xdr:row>
      <xdr:rowOff>133350</xdr:rowOff>
    </xdr:to>
    <xdr:pic>
      <xdr:nvPicPr>
        <xdr:cNvPr id="48" name="Picture 47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91813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1452</xdr:row>
      <xdr:rowOff>0</xdr:rowOff>
    </xdr:from>
    <xdr:to>
      <xdr:col>5</xdr:col>
      <xdr:colOff>152400</xdr:colOff>
      <xdr:row>1452</xdr:row>
      <xdr:rowOff>133350</xdr:rowOff>
    </xdr:to>
    <xdr:pic>
      <xdr:nvPicPr>
        <xdr:cNvPr id="49" name="Picture 48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9200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1453</xdr:row>
      <xdr:rowOff>0</xdr:rowOff>
    </xdr:from>
    <xdr:to>
      <xdr:col>5</xdr:col>
      <xdr:colOff>152400</xdr:colOff>
      <xdr:row>1453</xdr:row>
      <xdr:rowOff>133350</xdr:rowOff>
    </xdr:to>
    <xdr:pic>
      <xdr:nvPicPr>
        <xdr:cNvPr id="50" name="Picture 49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9219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3</xdr:row>
      <xdr:rowOff>190500</xdr:rowOff>
    </xdr:from>
    <xdr:to>
      <xdr:col>13</xdr:col>
      <xdr:colOff>0</xdr:colOff>
      <xdr:row>37</xdr:row>
      <xdr:rowOff>171450</xdr:rowOff>
    </xdr:to>
    <xdr:graphicFrame macro="">
      <xdr:nvGraphicFramePr>
        <xdr:cNvPr id="1294339" name="Gráfico 2">
          <a:extLst>
            <a:ext uri="{FF2B5EF4-FFF2-40B4-BE49-F238E27FC236}">
              <a16:creationId xmlns:a16="http://schemas.microsoft.com/office/drawing/2014/main" id="{00000000-0008-0000-0700-000003C01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olds%20files/PADS_Consolidador_MEDIAS_FEVEREIRO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han Pablo Acosta Sanabria" refreshedDate="42789.016732175929" createdVersion="1" refreshedVersion="4" recordCount="59" upgradeOnRefresh="1" xr:uid="{00000000-000A-0000-FFFF-FFFF00000000}">
  <cacheSource type="worksheet">
    <worksheetSource ref="B3:D62" sheet="04-DADOS COMPARATIVOS GERAIS" r:id="rId2"/>
  </cacheSource>
  <cacheFields count="3">
    <cacheField name="ÁREA" numFmtId="0">
      <sharedItems containsBlank="1" count="76">
        <s v="041ZE"/>
        <s v="DG"/>
        <s v="SECADM"/>
        <s v="SPO"/>
        <s v="CO"/>
        <s v="SECOFC"/>
        <s v="CLC"/>
        <s v="SC"/>
        <s v="SCON"/>
        <s v="CPL"/>
        <s v="ASSDG"/>
        <s v="ACO"/>
        <s v="SAEO"/>
        <s v="DEPTO"/>
        <s v="140ZE"/>
        <s v="150ZE"/>
        <s v="SASG"/>
        <s v="SECGA"/>
        <s v="SACONT"/>
        <s v="ACFIC"/>
        <s v="020ZE"/>
        <s v="COGSA"/>
        <s v="155ZE"/>
        <s v="55ZE"/>
        <s v="147ZE"/>
        <s v="PO"/>
        <s v="SAPC"/>
        <s v="SLIC"/>
        <s v="SPCF"/>
        <s v="CFIC"/>
        <s v="SCL"/>
        <s v="CCLC"/>
        <s v="GABDG"/>
        <s v="SGMC"/>
        <s v="SGPA"/>
        <s v="CMP"/>
        <s v="CGATI"/>
        <s v="CEPCST"/>
        <s v="SIASG"/>
        <s v="COBRAS"/>
        <s v="SECTI"/>
        <s v="ASSTI"/>
        <s v="CSUP"/>
        <s v="SESOP"/>
        <s v="CGEU"/>
        <s v="086ZE"/>
        <s v="GABSOFC"/>
        <s v="SMCI"/>
        <s v="SCCLC"/>
        <s v="SECIA"/>
        <s v="CCLCE"/>
        <s v="GABSA"/>
        <s v="SMI"/>
        <s v="CCS"/>
        <s v="SECPE"/>
        <s v="SSG"/>
        <m/>
        <s v="SMIN" u="1"/>
        <s v="CSTA" u="1"/>
        <s v="SMIC" u="1"/>
        <s v=" CO" u="1"/>
        <s v="ST" u="1"/>
        <s v="SMOI" u="1"/>
        <s v=" SPO" u="1"/>
        <s v="CIP" u="1"/>
        <s v="SOP" u="1"/>
        <s v="SMOP" u="1"/>
        <s v="SAPRE" u="1"/>
        <s v="CAA" u="1"/>
        <s v="SESEG" u="1"/>
        <s v=" CLC" u="1"/>
        <s v="ASSISEG" u="1"/>
        <s v="SECGS" u="1"/>
        <s v="SMOEP" u="1"/>
        <s v="SST" u="1"/>
        <s v="SGACI" u="1"/>
      </sharedItems>
    </cacheField>
    <cacheField name="SOMATÓRIO DIAS PAD" numFmtId="0">
      <sharedItems containsString="0" containsBlank="1" containsNumber="1" containsInteger="1" minValue="0" maxValue="782"/>
    </cacheField>
    <cacheField name="MÉDIA" numFmtId="0">
      <sharedItems containsString="0" containsBlank="1" containsNumber="1" minValue="0" maxValue="1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x v="0"/>
    <n v="4"/>
    <n v="4"/>
  </r>
  <r>
    <x v="1"/>
    <n v="100"/>
    <n v="3.3333333333333335"/>
  </r>
  <r>
    <x v="2"/>
    <n v="200"/>
    <n v="6.666666666666667"/>
  </r>
  <r>
    <x v="3"/>
    <n v="185"/>
    <n v="7.4"/>
  </r>
  <r>
    <x v="4"/>
    <n v="77"/>
    <n v="2.9615384615384617"/>
  </r>
  <r>
    <x v="5"/>
    <n v="61"/>
    <n v="2.44"/>
  </r>
  <r>
    <x v="6"/>
    <n v="451"/>
    <n v="12.885714285714286"/>
  </r>
  <r>
    <x v="7"/>
    <n v="782"/>
    <n v="25.225806451612904"/>
  </r>
  <r>
    <x v="8"/>
    <n v="291"/>
    <n v="16.166666666666668"/>
  </r>
  <r>
    <x v="9"/>
    <n v="625"/>
    <n v="29.761904761904763"/>
  </r>
  <r>
    <x v="10"/>
    <n v="135"/>
    <n v="5"/>
  </r>
  <r>
    <x v="11"/>
    <n v="36"/>
    <n v="2.4"/>
  </r>
  <r>
    <x v="12"/>
    <n v="27"/>
    <n v="2.7"/>
  </r>
  <r>
    <x v="13"/>
    <n v="0"/>
    <n v="0"/>
  </r>
  <r>
    <x v="14"/>
    <n v="10"/>
    <n v="10"/>
  </r>
  <r>
    <x v="15"/>
    <n v="1"/>
    <n v="1"/>
  </r>
  <r>
    <x v="16"/>
    <n v="30"/>
    <n v="15"/>
  </r>
  <r>
    <x v="17"/>
    <n v="19"/>
    <n v="2.1111111111111112"/>
  </r>
  <r>
    <x v="18"/>
    <n v="3"/>
    <n v="1.5"/>
  </r>
  <r>
    <x v="19"/>
    <n v="11"/>
    <n v="5.5"/>
  </r>
  <r>
    <x v="20"/>
    <n v="2"/>
    <n v="2"/>
  </r>
  <r>
    <x v="21"/>
    <n v="73"/>
    <n v="36.5"/>
  </r>
  <r>
    <x v="22"/>
    <n v="65"/>
    <n v="65"/>
  </r>
  <r>
    <x v="23"/>
    <n v="19"/>
    <n v="19"/>
  </r>
  <r>
    <x v="24"/>
    <n v="6"/>
    <n v="6"/>
  </r>
  <r>
    <x v="25"/>
    <n v="1"/>
    <n v="1"/>
  </r>
  <r>
    <x v="26"/>
    <n v="173"/>
    <n v="86.5"/>
  </r>
  <r>
    <x v="27"/>
    <n v="372"/>
    <n v="18.600000000000001"/>
  </r>
  <r>
    <x v="28"/>
    <n v="2"/>
    <n v="2"/>
  </r>
  <r>
    <x v="29"/>
    <n v="1"/>
    <n v="1"/>
  </r>
  <r>
    <x v="30"/>
    <n v="1"/>
    <n v="1"/>
  </r>
  <r>
    <x v="31"/>
    <n v="1"/>
    <n v="1"/>
  </r>
  <r>
    <x v="32"/>
    <n v="3"/>
    <n v="1"/>
  </r>
  <r>
    <x v="33"/>
    <n v="1"/>
    <n v="1"/>
  </r>
  <r>
    <x v="34"/>
    <n v="2"/>
    <n v="2"/>
  </r>
  <r>
    <x v="35"/>
    <n v="17"/>
    <n v="2.4285714285714284"/>
  </r>
  <r>
    <x v="36"/>
    <n v="1"/>
    <n v="1"/>
  </r>
  <r>
    <x v="37"/>
    <n v="19"/>
    <n v="9.5"/>
  </r>
  <r>
    <x v="38"/>
    <n v="12"/>
    <n v="4"/>
  </r>
  <r>
    <x v="39"/>
    <n v="4"/>
    <n v="4"/>
  </r>
  <r>
    <x v="40"/>
    <n v="107"/>
    <n v="107"/>
  </r>
  <r>
    <x v="41"/>
    <n v="1"/>
    <n v="1"/>
  </r>
  <r>
    <x v="42"/>
    <n v="3"/>
    <n v="3"/>
  </r>
  <r>
    <x v="43"/>
    <n v="58"/>
    <n v="58"/>
  </r>
  <r>
    <x v="44"/>
    <n v="8"/>
    <n v="8"/>
  </r>
  <r>
    <x v="45"/>
    <n v="1"/>
    <n v="1"/>
  </r>
  <r>
    <x v="46"/>
    <n v="1"/>
    <n v="1"/>
  </r>
  <r>
    <x v="47"/>
    <n v="93"/>
    <n v="23.25"/>
  </r>
  <r>
    <x v="48"/>
    <n v="3"/>
    <n v="1.5"/>
  </r>
  <r>
    <x v="49"/>
    <n v="1"/>
    <n v="1"/>
  </r>
  <r>
    <x v="50"/>
    <n v="1"/>
    <n v="1"/>
  </r>
  <r>
    <x v="51"/>
    <n v="3"/>
    <n v="3"/>
  </r>
  <r>
    <x v="52"/>
    <n v="25"/>
    <n v="12.5"/>
  </r>
  <r>
    <x v="53"/>
    <n v="16"/>
    <n v="8"/>
  </r>
  <r>
    <x v="54"/>
    <n v="0"/>
    <n v="0"/>
  </r>
  <r>
    <x v="55"/>
    <n v="57"/>
    <n v="57"/>
  </r>
  <r>
    <x v="56"/>
    <m/>
    <m/>
  </r>
  <r>
    <x v="56"/>
    <m/>
    <m/>
  </r>
  <r>
    <x v="5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ela dinâmica1" cacheId="0" applyNumberFormats="0" applyBorderFormats="0" applyFontFormats="0" applyPatternFormats="0" applyAlignmentFormats="0" applyWidthHeightFormats="1" dataCaption="Dados" updatedVersion="4" showMemberPropertyTips="0" useAutoFormatting="1" itemPrintTitles="1" createdVersion="1" indent="0" compact="0" compactData="0" gridDropZones="1" chartFormat="1">
  <location ref="K4:L6" firstHeaderRow="2" firstDataRow="2" firstDataCol="1"/>
  <pivotFields count="3">
    <pivotField axis="axisRow" compact="0" outline="0" subtotalTop="0" showAll="0" includeNewItemsInFilter="1">
      <items count="77">
        <item h="1" m="1" x="70"/>
        <item h="1" m="1" x="60"/>
        <item h="1" m="1" x="63"/>
        <item h="1" x="20"/>
        <item h="1" x="0"/>
        <item h="1" x="45"/>
        <item h="1" x="14"/>
        <item h="1" x="24"/>
        <item h="1" x="15"/>
        <item h="1" x="22"/>
        <item h="1" x="23"/>
        <item h="1" x="19"/>
        <item h="1" x="11"/>
        <item h="1" x="10"/>
        <item h="1" m="1" x="71"/>
        <item h="1" x="41"/>
        <item h="1" m="1" x="68"/>
        <item h="1" x="31"/>
        <item h="1" x="50"/>
        <item h="1" x="53"/>
        <item h="1" x="37"/>
        <item h="1" x="29"/>
        <item h="1" x="36"/>
        <item h="1" x="44"/>
        <item h="1" m="1" x="64"/>
        <item h="1" x="6"/>
        <item h="1" x="35"/>
        <item h="1" x="4"/>
        <item h="1" x="39"/>
        <item h="1" x="21"/>
        <item h="1" x="9"/>
        <item h="1" m="1" x="58"/>
        <item h="1" x="42"/>
        <item h="1" x="13"/>
        <item h="1" x="1"/>
        <item h="1" x="32"/>
        <item h="1" x="51"/>
        <item h="1" x="46"/>
        <item h="1" x="25"/>
        <item h="1" x="18"/>
        <item h="1" x="12"/>
        <item h="1" x="26"/>
        <item h="1" m="1" x="67"/>
        <item h="1" x="16"/>
        <item h="1" x="7"/>
        <item h="1" x="48"/>
        <item h="1" x="27"/>
        <item n="SLC" h="1" x="30"/>
        <item h="1" x="8"/>
        <item h="1" x="2"/>
        <item h="1" x="17"/>
        <item h="1" m="1" x="72"/>
        <item h="1" x="49"/>
        <item h="1" x="5"/>
        <item h="1" x="54"/>
        <item h="1" x="40"/>
        <item h="1" m="1" x="69"/>
        <item h="1" x="43"/>
        <item h="1" m="1" x="75"/>
        <item h="1" x="33"/>
        <item h="1" x="34"/>
        <item h="1" x="38"/>
        <item h="1" x="47"/>
        <item h="1" x="52"/>
        <item h="1" m="1" x="59"/>
        <item h="1" m="1" x="57"/>
        <item h="1" m="1" x="73"/>
        <item h="1" m="1" x="62"/>
        <item m="1" x="66"/>
        <item h="1" m="1" x="65"/>
        <item h="1" x="28"/>
        <item h="1" x="3"/>
        <item h="1" x="55"/>
        <item h="1" m="1" x="74"/>
        <item h="1" m="1" x="61"/>
        <item h="1" x="56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1">
    <i t="grand">
      <x/>
    </i>
  </rowItems>
  <colItems count="1">
    <i/>
  </colItems>
  <dataFields count="1">
    <dataField name="Soma de MÉDIA" fld="2" baseField="0" baseItem="6"/>
  </dataFields>
  <formats count="1">
    <format dxfId="0">
      <pivotArea dataOnly="0" labelOnly="1" outline="0" fieldPosition="0">
        <references count="1">
          <reference field="0" count="1">
            <x v="47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"/>
  <sheetViews>
    <sheetView workbookViewId="0">
      <selection activeCell="D28" sqref="D28"/>
    </sheetView>
  </sheetViews>
  <sheetFormatPr defaultColWidth="9.140625" defaultRowHeight="15" x14ac:dyDescent="0.25"/>
  <cols>
    <col min="1" max="16384" width="9.140625" style="6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AY1652"/>
  <sheetViews>
    <sheetView showGridLines="0" topLeftCell="A202" zoomScaleNormal="100" workbookViewId="0">
      <selection activeCell="D258" sqref="D258"/>
    </sheetView>
  </sheetViews>
  <sheetFormatPr defaultColWidth="9.140625" defaultRowHeight="10.5" x14ac:dyDescent="0.15"/>
  <cols>
    <col min="1" max="1" width="17.85546875" style="1" customWidth="1"/>
    <col min="2" max="2" width="14" style="1" bestFit="1" customWidth="1"/>
    <col min="3" max="3" width="14" style="1" customWidth="1"/>
    <col min="4" max="4" width="18.42578125" style="1" bestFit="1" customWidth="1"/>
    <col min="5" max="5" width="15.42578125" style="1" customWidth="1"/>
    <col min="6" max="6" width="8.7109375" style="1" customWidth="1"/>
    <col min="7" max="7" width="74.28515625" style="1" bestFit="1" customWidth="1"/>
    <col min="8" max="8" width="9.42578125" style="1" customWidth="1"/>
    <col min="9" max="9" width="14.28515625" style="1" customWidth="1"/>
    <col min="10" max="11" width="9.140625" style="1" customWidth="1"/>
    <col min="12" max="12" width="13.140625" style="1" customWidth="1"/>
    <col min="13" max="13" width="10.28515625" style="1" customWidth="1"/>
    <col min="14" max="14" width="9.140625" style="1"/>
    <col min="15" max="15" width="9.28515625" style="1" customWidth="1"/>
    <col min="16" max="16" width="13.85546875" style="1" customWidth="1"/>
    <col min="17" max="17" width="9.140625" style="1"/>
    <col min="18" max="18" width="10.42578125" style="1" customWidth="1"/>
    <col min="19" max="20" width="14.28515625" style="1" customWidth="1"/>
    <col min="21" max="21" width="25.7109375" style="1" customWidth="1"/>
    <col min="22" max="22" width="12" style="1" customWidth="1"/>
    <col min="23" max="23" width="9.140625" style="1" customWidth="1"/>
    <col min="24" max="16384" width="9.140625" style="1"/>
  </cols>
  <sheetData>
    <row r="1" spans="14:37" ht="45" customHeight="1" thickBot="1" x14ac:dyDescent="0.3">
      <c r="P1" s="75" t="s">
        <v>1532</v>
      </c>
      <c r="Q1" s="119" t="s">
        <v>1644</v>
      </c>
      <c r="R1" s="120" t="s">
        <v>1643</v>
      </c>
      <c r="S1" s="120" t="s">
        <v>1721</v>
      </c>
      <c r="T1" s="120" t="s">
        <v>1722</v>
      </c>
      <c r="U1" s="120" t="s">
        <v>1692</v>
      </c>
      <c r="X1"/>
      <c r="Y1"/>
      <c r="Z1"/>
      <c r="AA1"/>
      <c r="AB1"/>
      <c r="AC1"/>
      <c r="AD1"/>
      <c r="AE1"/>
      <c r="AF1"/>
      <c r="AG1"/>
      <c r="AH1"/>
      <c r="AI1" s="43"/>
      <c r="AJ1" s="43"/>
      <c r="AK1" s="43"/>
    </row>
    <row r="2" spans="14:37" ht="11.25" customHeight="1" x14ac:dyDescent="0.25">
      <c r="N2" s="169" t="s">
        <v>1499</v>
      </c>
      <c r="O2" s="170"/>
      <c r="P2" s="84" t="s">
        <v>1501</v>
      </c>
      <c r="Q2" s="87">
        <f t="shared" ref="Q2:Q17" si="0">SUMIFS($Q$31:$Q$2016,$P$31:$P$2016,P2)</f>
        <v>33</v>
      </c>
      <c r="R2" s="101">
        <f>AVERAGEIF($M$31:$M$2114,P2,$N$31:$N$2114)</f>
        <v>5.5</v>
      </c>
      <c r="S2" s="101">
        <f>AVERAGEIF($K$31:$K$2114,P2,$H$31:$H$2114)</f>
        <v>2.0625</v>
      </c>
      <c r="T2" s="101">
        <f>SUMIFS($H$31:$H$2016,$K$31:$K$2016,P2)</f>
        <v>33</v>
      </c>
      <c r="U2" s="153" t="s">
        <v>1701</v>
      </c>
      <c r="X2"/>
      <c r="Y2"/>
      <c r="Z2"/>
      <c r="AA2"/>
      <c r="AB2"/>
      <c r="AC2"/>
      <c r="AD2"/>
      <c r="AE2"/>
      <c r="AF2"/>
      <c r="AG2"/>
      <c r="AH2"/>
      <c r="AI2" s="44"/>
      <c r="AJ2" s="44"/>
      <c r="AK2" s="44"/>
    </row>
    <row r="3" spans="14:37" ht="13.5" customHeight="1" thickBot="1" x14ac:dyDescent="0.3">
      <c r="N3" s="171"/>
      <c r="O3" s="172"/>
      <c r="P3" s="84" t="s">
        <v>1505</v>
      </c>
      <c r="Q3" s="87">
        <f t="shared" si="0"/>
        <v>0</v>
      </c>
      <c r="R3" s="101"/>
      <c r="S3" s="101"/>
      <c r="T3" s="101"/>
      <c r="X3"/>
      <c r="Y3"/>
      <c r="Z3"/>
      <c r="AA3"/>
      <c r="AB3"/>
      <c r="AC3"/>
      <c r="AD3"/>
      <c r="AE3"/>
      <c r="AF3"/>
      <c r="AG3"/>
      <c r="AH3"/>
      <c r="AI3" s="44"/>
      <c r="AJ3" s="44"/>
      <c r="AK3" s="44"/>
    </row>
    <row r="4" spans="14:37" ht="10.5" customHeight="1" x14ac:dyDescent="0.25">
      <c r="N4" s="165" t="s">
        <v>1629</v>
      </c>
      <c r="O4" s="166"/>
      <c r="P4" s="69" t="s">
        <v>1503</v>
      </c>
      <c r="Q4" s="70">
        <f t="shared" si="0"/>
        <v>141</v>
      </c>
      <c r="R4" s="149">
        <f t="shared" ref="R4:R23" si="1">AVERAGEIF($M$31:$M$2114,P4,$N$31:$N$2114)</f>
        <v>14.1</v>
      </c>
      <c r="S4" s="150">
        <f t="shared" ref="S4:S23" si="2">AVERAGEIF($K$31:$K$2114,P4,$H$31:$H$2114)</f>
        <v>4.541666666666667</v>
      </c>
      <c r="T4" s="150">
        <f t="shared" ref="T4:T23" si="3">SUMIFS($H$31:$H$2016,$K$31:$K$2016,P4)</f>
        <v>109</v>
      </c>
      <c r="U4" s="153" t="s">
        <v>1691</v>
      </c>
      <c r="X4"/>
      <c r="Y4"/>
      <c r="Z4"/>
      <c r="AA4"/>
      <c r="AB4"/>
      <c r="AC4"/>
      <c r="AD4"/>
      <c r="AE4"/>
      <c r="AF4"/>
      <c r="AG4"/>
      <c r="AH4"/>
      <c r="AI4" s="44"/>
      <c r="AJ4" s="44"/>
      <c r="AK4" s="44"/>
    </row>
    <row r="5" spans="14:37" ht="10.5" customHeight="1" x14ac:dyDescent="0.25">
      <c r="N5" s="167"/>
      <c r="O5" s="168"/>
      <c r="P5" s="61" t="s">
        <v>1507</v>
      </c>
      <c r="Q5" s="71">
        <f>SUMIFS($H$31:$H$2016,$K$31:$K$2016,P5)</f>
        <v>272</v>
      </c>
      <c r="R5" s="150">
        <f t="shared" si="1"/>
        <v>55.5</v>
      </c>
      <c r="S5" s="150">
        <f t="shared" si="2"/>
        <v>30.222222222222221</v>
      </c>
      <c r="T5" s="150">
        <f t="shared" si="3"/>
        <v>272</v>
      </c>
      <c r="U5" s="153" t="s">
        <v>1690</v>
      </c>
      <c r="X5"/>
      <c r="Y5"/>
      <c r="Z5"/>
      <c r="AA5"/>
      <c r="AB5"/>
      <c r="AC5"/>
      <c r="AD5"/>
      <c r="AE5"/>
      <c r="AF5"/>
      <c r="AG5"/>
      <c r="AH5"/>
      <c r="AI5" s="44"/>
      <c r="AJ5" s="44"/>
      <c r="AK5" s="44"/>
    </row>
    <row r="6" spans="14:37" ht="10.5" customHeight="1" x14ac:dyDescent="0.25">
      <c r="N6" s="167"/>
      <c r="O6" s="168"/>
      <c r="P6" s="61" t="s">
        <v>1540</v>
      </c>
      <c r="Q6" s="71">
        <f t="shared" si="0"/>
        <v>191</v>
      </c>
      <c r="R6" s="150">
        <f t="shared" si="1"/>
        <v>8.304347826086957</v>
      </c>
      <c r="S6" s="150">
        <f t="shared" si="2"/>
        <v>2.7058823529411766</v>
      </c>
      <c r="T6" s="150">
        <f t="shared" si="3"/>
        <v>184</v>
      </c>
      <c r="U6" s="153" t="s">
        <v>1689</v>
      </c>
      <c r="X6"/>
      <c r="Y6"/>
      <c r="Z6"/>
      <c r="AA6"/>
      <c r="AB6"/>
      <c r="AC6"/>
      <c r="AD6"/>
      <c r="AE6"/>
      <c r="AF6"/>
      <c r="AG6"/>
      <c r="AH6"/>
      <c r="AI6" s="44"/>
      <c r="AJ6" s="44"/>
      <c r="AK6" s="44"/>
    </row>
    <row r="7" spans="14:37" ht="10.5" customHeight="1" x14ac:dyDescent="0.25">
      <c r="N7" s="167"/>
      <c r="O7" s="168"/>
      <c r="P7" s="61" t="s">
        <v>1541</v>
      </c>
      <c r="Q7" s="71">
        <f t="shared" si="0"/>
        <v>116</v>
      </c>
      <c r="R7" s="150">
        <f>AVERAGEIF($M$31:$M$2114,P7,$N$31:$N$2114)</f>
        <v>12.888888888888889</v>
      </c>
      <c r="S7" s="150">
        <f t="shared" si="2"/>
        <v>4.870967741935484</v>
      </c>
      <c r="T7" s="151">
        <f>SUMIFS($H$31:$H$2016,$K$31:$K$2016,P7)</f>
        <v>151</v>
      </c>
      <c r="U7" s="153" t="s">
        <v>1693</v>
      </c>
      <c r="X7"/>
      <c r="Y7"/>
      <c r="Z7"/>
      <c r="AA7"/>
      <c r="AB7"/>
      <c r="AC7"/>
      <c r="AD7"/>
      <c r="AE7"/>
      <c r="AF7"/>
      <c r="AG7"/>
      <c r="AH7"/>
      <c r="AI7" s="44"/>
      <c r="AJ7" s="44"/>
      <c r="AK7" s="44"/>
    </row>
    <row r="8" spans="14:37" ht="10.5" customHeight="1" x14ac:dyDescent="0.25">
      <c r="N8" s="167"/>
      <c r="O8" s="168"/>
      <c r="P8" s="61" t="s">
        <v>1542</v>
      </c>
      <c r="Q8" s="71">
        <f t="shared" si="0"/>
        <v>85</v>
      </c>
      <c r="R8" s="150">
        <f t="shared" si="1"/>
        <v>28.333333333333332</v>
      </c>
      <c r="S8" s="150">
        <f t="shared" si="2"/>
        <v>30.166666666666668</v>
      </c>
      <c r="T8" s="150">
        <f t="shared" si="3"/>
        <v>181</v>
      </c>
      <c r="U8" s="100" t="s">
        <v>1688</v>
      </c>
      <c r="X8"/>
      <c r="Y8"/>
      <c r="Z8"/>
      <c r="AA8"/>
      <c r="AB8"/>
      <c r="AC8"/>
      <c r="AD8"/>
      <c r="AE8"/>
      <c r="AF8"/>
      <c r="AG8"/>
      <c r="AH8"/>
      <c r="AI8" s="44"/>
      <c r="AJ8" s="44"/>
      <c r="AK8" s="44"/>
    </row>
    <row r="9" spans="14:37" ht="10.5" customHeight="1" x14ac:dyDescent="0.25">
      <c r="N9" s="167"/>
      <c r="O9" s="168"/>
      <c r="P9" s="61" t="s">
        <v>1543</v>
      </c>
      <c r="Q9" s="71">
        <f t="shared" si="0"/>
        <v>35</v>
      </c>
      <c r="R9" s="150">
        <f t="shared" si="1"/>
        <v>35</v>
      </c>
      <c r="S9" s="150">
        <f t="shared" si="2"/>
        <v>11.666666666666666</v>
      </c>
      <c r="T9" s="150">
        <f t="shared" si="3"/>
        <v>35</v>
      </c>
      <c r="U9" s="100" t="s">
        <v>1686</v>
      </c>
      <c r="V9" s="1" t="s">
        <v>1687</v>
      </c>
      <c r="X9"/>
      <c r="Y9"/>
      <c r="Z9"/>
      <c r="AA9"/>
      <c r="AB9"/>
      <c r="AC9"/>
      <c r="AD9"/>
      <c r="AE9"/>
      <c r="AF9"/>
      <c r="AG9"/>
      <c r="AH9"/>
      <c r="AI9" s="44"/>
      <c r="AJ9" s="44"/>
      <c r="AK9" s="44"/>
    </row>
    <row r="10" spans="14:37" ht="10.5" customHeight="1" x14ac:dyDescent="0.25">
      <c r="N10" s="167"/>
      <c r="O10" s="168"/>
      <c r="P10" s="61" t="s">
        <v>1719</v>
      </c>
      <c r="Q10" s="71">
        <f t="shared" si="0"/>
        <v>99</v>
      </c>
      <c r="R10" s="151"/>
      <c r="S10" s="150"/>
      <c r="T10" s="150"/>
      <c r="X10"/>
      <c r="Y10"/>
      <c r="Z10"/>
      <c r="AA10"/>
      <c r="AB10"/>
      <c r="AC10"/>
      <c r="AD10"/>
      <c r="AE10"/>
      <c r="AF10"/>
      <c r="AG10"/>
      <c r="AH10"/>
      <c r="AI10" s="44"/>
      <c r="AJ10" s="44"/>
      <c r="AK10" s="44"/>
    </row>
    <row r="11" spans="14:37" ht="10.5" customHeight="1" x14ac:dyDescent="0.25">
      <c r="N11" s="167"/>
      <c r="O11" s="168"/>
      <c r="P11" s="61" t="s">
        <v>1509</v>
      </c>
      <c r="Q11" s="71">
        <f t="shared" si="0"/>
        <v>2</v>
      </c>
      <c r="R11" s="150">
        <f t="shared" si="1"/>
        <v>1</v>
      </c>
      <c r="S11" s="150">
        <f t="shared" si="2"/>
        <v>1</v>
      </c>
      <c r="T11" s="150">
        <f t="shared" si="3"/>
        <v>2</v>
      </c>
      <c r="U11" s="153" t="s">
        <v>1685</v>
      </c>
      <c r="X11"/>
      <c r="Y11"/>
      <c r="Z11"/>
      <c r="AA11"/>
      <c r="AB11"/>
      <c r="AC11"/>
      <c r="AD11"/>
      <c r="AE11"/>
      <c r="AF11"/>
      <c r="AG11"/>
      <c r="AH11"/>
      <c r="AI11" s="44"/>
      <c r="AJ11" s="44"/>
      <c r="AK11" s="44"/>
    </row>
    <row r="12" spans="14:37" ht="10.5" customHeight="1" x14ac:dyDescent="0.25">
      <c r="N12" s="167"/>
      <c r="O12" s="168"/>
      <c r="P12" s="61" t="s">
        <v>1511</v>
      </c>
      <c r="Q12" s="71">
        <f t="shared" si="0"/>
        <v>104</v>
      </c>
      <c r="R12" s="150">
        <f t="shared" si="1"/>
        <v>34.666666666666664</v>
      </c>
      <c r="S12" s="150">
        <f t="shared" si="2"/>
        <v>13</v>
      </c>
      <c r="T12" s="150">
        <f t="shared" si="3"/>
        <v>104</v>
      </c>
      <c r="U12" s="153" t="s">
        <v>1684</v>
      </c>
      <c r="X12"/>
      <c r="Y12"/>
      <c r="Z12"/>
      <c r="AA12"/>
      <c r="AB12"/>
      <c r="AC12"/>
      <c r="AD12"/>
      <c r="AE12"/>
      <c r="AF12"/>
      <c r="AG12"/>
      <c r="AH12"/>
      <c r="AI12" s="44"/>
      <c r="AJ12" s="44"/>
      <c r="AK12" s="44"/>
    </row>
    <row r="13" spans="14:37" ht="10.5" customHeight="1" x14ac:dyDescent="0.25">
      <c r="N13" s="167"/>
      <c r="O13" s="168"/>
      <c r="P13" s="61" t="s">
        <v>1513</v>
      </c>
      <c r="Q13" s="71">
        <f t="shared" si="0"/>
        <v>14</v>
      </c>
      <c r="R13" s="150">
        <f t="shared" si="1"/>
        <v>14</v>
      </c>
      <c r="S13" s="150">
        <f t="shared" si="2"/>
        <v>7</v>
      </c>
      <c r="T13" s="150">
        <f t="shared" si="3"/>
        <v>14</v>
      </c>
      <c r="U13" s="153" t="s">
        <v>1683</v>
      </c>
      <c r="V13" s="153"/>
      <c r="X13"/>
      <c r="Y13"/>
      <c r="Z13"/>
      <c r="AA13"/>
      <c r="AB13"/>
      <c r="AC13"/>
      <c r="AD13"/>
      <c r="AE13"/>
      <c r="AF13"/>
      <c r="AG13"/>
      <c r="AH13"/>
      <c r="AI13" s="44"/>
      <c r="AJ13" s="44"/>
      <c r="AK13" s="44"/>
    </row>
    <row r="14" spans="14:37" ht="10.5" customHeight="1" x14ac:dyDescent="0.25">
      <c r="N14" s="178" t="s">
        <v>1498</v>
      </c>
      <c r="O14" s="179"/>
      <c r="P14" s="58" t="s">
        <v>1515</v>
      </c>
      <c r="Q14" s="72">
        <f t="shared" si="0"/>
        <v>44</v>
      </c>
      <c r="R14" s="103">
        <f t="shared" si="1"/>
        <v>14.666666666666666</v>
      </c>
      <c r="S14" s="103">
        <f t="shared" si="2"/>
        <v>4.8888888888888893</v>
      </c>
      <c r="T14" s="103">
        <f t="shared" si="3"/>
        <v>44</v>
      </c>
      <c r="U14" s="153" t="s">
        <v>1696</v>
      </c>
      <c r="X14"/>
      <c r="Y14"/>
      <c r="Z14"/>
      <c r="AA14"/>
      <c r="AB14"/>
      <c r="AC14"/>
      <c r="AD14"/>
      <c r="AE14"/>
      <c r="AF14"/>
      <c r="AG14"/>
      <c r="AH14"/>
      <c r="AI14" s="44"/>
      <c r="AJ14" s="44"/>
      <c r="AK14" s="44"/>
    </row>
    <row r="15" spans="14:37" ht="10.5" customHeight="1" x14ac:dyDescent="0.25">
      <c r="N15" s="178"/>
      <c r="O15" s="179"/>
      <c r="P15" s="58" t="s">
        <v>1517</v>
      </c>
      <c r="Q15" s="72">
        <f t="shared" si="0"/>
        <v>0</v>
      </c>
      <c r="R15" s="102"/>
      <c r="S15" s="103"/>
      <c r="T15" s="103"/>
      <c r="X15"/>
      <c r="Y15"/>
      <c r="Z15"/>
      <c r="AA15"/>
      <c r="AB15"/>
      <c r="AC15"/>
      <c r="AD15"/>
      <c r="AE15"/>
      <c r="AF15"/>
      <c r="AG15"/>
      <c r="AH15"/>
      <c r="AI15" s="44"/>
      <c r="AJ15" s="44"/>
      <c r="AK15" s="44"/>
    </row>
    <row r="16" spans="14:37" ht="10.5" customHeight="1" x14ac:dyDescent="0.25">
      <c r="N16" s="178"/>
      <c r="O16" s="179"/>
      <c r="P16" s="58" t="s">
        <v>1519</v>
      </c>
      <c r="Q16" s="72">
        <f t="shared" si="0"/>
        <v>16</v>
      </c>
      <c r="R16" s="103">
        <f t="shared" si="1"/>
        <v>16</v>
      </c>
      <c r="S16" s="103">
        <f t="shared" si="2"/>
        <v>1</v>
      </c>
      <c r="T16" s="103">
        <f t="shared" si="3"/>
        <v>1</v>
      </c>
      <c r="U16" s="153" t="s">
        <v>1697</v>
      </c>
      <c r="X16"/>
      <c r="Y16"/>
      <c r="Z16"/>
      <c r="AA16"/>
      <c r="AB16"/>
      <c r="AC16"/>
      <c r="AD16"/>
      <c r="AE16"/>
      <c r="AF16"/>
      <c r="AG16"/>
      <c r="AH16"/>
      <c r="AI16" s="44"/>
      <c r="AJ16" s="44"/>
      <c r="AK16" s="44"/>
    </row>
    <row r="17" spans="1:37" ht="10.5" customHeight="1" x14ac:dyDescent="0.25">
      <c r="N17" s="178"/>
      <c r="O17" s="179"/>
      <c r="P17" s="58" t="s">
        <v>1533</v>
      </c>
      <c r="Q17" s="72">
        <f t="shared" si="0"/>
        <v>236</v>
      </c>
      <c r="R17" s="103">
        <f t="shared" si="1"/>
        <v>47.2</v>
      </c>
      <c r="S17" s="103">
        <f t="shared" si="2"/>
        <v>11.428571428571429</v>
      </c>
      <c r="T17" s="103">
        <f t="shared" si="3"/>
        <v>240</v>
      </c>
      <c r="U17" s="153" t="s">
        <v>1694</v>
      </c>
      <c r="X17"/>
      <c r="Y17"/>
      <c r="Z17"/>
      <c r="AA17"/>
      <c r="AB17"/>
      <c r="AC17"/>
      <c r="AD17"/>
      <c r="AE17"/>
      <c r="AF17"/>
      <c r="AG17"/>
      <c r="AH17"/>
      <c r="AI17" s="44"/>
      <c r="AJ17" s="44"/>
      <c r="AK17" s="44"/>
    </row>
    <row r="18" spans="1:37" ht="10.5" customHeight="1" x14ac:dyDescent="0.25">
      <c r="N18" s="178"/>
      <c r="O18" s="179"/>
      <c r="P18" s="58" t="s">
        <v>1522</v>
      </c>
      <c r="Q18" s="72">
        <f t="shared" ref="Q18:Q23" si="4">SUMIFS($Q$31:$Q$2016,$P$31:$P$2016,P18)</f>
        <v>1</v>
      </c>
      <c r="R18" s="102"/>
      <c r="S18" s="103">
        <f t="shared" si="2"/>
        <v>1</v>
      </c>
      <c r="T18" s="103">
        <f t="shared" si="3"/>
        <v>1</v>
      </c>
      <c r="U18" s="153" t="s">
        <v>1695</v>
      </c>
      <c r="X18"/>
      <c r="Y18"/>
      <c r="Z18"/>
      <c r="AA18"/>
      <c r="AB18"/>
      <c r="AC18"/>
      <c r="AD18"/>
      <c r="AE18"/>
      <c r="AF18"/>
      <c r="AG18"/>
      <c r="AH18"/>
      <c r="AI18" s="44"/>
      <c r="AJ18" s="44"/>
      <c r="AK18" s="44"/>
    </row>
    <row r="19" spans="1:37" ht="10.5" customHeight="1" x14ac:dyDescent="0.15">
      <c r="N19" s="178"/>
      <c r="O19" s="179"/>
      <c r="P19" s="58" t="s">
        <v>1544</v>
      </c>
      <c r="Q19" s="72">
        <f t="shared" si="4"/>
        <v>20</v>
      </c>
      <c r="R19" s="103">
        <f t="shared" si="1"/>
        <v>6.666666666666667</v>
      </c>
      <c r="S19" s="103">
        <f t="shared" si="2"/>
        <v>4.666666666666667</v>
      </c>
      <c r="T19" s="103">
        <f t="shared" si="3"/>
        <v>14</v>
      </c>
      <c r="U19" s="153" t="s">
        <v>1698</v>
      </c>
      <c r="Y19" s="21"/>
      <c r="Z19" s="44"/>
      <c r="AF19" s="44"/>
      <c r="AG19" s="44"/>
      <c r="AH19" s="44"/>
      <c r="AI19" s="44"/>
      <c r="AJ19" s="44"/>
      <c r="AK19" s="44"/>
    </row>
    <row r="20" spans="1:37" ht="10.5" customHeight="1" x14ac:dyDescent="0.15">
      <c r="N20" s="178"/>
      <c r="O20" s="179"/>
      <c r="P20" s="58" t="s">
        <v>1545</v>
      </c>
      <c r="Q20" s="72">
        <f t="shared" si="4"/>
        <v>25</v>
      </c>
      <c r="R20" s="103">
        <f t="shared" si="1"/>
        <v>12.5</v>
      </c>
      <c r="S20" s="103">
        <f t="shared" si="2"/>
        <v>2.7777777777777777</v>
      </c>
      <c r="T20" s="103">
        <f t="shared" si="3"/>
        <v>25</v>
      </c>
      <c r="U20" s="153" t="s">
        <v>1699</v>
      </c>
      <c r="Y20" s="21"/>
      <c r="Z20" s="44"/>
      <c r="AF20" s="44"/>
      <c r="AG20" s="44"/>
      <c r="AH20" s="44"/>
      <c r="AI20" s="44"/>
      <c r="AJ20" s="44"/>
      <c r="AK20" s="44"/>
    </row>
    <row r="21" spans="1:37" ht="10.5" customHeight="1" x14ac:dyDescent="0.15">
      <c r="N21" s="178"/>
      <c r="O21" s="179"/>
      <c r="P21" s="58" t="s">
        <v>1546</v>
      </c>
      <c r="Q21" s="72">
        <f t="shared" si="4"/>
        <v>0</v>
      </c>
      <c r="R21" s="102"/>
      <c r="S21" s="103"/>
      <c r="T21" s="103"/>
      <c r="Y21" s="21"/>
      <c r="Z21" s="44"/>
      <c r="AF21" s="44"/>
      <c r="AG21" s="44"/>
      <c r="AH21" s="44"/>
      <c r="AI21" s="44"/>
      <c r="AJ21" s="44"/>
      <c r="AK21" s="44"/>
    </row>
    <row r="22" spans="1:37" ht="10.5" customHeight="1" x14ac:dyDescent="0.15">
      <c r="N22" s="178"/>
      <c r="O22" s="179"/>
      <c r="P22" s="58" t="s">
        <v>1547</v>
      </c>
      <c r="Q22" s="72">
        <f t="shared" si="4"/>
        <v>0</v>
      </c>
      <c r="R22" s="102"/>
      <c r="S22" s="103"/>
      <c r="T22" s="103"/>
      <c r="Y22" s="21"/>
      <c r="Z22" s="44"/>
      <c r="AF22" s="44"/>
      <c r="AG22" s="44"/>
      <c r="AH22" s="44"/>
      <c r="AI22" s="44"/>
      <c r="AJ22" s="44"/>
      <c r="AK22" s="44"/>
    </row>
    <row r="23" spans="1:37" ht="10.5" customHeight="1" thickBot="1" x14ac:dyDescent="0.2">
      <c r="N23" s="180"/>
      <c r="O23" s="181"/>
      <c r="P23" s="64" t="s">
        <v>1548</v>
      </c>
      <c r="Q23" s="94">
        <f t="shared" si="4"/>
        <v>73</v>
      </c>
      <c r="R23" s="104">
        <f t="shared" si="1"/>
        <v>36.5</v>
      </c>
      <c r="S23" s="103">
        <f t="shared" si="2"/>
        <v>14.6</v>
      </c>
      <c r="T23" s="103">
        <f t="shared" si="3"/>
        <v>73</v>
      </c>
      <c r="U23" s="153" t="s">
        <v>1700</v>
      </c>
      <c r="Y23" s="21"/>
      <c r="Z23" s="44"/>
      <c r="AF23" s="44"/>
      <c r="AG23" s="44"/>
      <c r="AH23" s="44"/>
      <c r="AI23" s="44"/>
      <c r="AJ23" s="44"/>
      <c r="AK23" s="44"/>
    </row>
    <row r="24" spans="1:37" x14ac:dyDescent="0.15">
      <c r="Q24" s="21"/>
      <c r="Z24" s="44"/>
      <c r="AF24" s="44"/>
      <c r="AG24" s="44"/>
      <c r="AH24" s="44"/>
      <c r="AI24" s="44"/>
      <c r="AJ24" s="44"/>
      <c r="AK24" s="44"/>
    </row>
    <row r="25" spans="1:37" x14ac:dyDescent="0.15">
      <c r="Q25" s="21"/>
      <c r="Z25" s="44"/>
      <c r="AF25" s="44"/>
      <c r="AG25" s="44"/>
      <c r="AH25" s="44"/>
      <c r="AI25" s="44"/>
      <c r="AJ25" s="44"/>
      <c r="AK25" s="44"/>
    </row>
    <row r="26" spans="1:37" ht="15" customHeight="1" x14ac:dyDescent="0.15">
      <c r="I26" s="176" t="s">
        <v>311</v>
      </c>
      <c r="J26" s="176"/>
      <c r="L26" s="176" t="s">
        <v>1451</v>
      </c>
      <c r="M26" s="176"/>
      <c r="N26" s="176"/>
    </row>
    <row r="27" spans="1:37" x14ac:dyDescent="0.15">
      <c r="I27" s="176"/>
      <c r="J27" s="176"/>
      <c r="L27" s="176"/>
      <c r="M27" s="176"/>
      <c r="N27" s="176"/>
    </row>
    <row r="28" spans="1:37" ht="15" customHeight="1" x14ac:dyDescent="0.15">
      <c r="J28" s="175" t="s">
        <v>1529</v>
      </c>
      <c r="N28" s="175" t="s">
        <v>1529</v>
      </c>
      <c r="O28" s="174"/>
    </row>
    <row r="29" spans="1:37" ht="15" customHeight="1" thickBot="1" x14ac:dyDescent="0.2">
      <c r="I29" s="177" t="s">
        <v>1530</v>
      </c>
      <c r="J29" s="175"/>
      <c r="L29" s="177"/>
      <c r="M29" s="177" t="s">
        <v>1537</v>
      </c>
      <c r="N29" s="175"/>
      <c r="O29" s="174"/>
      <c r="S29" s="6"/>
      <c r="T29" s="6"/>
    </row>
    <row r="30" spans="1:37" ht="42" customHeight="1" thickBot="1" x14ac:dyDescent="0.2">
      <c r="A30" s="163" t="s">
        <v>1531</v>
      </c>
      <c r="B30" s="55" t="s">
        <v>1526</v>
      </c>
      <c r="C30" s="55"/>
      <c r="D30" s="56" t="s">
        <v>1723</v>
      </c>
      <c r="E30" s="56" t="s">
        <v>1528</v>
      </c>
      <c r="F30" s="56"/>
      <c r="G30" s="4" t="s">
        <v>80</v>
      </c>
      <c r="H30" s="57" t="s">
        <v>1527</v>
      </c>
      <c r="I30" s="177"/>
      <c r="J30" s="175"/>
      <c r="L30" s="177"/>
      <c r="M30" s="177"/>
      <c r="N30" s="175"/>
      <c r="O30" s="174"/>
      <c r="P30" s="90" t="s">
        <v>1478</v>
      </c>
      <c r="Q30" s="91"/>
      <c r="R30" s="91"/>
      <c r="S30" s="92"/>
      <c r="T30" s="6"/>
    </row>
    <row r="31" spans="1:37" ht="10.5" customHeight="1" x14ac:dyDescent="0.15">
      <c r="A31" s="164"/>
      <c r="B31" s="66" t="s">
        <v>0</v>
      </c>
      <c r="C31" s="66"/>
      <c r="D31" s="3" t="s">
        <v>1</v>
      </c>
      <c r="E31" s="139">
        <v>42118.563888888886</v>
      </c>
      <c r="F31" s="3" t="s">
        <v>2</v>
      </c>
      <c r="G31" s="3" t="s">
        <v>1</v>
      </c>
      <c r="H31" s="2">
        <f t="shared" ref="H31:H72" si="5">VALUE(IF(LEFT(F31,1)="&lt;",1,LEFT(F31,2)))</f>
        <v>1</v>
      </c>
      <c r="I31" s="7" t="str">
        <f t="shared" ref="I31:I41" si="6">RIGHT(B31,LEN(B31)-4)</f>
        <v>041ZE  </v>
      </c>
      <c r="J31" s="1">
        <f t="shared" ref="J31:J72" si="7">SUMIFS($H$31:$H$72,$I$31:$I$72,I31)</f>
        <v>4</v>
      </c>
      <c r="K31" s="1" t="str">
        <f>TRIM(SUBSTITUTE(I31,CHAR(160),CHAR(32)))</f>
        <v>041ZE</v>
      </c>
      <c r="L31" s="1" t="s">
        <v>327</v>
      </c>
      <c r="M31" s="1" t="str">
        <f>TRIM(SUBSTITUTE(L31,CHAR(160),CHAR(32)))</f>
        <v>041ZE</v>
      </c>
      <c r="N31" s="1">
        <v>4</v>
      </c>
      <c r="P31" s="93" t="s">
        <v>1501</v>
      </c>
      <c r="Q31" s="82">
        <f t="shared" ref="Q31:Q52" si="8">SUMIFS($N$31:$N$60,$M$31:$M$60,P31)</f>
        <v>0</v>
      </c>
      <c r="R31" s="82"/>
      <c r="S31" s="83"/>
    </row>
    <row r="32" spans="1:37" ht="10.5" customHeight="1" x14ac:dyDescent="0.15">
      <c r="A32" s="164"/>
      <c r="B32" s="66" t="s">
        <v>3</v>
      </c>
      <c r="C32" s="66"/>
      <c r="D32" s="139">
        <v>42118.563888888886</v>
      </c>
      <c r="E32" s="139">
        <v>42118.839583333334</v>
      </c>
      <c r="F32" s="3" t="s">
        <v>2</v>
      </c>
      <c r="G32" s="3" t="s">
        <v>1724</v>
      </c>
      <c r="H32" s="2">
        <f t="shared" si="5"/>
        <v>1</v>
      </c>
      <c r="I32" s="7" t="str">
        <f t="shared" si="6"/>
        <v>DG  </v>
      </c>
      <c r="J32" s="1">
        <f t="shared" si="7"/>
        <v>3</v>
      </c>
      <c r="K32" s="1" t="str">
        <f t="shared" ref="K32:K95" si="9">TRIM(SUBSTITUTE(I32,CHAR(160),CHAR(32)))</f>
        <v>DG</v>
      </c>
      <c r="L32" s="1" t="s">
        <v>323</v>
      </c>
      <c r="M32" s="1" t="str">
        <f t="shared" ref="M32:M95" si="10">TRIM(SUBSTITUTE(L32,CHAR(160),CHAR(32)))</f>
        <v>DG</v>
      </c>
      <c r="N32" s="1">
        <v>3</v>
      </c>
      <c r="P32" s="84" t="s">
        <v>1505</v>
      </c>
      <c r="Q32" s="85">
        <f t="shared" si="8"/>
        <v>0</v>
      </c>
      <c r="R32" s="85"/>
      <c r="S32" s="86"/>
    </row>
    <row r="33" spans="1:20" ht="10.5" customHeight="1" x14ac:dyDescent="0.15">
      <c r="A33" s="164"/>
      <c r="B33" s="66" t="s">
        <v>4</v>
      </c>
      <c r="C33" s="66"/>
      <c r="D33" s="139">
        <v>42118.839583333334</v>
      </c>
      <c r="E33" s="139">
        <v>42138.801388888889</v>
      </c>
      <c r="F33" s="3" t="s">
        <v>5</v>
      </c>
      <c r="G33" s="3" t="s">
        <v>6</v>
      </c>
      <c r="H33" s="2">
        <f t="shared" si="5"/>
        <v>19</v>
      </c>
      <c r="I33" s="7" t="str">
        <f t="shared" si="6"/>
        <v>ASSISEG  </v>
      </c>
      <c r="J33" s="1">
        <f t="shared" si="7"/>
        <v>30</v>
      </c>
      <c r="K33" s="1" t="str">
        <f t="shared" si="9"/>
        <v>ASSISEG</v>
      </c>
      <c r="L33" s="1" t="s">
        <v>313</v>
      </c>
      <c r="M33" s="1" t="str">
        <f t="shared" si="10"/>
        <v>ASSISEG</v>
      </c>
      <c r="N33" s="1">
        <v>30</v>
      </c>
      <c r="P33" s="61" t="s">
        <v>1503</v>
      </c>
      <c r="Q33" s="62">
        <f t="shared" si="8"/>
        <v>0</v>
      </c>
      <c r="R33" s="62"/>
      <c r="S33" s="63"/>
    </row>
    <row r="34" spans="1:20" ht="10.5" customHeight="1" x14ac:dyDescent="0.15">
      <c r="A34" s="164"/>
      <c r="B34" s="66" t="s">
        <v>7</v>
      </c>
      <c r="C34" s="66"/>
      <c r="D34" s="139">
        <v>42138.801388888889</v>
      </c>
      <c r="E34" s="139">
        <v>42143.670138888891</v>
      </c>
      <c r="F34" s="3" t="s">
        <v>8</v>
      </c>
      <c r="G34" s="3" t="s">
        <v>9</v>
      </c>
      <c r="H34" s="2">
        <f t="shared" si="5"/>
        <v>4</v>
      </c>
      <c r="I34" s="1" t="str">
        <f t="shared" si="6"/>
        <v>CAA  </v>
      </c>
      <c r="J34" s="1">
        <f t="shared" si="7"/>
        <v>9</v>
      </c>
      <c r="K34" s="1" t="str">
        <f t="shared" si="9"/>
        <v>CAA</v>
      </c>
      <c r="L34" s="1" t="s">
        <v>314</v>
      </c>
      <c r="M34" s="1" t="str">
        <f t="shared" si="10"/>
        <v>CAA</v>
      </c>
      <c r="N34" s="1">
        <v>9</v>
      </c>
      <c r="P34" s="61" t="s">
        <v>1507</v>
      </c>
      <c r="Q34" s="62">
        <f t="shared" si="8"/>
        <v>0</v>
      </c>
      <c r="R34" s="62"/>
      <c r="S34" s="63"/>
      <c r="T34" s="8"/>
    </row>
    <row r="35" spans="1:20" ht="10.5" customHeight="1" x14ac:dyDescent="0.15">
      <c r="A35" s="164"/>
      <c r="B35" s="66" t="s">
        <v>10</v>
      </c>
      <c r="C35" s="66"/>
      <c r="D35" s="139">
        <v>42143.670138888891</v>
      </c>
      <c r="E35" s="139">
        <v>42145.717361111114</v>
      </c>
      <c r="F35" s="3" t="s">
        <v>11</v>
      </c>
      <c r="G35" s="3" t="s">
        <v>1648</v>
      </c>
      <c r="H35" s="2">
        <f t="shared" si="5"/>
        <v>2</v>
      </c>
      <c r="I35" s="1" t="str">
        <f t="shared" si="6"/>
        <v>ASSISEG  </v>
      </c>
      <c r="J35" s="1">
        <f t="shared" si="7"/>
        <v>30</v>
      </c>
      <c r="K35" s="1" t="str">
        <f t="shared" si="9"/>
        <v>ASSISEG</v>
      </c>
      <c r="L35" s="1" t="s">
        <v>315</v>
      </c>
      <c r="M35" s="1" t="str">
        <f t="shared" si="10"/>
        <v>SECADM</v>
      </c>
      <c r="N35" s="1">
        <v>4</v>
      </c>
      <c r="P35" s="61" t="s">
        <v>1540</v>
      </c>
      <c r="Q35" s="62">
        <f t="shared" si="8"/>
        <v>9</v>
      </c>
      <c r="R35" s="62"/>
      <c r="S35" s="63"/>
      <c r="T35" s="8"/>
    </row>
    <row r="36" spans="1:20" ht="10.5" customHeight="1" x14ac:dyDescent="0.15">
      <c r="A36" s="164"/>
      <c r="B36" s="66" t="s">
        <v>12</v>
      </c>
      <c r="C36" s="66"/>
      <c r="D36" s="139">
        <v>42145.717361111114</v>
      </c>
      <c r="E36" s="139">
        <v>42149.511111111111</v>
      </c>
      <c r="F36" s="3" t="s">
        <v>13</v>
      </c>
      <c r="G36" s="3" t="s">
        <v>1725</v>
      </c>
      <c r="H36" s="2">
        <f t="shared" si="5"/>
        <v>3</v>
      </c>
      <c r="I36" s="1" t="str">
        <f t="shared" si="6"/>
        <v>041ZE  </v>
      </c>
      <c r="J36" s="1">
        <f t="shared" si="7"/>
        <v>4</v>
      </c>
      <c r="K36" s="1" t="str">
        <f t="shared" si="9"/>
        <v>041ZE</v>
      </c>
      <c r="L36" s="1" t="s">
        <v>328</v>
      </c>
      <c r="M36" s="1" t="str">
        <f t="shared" si="10"/>
        <v>SPO</v>
      </c>
      <c r="N36" s="1">
        <v>1</v>
      </c>
      <c r="P36" s="61" t="s">
        <v>1541</v>
      </c>
      <c r="Q36" s="62">
        <f t="shared" si="8"/>
        <v>0</v>
      </c>
      <c r="R36" s="62"/>
      <c r="S36" s="63"/>
      <c r="T36" s="8"/>
    </row>
    <row r="37" spans="1:20" ht="10.5" customHeight="1" x14ac:dyDescent="0.15">
      <c r="A37" s="164"/>
      <c r="B37" s="66" t="s">
        <v>14</v>
      </c>
      <c r="C37" s="66"/>
      <c r="D37" s="139">
        <v>42149.511111111111</v>
      </c>
      <c r="E37" s="139">
        <v>42158.679166666669</v>
      </c>
      <c r="F37" s="3" t="s">
        <v>15</v>
      </c>
      <c r="G37" s="3" t="s">
        <v>16</v>
      </c>
      <c r="H37" s="2">
        <f t="shared" si="5"/>
        <v>9</v>
      </c>
      <c r="I37" s="1" t="str">
        <f t="shared" si="6"/>
        <v>ASSISEG  </v>
      </c>
      <c r="J37" s="1">
        <f t="shared" si="7"/>
        <v>30</v>
      </c>
      <c r="K37" s="1" t="str">
        <f t="shared" si="9"/>
        <v>ASSISEG</v>
      </c>
      <c r="L37" s="1" t="s">
        <v>329</v>
      </c>
      <c r="M37" s="1" t="str">
        <f t="shared" si="10"/>
        <v>CO</v>
      </c>
      <c r="N37" s="1">
        <v>1</v>
      </c>
      <c r="P37" s="61" t="s">
        <v>1542</v>
      </c>
      <c r="Q37" s="62">
        <f t="shared" si="8"/>
        <v>0</v>
      </c>
      <c r="R37" s="62"/>
      <c r="S37" s="63"/>
    </row>
    <row r="38" spans="1:20" ht="10.5" customHeight="1" x14ac:dyDescent="0.15">
      <c r="A38" s="164"/>
      <c r="B38" s="66" t="s">
        <v>17</v>
      </c>
      <c r="C38" s="66"/>
      <c r="D38" s="139">
        <v>42158.679166666669</v>
      </c>
      <c r="E38" s="139">
        <v>42163.584027777775</v>
      </c>
      <c r="F38" s="3" t="s">
        <v>8</v>
      </c>
      <c r="G38" s="3" t="s">
        <v>18</v>
      </c>
      <c r="H38" s="2">
        <f t="shared" si="5"/>
        <v>4</v>
      </c>
      <c r="I38" s="1" t="str">
        <f t="shared" si="6"/>
        <v>CAA  </v>
      </c>
      <c r="J38" s="1">
        <f t="shared" si="7"/>
        <v>9</v>
      </c>
      <c r="K38" s="1" t="str">
        <f t="shared" si="9"/>
        <v>CAA</v>
      </c>
      <c r="L38" s="1" t="s">
        <v>318</v>
      </c>
      <c r="M38" s="1" t="str">
        <f t="shared" si="10"/>
        <v>SECOFC</v>
      </c>
      <c r="N38" s="1">
        <v>3</v>
      </c>
      <c r="P38" s="61" t="s">
        <v>1543</v>
      </c>
      <c r="Q38" s="62">
        <f t="shared" si="8"/>
        <v>0</v>
      </c>
      <c r="R38" s="62"/>
      <c r="S38" s="63"/>
    </row>
    <row r="39" spans="1:20" ht="10.5" customHeight="1" x14ac:dyDescent="0.15">
      <c r="A39" s="164"/>
      <c r="B39" s="66" t="s">
        <v>19</v>
      </c>
      <c r="C39" s="66"/>
      <c r="D39" s="139">
        <v>42163.584027777775</v>
      </c>
      <c r="E39" s="139">
        <v>42163.695833333331</v>
      </c>
      <c r="F39" s="3" t="s">
        <v>2</v>
      </c>
      <c r="G39" s="3" t="s">
        <v>20</v>
      </c>
      <c r="H39" s="2">
        <f t="shared" si="5"/>
        <v>1</v>
      </c>
      <c r="I39" s="1" t="str">
        <f t="shared" si="6"/>
        <v>SECADM  </v>
      </c>
      <c r="J39" s="1">
        <f t="shared" si="7"/>
        <v>4</v>
      </c>
      <c r="K39" s="1" t="str">
        <f t="shared" si="9"/>
        <v>SECADM</v>
      </c>
      <c r="L39" s="1" t="s">
        <v>319</v>
      </c>
      <c r="M39" s="1" t="str">
        <f t="shared" si="10"/>
        <v>CLC</v>
      </c>
      <c r="N39" s="1">
        <v>7</v>
      </c>
      <c r="P39" s="61" t="s">
        <v>1719</v>
      </c>
      <c r="Q39" s="62">
        <f t="shared" si="8"/>
        <v>0</v>
      </c>
      <c r="R39" s="62"/>
      <c r="S39" s="63"/>
    </row>
    <row r="40" spans="1:20" ht="10.5" customHeight="1" x14ac:dyDescent="0.15">
      <c r="A40" s="164"/>
      <c r="B40" s="66" t="s">
        <v>21</v>
      </c>
      <c r="C40" s="66"/>
      <c r="D40" s="139">
        <v>42163.695833333331</v>
      </c>
      <c r="E40" s="139">
        <v>42163.852083333331</v>
      </c>
      <c r="F40" s="3" t="s">
        <v>2</v>
      </c>
      <c r="G40" s="3" t="s">
        <v>22</v>
      </c>
      <c r="H40" s="2">
        <f t="shared" si="5"/>
        <v>1</v>
      </c>
      <c r="I40" s="1" t="str">
        <f t="shared" si="6"/>
        <v xml:space="preserve"> SPO  </v>
      </c>
      <c r="J40" s="1">
        <f t="shared" si="7"/>
        <v>1</v>
      </c>
      <c r="K40" s="1" t="str">
        <f t="shared" si="9"/>
        <v>SPO</v>
      </c>
      <c r="L40" s="1" t="s">
        <v>320</v>
      </c>
      <c r="M40" s="1" t="str">
        <f t="shared" si="10"/>
        <v>SC</v>
      </c>
      <c r="N40" s="1">
        <v>17</v>
      </c>
      <c r="P40" s="61" t="s">
        <v>1509</v>
      </c>
      <c r="Q40" s="62">
        <f t="shared" si="8"/>
        <v>0</v>
      </c>
      <c r="R40" s="62"/>
      <c r="S40" s="63"/>
    </row>
    <row r="41" spans="1:20" ht="10.5" customHeight="1" x14ac:dyDescent="0.15">
      <c r="A41" s="164"/>
      <c r="B41" s="66" t="s">
        <v>23</v>
      </c>
      <c r="C41" s="66"/>
      <c r="D41" s="139">
        <v>42163.852083333331</v>
      </c>
      <c r="E41" s="139">
        <v>42164.565972222219</v>
      </c>
      <c r="F41" s="3" t="s">
        <v>2</v>
      </c>
      <c r="G41" s="3" t="s">
        <v>24</v>
      </c>
      <c r="H41" s="2">
        <f t="shared" si="5"/>
        <v>1</v>
      </c>
      <c r="I41" s="1" t="str">
        <f t="shared" si="6"/>
        <v xml:space="preserve"> CO  </v>
      </c>
      <c r="J41" s="1">
        <f t="shared" si="7"/>
        <v>1</v>
      </c>
      <c r="K41" s="1" t="str">
        <f t="shared" si="9"/>
        <v>CO</v>
      </c>
      <c r="L41" s="1" t="s">
        <v>321</v>
      </c>
      <c r="M41" s="1" t="str">
        <f t="shared" si="10"/>
        <v>SCON</v>
      </c>
      <c r="N41" s="1">
        <v>18</v>
      </c>
      <c r="P41" s="61" t="s">
        <v>1511</v>
      </c>
      <c r="Q41" s="62">
        <f t="shared" si="8"/>
        <v>0</v>
      </c>
      <c r="R41" s="62"/>
      <c r="S41" s="63"/>
    </row>
    <row r="42" spans="1:20" ht="10.5" customHeight="1" x14ac:dyDescent="0.15">
      <c r="A42" s="164"/>
      <c r="B42" s="66" t="s">
        <v>25</v>
      </c>
      <c r="C42" s="66"/>
      <c r="D42" s="139">
        <v>42164.565972222219</v>
      </c>
      <c r="E42" s="139">
        <v>42164.632638888892</v>
      </c>
      <c r="F42" s="3" t="s">
        <v>2</v>
      </c>
      <c r="G42" s="3" t="s">
        <v>1726</v>
      </c>
      <c r="H42" s="2">
        <f t="shared" si="5"/>
        <v>1</v>
      </c>
      <c r="I42" s="1" t="str">
        <f t="shared" ref="I42:I72" si="11">RIGHT(B42,LEN(B42)-5)</f>
        <v>SECOFC  </v>
      </c>
      <c r="J42" s="1">
        <f t="shared" si="7"/>
        <v>3</v>
      </c>
      <c r="K42" s="1" t="str">
        <f t="shared" si="9"/>
        <v>SECOFC</v>
      </c>
      <c r="L42" s="1" t="s">
        <v>318</v>
      </c>
      <c r="M42" s="1" t="str">
        <f>TRIM(SUBSTITUTE(L42,CHAR(160),CHAR(32)))</f>
        <v>SECOFC</v>
      </c>
      <c r="N42" s="1">
        <v>3</v>
      </c>
      <c r="P42" s="61" t="s">
        <v>1513</v>
      </c>
      <c r="Q42" s="62">
        <f t="shared" si="8"/>
        <v>0</v>
      </c>
      <c r="R42" s="62"/>
      <c r="S42" s="63"/>
    </row>
    <row r="43" spans="1:20" ht="10.5" customHeight="1" x14ac:dyDescent="0.15">
      <c r="A43" s="164"/>
      <c r="B43" s="66" t="s">
        <v>26</v>
      </c>
      <c r="C43" s="66"/>
      <c r="D43" s="139">
        <v>42164.632638888892</v>
      </c>
      <c r="E43" s="139">
        <v>42164.70416666667</v>
      </c>
      <c r="F43" s="3" t="s">
        <v>2</v>
      </c>
      <c r="G43" s="3" t="s">
        <v>1727</v>
      </c>
      <c r="H43" s="2">
        <f t="shared" si="5"/>
        <v>1</v>
      </c>
      <c r="I43" s="1" t="str">
        <f t="shared" si="11"/>
        <v>CLC  </v>
      </c>
      <c r="J43" s="1">
        <f t="shared" si="7"/>
        <v>7</v>
      </c>
      <c r="K43" s="1" t="str">
        <f t="shared" si="9"/>
        <v>CLC</v>
      </c>
      <c r="L43" s="1" t="s">
        <v>316</v>
      </c>
      <c r="M43" s="1" t="str">
        <f t="shared" si="10"/>
        <v>SPO</v>
      </c>
      <c r="N43" s="1">
        <v>1</v>
      </c>
      <c r="P43" s="58" t="s">
        <v>1515</v>
      </c>
      <c r="Q43" s="59">
        <f t="shared" si="8"/>
        <v>0</v>
      </c>
      <c r="R43" s="59"/>
      <c r="S43" s="60"/>
    </row>
    <row r="44" spans="1:20" ht="10.5" customHeight="1" x14ac:dyDescent="0.15">
      <c r="A44" s="164"/>
      <c r="B44" s="66" t="s">
        <v>27</v>
      </c>
      <c r="C44" s="66"/>
      <c r="D44" s="139">
        <v>42164.70416666667</v>
      </c>
      <c r="E44" s="139">
        <v>42170.758333333331</v>
      </c>
      <c r="F44" s="3" t="s">
        <v>28</v>
      </c>
      <c r="G44" s="3" t="s">
        <v>1728</v>
      </c>
      <c r="H44" s="2">
        <f t="shared" si="5"/>
        <v>6</v>
      </c>
      <c r="I44" s="1" t="str">
        <f t="shared" si="11"/>
        <v>SC  </v>
      </c>
      <c r="J44" s="1">
        <f t="shared" si="7"/>
        <v>17</v>
      </c>
      <c r="K44" s="1" t="str">
        <f t="shared" si="9"/>
        <v>SC</v>
      </c>
      <c r="L44" s="1" t="s">
        <v>317</v>
      </c>
      <c r="M44" s="1" t="str">
        <f t="shared" si="10"/>
        <v>CO</v>
      </c>
      <c r="N44" s="1">
        <v>2</v>
      </c>
      <c r="P44" s="58" t="s">
        <v>1517</v>
      </c>
      <c r="Q44" s="59">
        <f t="shared" si="8"/>
        <v>0</v>
      </c>
      <c r="R44" s="59"/>
      <c r="S44" s="60"/>
    </row>
    <row r="45" spans="1:20" ht="10.5" customHeight="1" x14ac:dyDescent="0.15">
      <c r="A45" s="164"/>
      <c r="B45" s="66" t="s">
        <v>29</v>
      </c>
      <c r="C45" s="66"/>
      <c r="D45" s="139">
        <v>42170.758333333331</v>
      </c>
      <c r="E45" s="139">
        <v>42171.644444444442</v>
      </c>
      <c r="F45" s="3" t="s">
        <v>2</v>
      </c>
      <c r="G45" s="3" t="s">
        <v>1729</v>
      </c>
      <c r="H45" s="2">
        <f t="shared" si="5"/>
        <v>1</v>
      </c>
      <c r="I45" s="1" t="str">
        <f t="shared" si="11"/>
        <v>CLC  </v>
      </c>
      <c r="J45" s="1">
        <f t="shared" si="7"/>
        <v>7</v>
      </c>
      <c r="K45" s="1" t="str">
        <f t="shared" si="9"/>
        <v>CLC</v>
      </c>
      <c r="L45" s="1" t="s">
        <v>330</v>
      </c>
      <c r="M45" s="1" t="str">
        <f t="shared" si="10"/>
        <v>CPL</v>
      </c>
      <c r="N45" s="1">
        <v>3</v>
      </c>
      <c r="P45" s="58" t="s">
        <v>1519</v>
      </c>
      <c r="Q45" s="59">
        <f t="shared" si="8"/>
        <v>0</v>
      </c>
      <c r="R45" s="59"/>
      <c r="S45" s="60"/>
    </row>
    <row r="46" spans="1:20" ht="10.5" customHeight="1" x14ac:dyDescent="0.15">
      <c r="A46" s="164"/>
      <c r="B46" s="66" t="s">
        <v>30</v>
      </c>
      <c r="C46" s="66"/>
      <c r="D46" s="139">
        <v>42171.644444444442</v>
      </c>
      <c r="E46" s="139">
        <v>42172.765972222223</v>
      </c>
      <c r="F46" s="3" t="s">
        <v>31</v>
      </c>
      <c r="G46" s="3" t="s">
        <v>32</v>
      </c>
      <c r="H46" s="2">
        <f t="shared" si="5"/>
        <v>1</v>
      </c>
      <c r="I46" s="1" t="str">
        <f t="shared" si="11"/>
        <v>SCON  </v>
      </c>
      <c r="J46" s="1">
        <f t="shared" si="7"/>
        <v>18</v>
      </c>
      <c r="K46" s="1" t="str">
        <f t="shared" si="9"/>
        <v>SCON</v>
      </c>
      <c r="L46" s="1" t="s">
        <v>322</v>
      </c>
      <c r="M46" s="1" t="str">
        <f t="shared" si="10"/>
        <v>ASSDG</v>
      </c>
      <c r="N46" s="1">
        <v>7</v>
      </c>
      <c r="P46" s="58" t="s">
        <v>1533</v>
      </c>
      <c r="Q46" s="59">
        <f t="shared" si="8"/>
        <v>30</v>
      </c>
      <c r="R46" s="59"/>
      <c r="S46" s="60"/>
    </row>
    <row r="47" spans="1:20" ht="10.5" customHeight="1" x14ac:dyDescent="0.15">
      <c r="A47" s="164"/>
      <c r="B47" s="66" t="s">
        <v>33</v>
      </c>
      <c r="C47" s="66"/>
      <c r="D47" s="139">
        <v>42172.765972222223</v>
      </c>
      <c r="E47" s="139">
        <v>42173.723611111112</v>
      </c>
      <c r="F47" s="3" t="s">
        <v>2</v>
      </c>
      <c r="G47" s="3" t="s">
        <v>34</v>
      </c>
      <c r="H47" s="2">
        <f t="shared" si="5"/>
        <v>1</v>
      </c>
      <c r="I47" s="1" t="str">
        <f t="shared" si="11"/>
        <v>CAA  </v>
      </c>
      <c r="J47" s="1">
        <f t="shared" si="7"/>
        <v>9</v>
      </c>
      <c r="K47" s="1" t="str">
        <f t="shared" si="9"/>
        <v>CAA</v>
      </c>
      <c r="L47" s="1" t="s">
        <v>324</v>
      </c>
      <c r="M47" s="1" t="str">
        <f t="shared" si="10"/>
        <v>ACO</v>
      </c>
      <c r="N47" s="1">
        <v>2</v>
      </c>
      <c r="P47" s="58" t="s">
        <v>1522</v>
      </c>
      <c r="Q47" s="59">
        <f t="shared" si="8"/>
        <v>0</v>
      </c>
      <c r="R47" s="59"/>
      <c r="S47" s="60"/>
    </row>
    <row r="48" spans="1:20" ht="10.5" customHeight="1" x14ac:dyDescent="0.15">
      <c r="A48" s="164"/>
      <c r="B48" s="66" t="s">
        <v>35</v>
      </c>
      <c r="C48" s="66"/>
      <c r="D48" s="139">
        <v>42173.723611111112</v>
      </c>
      <c r="E48" s="139">
        <v>42173.806944444441</v>
      </c>
      <c r="F48" s="3" t="s">
        <v>2</v>
      </c>
      <c r="G48" s="3" t="s">
        <v>36</v>
      </c>
      <c r="H48" s="2">
        <f t="shared" si="5"/>
        <v>1</v>
      </c>
      <c r="I48" s="1" t="str">
        <f t="shared" si="11"/>
        <v>SPO  </v>
      </c>
      <c r="J48" s="1">
        <f t="shared" si="7"/>
        <v>1</v>
      </c>
      <c r="K48" s="1" t="str">
        <f t="shared" si="9"/>
        <v>SPO</v>
      </c>
      <c r="L48" s="1" t="s">
        <v>325</v>
      </c>
      <c r="M48" s="1" t="str">
        <f t="shared" si="10"/>
        <v>SAEO</v>
      </c>
      <c r="N48" s="1">
        <v>1</v>
      </c>
      <c r="P48" s="58" t="s">
        <v>1544</v>
      </c>
      <c r="Q48" s="59">
        <f t="shared" si="8"/>
        <v>0</v>
      </c>
      <c r="R48" s="59"/>
      <c r="S48" s="60"/>
    </row>
    <row r="49" spans="1:19" ht="10.5" customHeight="1" x14ac:dyDescent="0.25">
      <c r="A49" s="164"/>
      <c r="B49" s="66" t="s">
        <v>37</v>
      </c>
      <c r="C49" s="66"/>
      <c r="D49" s="139">
        <v>42173.806944444441</v>
      </c>
      <c r="E49" s="139">
        <v>42174.541666666664</v>
      </c>
      <c r="F49" s="3" t="s">
        <v>2</v>
      </c>
      <c r="G49" s="3" t="s">
        <v>38</v>
      </c>
      <c r="H49" s="2">
        <f t="shared" si="5"/>
        <v>1</v>
      </c>
      <c r="I49" s="1" t="str">
        <f t="shared" si="11"/>
        <v>CO  </v>
      </c>
      <c r="J49" s="1">
        <f t="shared" si="7"/>
        <v>2</v>
      </c>
      <c r="K49" s="1" t="str">
        <f t="shared" si="9"/>
        <v>CO</v>
      </c>
      <c r="L49"/>
      <c r="M49" s="97" t="s">
        <v>1549</v>
      </c>
      <c r="N49">
        <f>SUM(N31:N48)</f>
        <v>116</v>
      </c>
      <c r="P49" s="58" t="s">
        <v>1545</v>
      </c>
      <c r="Q49" s="59">
        <f t="shared" si="8"/>
        <v>0</v>
      </c>
      <c r="R49" s="59"/>
      <c r="S49" s="60"/>
    </row>
    <row r="50" spans="1:19" ht="10.5" customHeight="1" x14ac:dyDescent="0.25">
      <c r="A50" s="164"/>
      <c r="B50" s="66" t="s">
        <v>39</v>
      </c>
      <c r="C50" s="66"/>
      <c r="D50" s="139">
        <v>42174.541666666664</v>
      </c>
      <c r="E50" s="139">
        <v>42174.590277777781</v>
      </c>
      <c r="F50" s="3" t="s">
        <v>2</v>
      </c>
      <c r="G50" s="3" t="s">
        <v>1726</v>
      </c>
      <c r="H50" s="2">
        <f t="shared" si="5"/>
        <v>1</v>
      </c>
      <c r="I50" s="1" t="str">
        <f t="shared" si="11"/>
        <v>SECOFC  </v>
      </c>
      <c r="J50" s="1">
        <f t="shared" si="7"/>
        <v>3</v>
      </c>
      <c r="K50" s="1" t="str">
        <f t="shared" si="9"/>
        <v>SECOFC</v>
      </c>
      <c r="L50"/>
      <c r="M50" s="97" t="s">
        <v>1550</v>
      </c>
      <c r="N50"/>
      <c r="P50" s="58" t="s">
        <v>1546</v>
      </c>
      <c r="Q50" s="59">
        <f t="shared" si="8"/>
        <v>0</v>
      </c>
      <c r="R50" s="59"/>
      <c r="S50" s="60"/>
    </row>
    <row r="51" spans="1:19" ht="10.5" customHeight="1" x14ac:dyDescent="0.15">
      <c r="A51" s="164"/>
      <c r="B51" s="66" t="s">
        <v>40</v>
      </c>
      <c r="C51" s="66"/>
      <c r="D51" s="139">
        <v>42174.590277777781</v>
      </c>
      <c r="E51" s="139">
        <v>42174.665972222225</v>
      </c>
      <c r="F51" s="3" t="s">
        <v>2</v>
      </c>
      <c r="G51" s="3" t="s">
        <v>1727</v>
      </c>
      <c r="H51" s="2">
        <f t="shared" si="5"/>
        <v>1</v>
      </c>
      <c r="I51" s="1" t="str">
        <f t="shared" si="11"/>
        <v>CLC  </v>
      </c>
      <c r="J51" s="1">
        <f t="shared" si="7"/>
        <v>7</v>
      </c>
      <c r="K51" s="1" t="str">
        <f t="shared" si="9"/>
        <v>CLC</v>
      </c>
      <c r="P51" s="58" t="s">
        <v>1547</v>
      </c>
      <c r="Q51" s="59">
        <f t="shared" si="8"/>
        <v>0</v>
      </c>
      <c r="R51" s="59"/>
      <c r="S51" s="60"/>
    </row>
    <row r="52" spans="1:19" ht="10.5" customHeight="1" thickBot="1" x14ac:dyDescent="0.2">
      <c r="A52" s="164"/>
      <c r="B52" s="66" t="s">
        <v>41</v>
      </c>
      <c r="C52" s="66"/>
      <c r="D52" s="139">
        <v>42174.665972222225</v>
      </c>
      <c r="E52" s="139">
        <v>42186.616666666669</v>
      </c>
      <c r="F52" s="3" t="s">
        <v>42</v>
      </c>
      <c r="G52" s="3" t="s">
        <v>43</v>
      </c>
      <c r="H52" s="2">
        <f t="shared" si="5"/>
        <v>11</v>
      </c>
      <c r="I52" s="1" t="str">
        <f t="shared" si="11"/>
        <v>SC  </v>
      </c>
      <c r="J52" s="1">
        <f t="shared" si="7"/>
        <v>17</v>
      </c>
      <c r="K52" s="1" t="str">
        <f t="shared" si="9"/>
        <v>SC</v>
      </c>
      <c r="P52" s="64" t="s">
        <v>1548</v>
      </c>
      <c r="Q52" s="88">
        <f t="shared" si="8"/>
        <v>0</v>
      </c>
      <c r="R52" s="88"/>
      <c r="S52" s="65"/>
    </row>
    <row r="53" spans="1:19" ht="10.5" customHeight="1" x14ac:dyDescent="0.25">
      <c r="A53" s="164"/>
      <c r="B53" s="66" t="s">
        <v>44</v>
      </c>
      <c r="C53" s="66"/>
      <c r="D53" s="139">
        <v>42186.616666666669</v>
      </c>
      <c r="E53" s="139">
        <v>42186.783333333333</v>
      </c>
      <c r="F53" s="3" t="s">
        <v>2</v>
      </c>
      <c r="G53" s="3" t="s">
        <v>1730</v>
      </c>
      <c r="H53" s="2">
        <f t="shared" si="5"/>
        <v>1</v>
      </c>
      <c r="I53" s="1" t="str">
        <f t="shared" si="11"/>
        <v>CLC  </v>
      </c>
      <c r="J53" s="1">
        <f t="shared" si="7"/>
        <v>7</v>
      </c>
      <c r="K53" s="1" t="str">
        <f t="shared" si="9"/>
        <v>CLC</v>
      </c>
      <c r="L53"/>
      <c r="N53"/>
    </row>
    <row r="54" spans="1:19" ht="10.5" customHeight="1" x14ac:dyDescent="0.25">
      <c r="A54" s="164"/>
      <c r="B54" s="66" t="s">
        <v>45</v>
      </c>
      <c r="C54" s="66"/>
      <c r="D54" s="139">
        <v>42186.783333333333</v>
      </c>
      <c r="E54" s="139">
        <v>42193.611111111109</v>
      </c>
      <c r="F54" s="3" t="s">
        <v>28</v>
      </c>
      <c r="G54" s="3" t="s">
        <v>46</v>
      </c>
      <c r="H54" s="2">
        <f t="shared" si="5"/>
        <v>6</v>
      </c>
      <c r="I54" s="1" t="str">
        <f t="shared" si="11"/>
        <v>SCON  </v>
      </c>
      <c r="J54" s="1">
        <f t="shared" si="7"/>
        <v>18</v>
      </c>
      <c r="K54" s="1" t="str">
        <f t="shared" si="9"/>
        <v>SCON</v>
      </c>
      <c r="L54"/>
      <c r="M54" s="1" t="str">
        <f t="shared" si="10"/>
        <v/>
      </c>
      <c r="N54"/>
    </row>
    <row r="55" spans="1:19" ht="10.5" customHeight="1" x14ac:dyDescent="0.25">
      <c r="A55" s="164"/>
      <c r="B55" s="66" t="s">
        <v>47</v>
      </c>
      <c r="C55" s="66"/>
      <c r="D55" s="139">
        <v>42193.611111111109</v>
      </c>
      <c r="E55" s="139">
        <v>42194.566666666666</v>
      </c>
      <c r="F55" s="3" t="s">
        <v>2</v>
      </c>
      <c r="G55" s="3" t="s">
        <v>48</v>
      </c>
      <c r="H55" s="2">
        <f t="shared" si="5"/>
        <v>1</v>
      </c>
      <c r="I55" s="1" t="str">
        <f t="shared" si="11"/>
        <v>CLC  </v>
      </c>
      <c r="J55" s="1">
        <f t="shared" si="7"/>
        <v>7</v>
      </c>
      <c r="K55" s="1" t="str">
        <f t="shared" si="9"/>
        <v>CLC</v>
      </c>
      <c r="L55"/>
      <c r="M55" s="1" t="str">
        <f t="shared" si="10"/>
        <v/>
      </c>
      <c r="N55"/>
    </row>
    <row r="56" spans="1:19" ht="10.5" customHeight="1" x14ac:dyDescent="0.25">
      <c r="A56" s="164"/>
      <c r="B56" s="66" t="s">
        <v>49</v>
      </c>
      <c r="C56" s="66"/>
      <c r="D56" s="139">
        <v>42194.566666666666</v>
      </c>
      <c r="E56" s="139">
        <v>42194.676388888889</v>
      </c>
      <c r="F56" s="3" t="s">
        <v>2</v>
      </c>
      <c r="G56" s="3" t="s">
        <v>1731</v>
      </c>
      <c r="H56" s="2">
        <f t="shared" si="5"/>
        <v>1</v>
      </c>
      <c r="I56" s="1" t="str">
        <f t="shared" si="11"/>
        <v>SECADM  </v>
      </c>
      <c r="J56" s="1">
        <f t="shared" si="7"/>
        <v>4</v>
      </c>
      <c r="K56" s="1" t="str">
        <f t="shared" si="9"/>
        <v>SECADM</v>
      </c>
      <c r="L56"/>
      <c r="M56" s="1" t="str">
        <f t="shared" si="10"/>
        <v/>
      </c>
      <c r="N56"/>
    </row>
    <row r="57" spans="1:19" ht="10.5" customHeight="1" x14ac:dyDescent="0.25">
      <c r="A57" s="164"/>
      <c r="B57" s="66" t="s">
        <v>50</v>
      </c>
      <c r="C57" s="66"/>
      <c r="D57" s="139">
        <v>42194.676388888889</v>
      </c>
      <c r="E57" s="139">
        <v>42195.614583333336</v>
      </c>
      <c r="F57" s="3" t="s">
        <v>2</v>
      </c>
      <c r="G57" s="3" t="s">
        <v>51</v>
      </c>
      <c r="H57" s="2">
        <f t="shared" si="5"/>
        <v>1</v>
      </c>
      <c r="I57" s="1" t="str">
        <f t="shared" si="11"/>
        <v>SCON  </v>
      </c>
      <c r="J57" s="1">
        <f t="shared" si="7"/>
        <v>18</v>
      </c>
      <c r="K57" s="1" t="str">
        <f t="shared" si="9"/>
        <v>SCON</v>
      </c>
      <c r="L57"/>
      <c r="M57" s="1" t="str">
        <f t="shared" si="10"/>
        <v/>
      </c>
      <c r="N57"/>
    </row>
    <row r="58" spans="1:19" ht="10.5" customHeight="1" x14ac:dyDescent="0.25">
      <c r="A58" s="164"/>
      <c r="B58" s="66" t="s">
        <v>52</v>
      </c>
      <c r="C58" s="66"/>
      <c r="D58" s="139">
        <v>42195.614583333336</v>
      </c>
      <c r="E58" s="139">
        <v>42195.734027777777</v>
      </c>
      <c r="F58" s="3" t="s">
        <v>2</v>
      </c>
      <c r="G58" s="3" t="s">
        <v>51</v>
      </c>
      <c r="H58" s="2">
        <f t="shared" si="5"/>
        <v>1</v>
      </c>
      <c r="I58" s="1" t="str">
        <f t="shared" si="11"/>
        <v>SECADM  </v>
      </c>
      <c r="J58" s="1">
        <f t="shared" si="7"/>
        <v>4</v>
      </c>
      <c r="K58" s="1" t="str">
        <f t="shared" si="9"/>
        <v>SECADM</v>
      </c>
      <c r="L58"/>
      <c r="M58" s="1" t="str">
        <f t="shared" si="10"/>
        <v/>
      </c>
      <c r="N58"/>
    </row>
    <row r="59" spans="1:19" ht="10.5" customHeight="1" x14ac:dyDescent="0.25">
      <c r="A59" s="164"/>
      <c r="B59" s="66" t="s">
        <v>53</v>
      </c>
      <c r="C59" s="66"/>
      <c r="D59" s="139">
        <v>42195.734027777777</v>
      </c>
      <c r="E59" s="139">
        <v>42198.743055555555</v>
      </c>
      <c r="F59" s="3" t="s">
        <v>13</v>
      </c>
      <c r="G59" s="3" t="s">
        <v>54</v>
      </c>
      <c r="H59" s="2">
        <f t="shared" si="5"/>
        <v>3</v>
      </c>
      <c r="I59" s="1" t="str">
        <f t="shared" si="11"/>
        <v>CPL  </v>
      </c>
      <c r="J59" s="1">
        <f t="shared" si="7"/>
        <v>3</v>
      </c>
      <c r="K59" s="1" t="str">
        <f t="shared" si="9"/>
        <v>CPL</v>
      </c>
      <c r="L59"/>
      <c r="M59" s="1" t="str">
        <f t="shared" si="10"/>
        <v/>
      </c>
      <c r="N59"/>
    </row>
    <row r="60" spans="1:19" ht="10.5" customHeight="1" x14ac:dyDescent="0.25">
      <c r="A60" s="164"/>
      <c r="B60" s="66" t="s">
        <v>55</v>
      </c>
      <c r="C60" s="66"/>
      <c r="D60" s="139">
        <v>42198.743055555555</v>
      </c>
      <c r="E60" s="139">
        <v>42198.818055555559</v>
      </c>
      <c r="F60" s="3" t="s">
        <v>2</v>
      </c>
      <c r="G60" s="3" t="s">
        <v>56</v>
      </c>
      <c r="H60" s="2">
        <f t="shared" si="5"/>
        <v>1</v>
      </c>
      <c r="I60" s="1" t="str">
        <f t="shared" si="11"/>
        <v>ASSDG  </v>
      </c>
      <c r="J60" s="1">
        <f t="shared" si="7"/>
        <v>7</v>
      </c>
      <c r="K60" s="1" t="str">
        <f t="shared" si="9"/>
        <v>ASSDG</v>
      </c>
      <c r="L60"/>
      <c r="M60" s="1" t="str">
        <f t="shared" si="10"/>
        <v/>
      </c>
      <c r="N60"/>
    </row>
    <row r="61" spans="1:19" ht="10.5" customHeight="1" x14ac:dyDescent="0.25">
      <c r="A61" s="164"/>
      <c r="B61" s="66" t="s">
        <v>57</v>
      </c>
      <c r="C61" s="66"/>
      <c r="D61" s="139">
        <v>42198.818055555559</v>
      </c>
      <c r="E61" s="139">
        <v>42199.743750000001</v>
      </c>
      <c r="F61" s="3" t="s">
        <v>2</v>
      </c>
      <c r="G61" s="3" t="s">
        <v>58</v>
      </c>
      <c r="H61" s="2">
        <f t="shared" si="5"/>
        <v>1</v>
      </c>
      <c r="I61" s="1" t="str">
        <f t="shared" si="11"/>
        <v>SECADM  </v>
      </c>
      <c r="J61" s="1">
        <f t="shared" si="7"/>
        <v>4</v>
      </c>
      <c r="K61" s="1" t="str">
        <f t="shared" si="9"/>
        <v>SECADM</v>
      </c>
      <c r="L61"/>
      <c r="M61" s="1" t="str">
        <f t="shared" si="10"/>
        <v/>
      </c>
      <c r="N61"/>
    </row>
    <row r="62" spans="1:19" ht="10.5" customHeight="1" x14ac:dyDescent="0.25">
      <c r="A62" s="164"/>
      <c r="B62" s="66" t="s">
        <v>59</v>
      </c>
      <c r="C62" s="66"/>
      <c r="D62" s="139">
        <v>42199.743750000001</v>
      </c>
      <c r="E62" s="139">
        <v>42206.700694444444</v>
      </c>
      <c r="F62" s="3" t="s">
        <v>28</v>
      </c>
      <c r="G62" s="3" t="s">
        <v>60</v>
      </c>
      <c r="H62" s="2">
        <f t="shared" si="5"/>
        <v>6</v>
      </c>
      <c r="I62" s="1" t="str">
        <f t="shared" si="11"/>
        <v>ASSDG  </v>
      </c>
      <c r="J62" s="1">
        <f t="shared" si="7"/>
        <v>7</v>
      </c>
      <c r="K62" s="1" t="str">
        <f t="shared" si="9"/>
        <v>ASSDG</v>
      </c>
      <c r="L62"/>
      <c r="M62" s="1" t="str">
        <f t="shared" si="10"/>
        <v/>
      </c>
      <c r="N62"/>
    </row>
    <row r="63" spans="1:19" ht="10.5" customHeight="1" x14ac:dyDescent="0.25">
      <c r="A63" s="164"/>
      <c r="B63" s="66" t="s">
        <v>61</v>
      </c>
      <c r="C63" s="66"/>
      <c r="D63" s="139">
        <v>42206.700694444444</v>
      </c>
      <c r="E63" s="139">
        <v>42206.811111111114</v>
      </c>
      <c r="F63" s="3" t="s">
        <v>2</v>
      </c>
      <c r="G63" s="3" t="s">
        <v>62</v>
      </c>
      <c r="H63" s="2">
        <f t="shared" si="5"/>
        <v>1</v>
      </c>
      <c r="I63" s="1" t="str">
        <f t="shared" si="11"/>
        <v>DG  </v>
      </c>
      <c r="J63" s="1">
        <f t="shared" si="7"/>
        <v>3</v>
      </c>
      <c r="K63" s="1" t="str">
        <f t="shared" si="9"/>
        <v>DG</v>
      </c>
      <c r="L63"/>
      <c r="M63" s="1" t="str">
        <f t="shared" si="10"/>
        <v/>
      </c>
      <c r="N63"/>
    </row>
    <row r="64" spans="1:19" ht="10.5" customHeight="1" x14ac:dyDescent="0.25">
      <c r="A64" s="164"/>
      <c r="B64" s="66" t="s">
        <v>63</v>
      </c>
      <c r="C64" s="66"/>
      <c r="D64" s="139">
        <v>42206.811111111114</v>
      </c>
      <c r="E64" s="139">
        <v>42207.61041666667</v>
      </c>
      <c r="F64" s="3" t="s">
        <v>2</v>
      </c>
      <c r="G64" s="3" t="s">
        <v>64</v>
      </c>
      <c r="H64" s="2">
        <f t="shared" si="5"/>
        <v>1</v>
      </c>
      <c r="I64" s="1" t="str">
        <f t="shared" si="11"/>
        <v>CO  </v>
      </c>
      <c r="J64" s="1">
        <f t="shared" si="7"/>
        <v>2</v>
      </c>
      <c r="K64" s="1" t="str">
        <f t="shared" si="9"/>
        <v>CO</v>
      </c>
      <c r="L64"/>
      <c r="M64" s="1" t="str">
        <f t="shared" si="10"/>
        <v/>
      </c>
      <c r="N64"/>
    </row>
    <row r="65" spans="1:20" ht="10.5" customHeight="1" x14ac:dyDescent="0.25">
      <c r="A65" s="164"/>
      <c r="B65" s="66" t="s">
        <v>65</v>
      </c>
      <c r="C65" s="66"/>
      <c r="D65" s="139">
        <v>42207.61041666667</v>
      </c>
      <c r="E65" s="139">
        <v>42208.634722222225</v>
      </c>
      <c r="F65" s="3" t="s">
        <v>31</v>
      </c>
      <c r="G65" s="3" t="s">
        <v>66</v>
      </c>
      <c r="H65" s="2">
        <f t="shared" si="5"/>
        <v>1</v>
      </c>
      <c r="I65" s="1" t="str">
        <f t="shared" si="11"/>
        <v>ACO  </v>
      </c>
      <c r="J65" s="1">
        <f t="shared" si="7"/>
        <v>2</v>
      </c>
      <c r="K65" s="1" t="str">
        <f t="shared" si="9"/>
        <v>ACO</v>
      </c>
      <c r="L65"/>
      <c r="M65" s="1" t="str">
        <f t="shared" si="10"/>
        <v/>
      </c>
      <c r="N65"/>
    </row>
    <row r="66" spans="1:20" ht="10.5" customHeight="1" x14ac:dyDescent="0.25">
      <c r="A66" s="164"/>
      <c r="B66" s="66" t="s">
        <v>67</v>
      </c>
      <c r="C66" s="66"/>
      <c r="D66" s="139">
        <v>42208.634722222225</v>
      </c>
      <c r="E66" s="139">
        <v>42208.697222222225</v>
      </c>
      <c r="F66" s="3" t="s">
        <v>2</v>
      </c>
      <c r="G66" s="3" t="s">
        <v>1</v>
      </c>
      <c r="H66" s="2">
        <f t="shared" si="5"/>
        <v>1</v>
      </c>
      <c r="I66" s="1" t="str">
        <f t="shared" si="11"/>
        <v>SECOFC  </v>
      </c>
      <c r="J66" s="1">
        <f t="shared" si="7"/>
        <v>3</v>
      </c>
      <c r="K66" s="1" t="str">
        <f t="shared" si="9"/>
        <v>SECOFC</v>
      </c>
      <c r="L66"/>
      <c r="M66" s="1" t="str">
        <f t="shared" si="10"/>
        <v/>
      </c>
      <c r="N66"/>
    </row>
    <row r="67" spans="1:20" ht="10.5" customHeight="1" x14ac:dyDescent="0.25">
      <c r="A67" s="164"/>
      <c r="B67" s="66" t="s">
        <v>68</v>
      </c>
      <c r="C67" s="66"/>
      <c r="D67" s="139">
        <v>42208.634722222225</v>
      </c>
      <c r="E67" s="139">
        <v>42208.807638888888</v>
      </c>
      <c r="F67" s="3" t="s">
        <v>2</v>
      </c>
      <c r="G67" s="3" t="s">
        <v>1</v>
      </c>
      <c r="H67" s="2">
        <f t="shared" si="5"/>
        <v>1</v>
      </c>
      <c r="I67" s="1" t="str">
        <f t="shared" si="11"/>
        <v>DG  </v>
      </c>
      <c r="J67" s="1">
        <f t="shared" si="7"/>
        <v>3</v>
      </c>
      <c r="K67" s="1" t="str">
        <f t="shared" si="9"/>
        <v>DG</v>
      </c>
      <c r="L67"/>
    </row>
    <row r="68" spans="1:20" ht="10.5" customHeight="1" x14ac:dyDescent="0.25">
      <c r="A68" s="164"/>
      <c r="B68" s="66" t="s">
        <v>69</v>
      </c>
      <c r="C68" s="66"/>
      <c r="D68" s="139">
        <v>42208.807638888888</v>
      </c>
      <c r="E68" s="139">
        <v>42209.598611111112</v>
      </c>
      <c r="F68" s="3" t="s">
        <v>2</v>
      </c>
      <c r="G68" s="3" t="s">
        <v>70</v>
      </c>
      <c r="H68" s="2">
        <f t="shared" si="5"/>
        <v>1</v>
      </c>
      <c r="I68" s="1" t="str">
        <f t="shared" si="11"/>
        <v>ACO  </v>
      </c>
      <c r="J68" s="1">
        <f t="shared" si="7"/>
        <v>2</v>
      </c>
      <c r="K68" s="1" t="str">
        <f t="shared" si="9"/>
        <v>ACO</v>
      </c>
      <c r="L68"/>
    </row>
    <row r="69" spans="1:20" ht="10.5" customHeight="1" x14ac:dyDescent="0.25">
      <c r="A69" s="164"/>
      <c r="B69" s="66" t="s">
        <v>71</v>
      </c>
      <c r="C69" s="66"/>
      <c r="D69" s="139">
        <v>42209.598611111112</v>
      </c>
      <c r="E69" s="139">
        <v>42209.738194444442</v>
      </c>
      <c r="F69" s="3" t="s">
        <v>2</v>
      </c>
      <c r="G69" s="3" t="s">
        <v>72</v>
      </c>
      <c r="H69" s="2">
        <f t="shared" si="5"/>
        <v>1</v>
      </c>
      <c r="I69" s="1" t="str">
        <f t="shared" si="11"/>
        <v>SAEO  </v>
      </c>
      <c r="J69" s="1">
        <f t="shared" si="7"/>
        <v>1</v>
      </c>
      <c r="K69" s="1" t="str">
        <f t="shared" si="9"/>
        <v>SAEO</v>
      </c>
      <c r="L69"/>
    </row>
    <row r="70" spans="1:20" ht="10.5" customHeight="1" x14ac:dyDescent="0.25">
      <c r="A70" s="164"/>
      <c r="B70" s="66" t="s">
        <v>73</v>
      </c>
      <c r="C70" s="66"/>
      <c r="D70" s="139">
        <v>42209.738194444442</v>
      </c>
      <c r="E70" s="139">
        <v>42209.818749999999</v>
      </c>
      <c r="F70" s="3" t="s">
        <v>2</v>
      </c>
      <c r="G70" s="3" t="s">
        <v>74</v>
      </c>
      <c r="H70" s="2">
        <f t="shared" si="5"/>
        <v>1</v>
      </c>
      <c r="I70" s="1" t="str">
        <f t="shared" si="11"/>
        <v>CLC  </v>
      </c>
      <c r="J70" s="1">
        <f t="shared" si="7"/>
        <v>7</v>
      </c>
      <c r="K70" s="1" t="str">
        <f t="shared" si="9"/>
        <v>CLC</v>
      </c>
      <c r="L70"/>
    </row>
    <row r="71" spans="1:20" ht="10.5" customHeight="1" x14ac:dyDescent="0.25">
      <c r="A71" s="164"/>
      <c r="B71" s="66" t="s">
        <v>75</v>
      </c>
      <c r="C71" s="66"/>
      <c r="D71" s="139">
        <v>42209.818749999999</v>
      </c>
      <c r="E71" s="139">
        <v>42220.671527777777</v>
      </c>
      <c r="F71" s="3" t="s">
        <v>76</v>
      </c>
      <c r="G71" s="3" t="s">
        <v>77</v>
      </c>
      <c r="H71" s="2">
        <f t="shared" si="5"/>
        <v>10</v>
      </c>
      <c r="I71" s="1" t="str">
        <f t="shared" si="11"/>
        <v>SCON  </v>
      </c>
      <c r="J71" s="1">
        <f t="shared" si="7"/>
        <v>18</v>
      </c>
      <c r="K71" s="1" t="str">
        <f t="shared" si="9"/>
        <v>SCON</v>
      </c>
      <c r="L71"/>
    </row>
    <row r="72" spans="1:20" ht="10.5" customHeight="1" thickBot="1" x14ac:dyDescent="0.3">
      <c r="A72" s="173"/>
      <c r="B72" s="66" t="s">
        <v>78</v>
      </c>
      <c r="C72" s="66"/>
      <c r="D72" s="139">
        <v>42220.671527777777</v>
      </c>
      <c r="E72" s="139">
        <v>42221.597916666666</v>
      </c>
      <c r="F72" s="3" t="s">
        <v>2</v>
      </c>
      <c r="G72" s="3" t="s">
        <v>79</v>
      </c>
      <c r="H72" s="2">
        <f t="shared" si="5"/>
        <v>1</v>
      </c>
      <c r="I72" s="1" t="str">
        <f t="shared" si="11"/>
        <v>CLC  </v>
      </c>
      <c r="J72" s="1">
        <f t="shared" si="7"/>
        <v>7</v>
      </c>
      <c r="K72" s="1" t="str">
        <f t="shared" si="9"/>
        <v>CLC</v>
      </c>
      <c r="L72"/>
    </row>
    <row r="73" spans="1:20" ht="10.5" customHeight="1" x14ac:dyDescent="0.25">
      <c r="B73" s="2"/>
      <c r="C73" s="2"/>
      <c r="D73" s="2"/>
      <c r="E73" s="2"/>
      <c r="F73" s="2"/>
      <c r="G73" s="2"/>
      <c r="H73" s="2"/>
      <c r="K73" s="1" t="str">
        <f t="shared" si="9"/>
        <v/>
      </c>
      <c r="L73"/>
    </row>
    <row r="74" spans="1:20" ht="10.5" customHeight="1" x14ac:dyDescent="0.15">
      <c r="B74" s="2"/>
      <c r="C74" s="2"/>
      <c r="D74" s="2"/>
      <c r="E74" s="2"/>
      <c r="F74" s="2"/>
      <c r="G74" s="2"/>
      <c r="H74" s="2"/>
      <c r="K74" s="1" t="str">
        <f t="shared" si="9"/>
        <v/>
      </c>
    </row>
    <row r="75" spans="1:20" ht="10.5" customHeight="1" thickBot="1" x14ac:dyDescent="0.2">
      <c r="B75" s="2"/>
      <c r="C75" s="2"/>
      <c r="D75" s="2"/>
      <c r="E75" s="2"/>
      <c r="F75" s="2"/>
      <c r="G75" s="2"/>
      <c r="H75" s="2"/>
      <c r="I75" s="6" t="s">
        <v>311</v>
      </c>
      <c r="K75" s="1" t="str">
        <f t="shared" si="9"/>
        <v>DADOS EXTRAIDOS:</v>
      </c>
    </row>
    <row r="76" spans="1:20" ht="11.25" customHeight="1" thickBot="1" x14ac:dyDescent="0.2">
      <c r="A76" s="163" t="s">
        <v>1525</v>
      </c>
      <c r="D76" s="2"/>
      <c r="E76" s="2"/>
      <c r="F76" s="2"/>
      <c r="G76" s="4" t="s">
        <v>127</v>
      </c>
      <c r="I76" s="6" t="s">
        <v>310</v>
      </c>
      <c r="J76" s="6" t="s">
        <v>326</v>
      </c>
      <c r="K76" s="1" t="str">
        <f t="shared" si="9"/>
        <v>DEPTO</v>
      </c>
      <c r="L76" s="6" t="s">
        <v>345</v>
      </c>
      <c r="M76" s="1" t="str">
        <f t="shared" si="10"/>
        <v>DADOS AGRUPADOS:</v>
      </c>
      <c r="P76" s="6"/>
      <c r="Q76" s="6"/>
      <c r="T76" s="6"/>
    </row>
    <row r="77" spans="1:20" ht="10.5" customHeight="1" thickBot="1" x14ac:dyDescent="0.2">
      <c r="A77" s="164"/>
      <c r="B77" s="2" t="s">
        <v>81</v>
      </c>
      <c r="C77" s="2"/>
      <c r="D77" s="2" t="s">
        <v>1</v>
      </c>
      <c r="E77" s="140">
        <v>42263.649305555555</v>
      </c>
      <c r="F77" s="2" t="s">
        <v>28</v>
      </c>
      <c r="G77" s="2" t="s">
        <v>1</v>
      </c>
      <c r="H77" s="2">
        <f t="shared" ref="H77:H92" si="12">VALUE(IF(LEFT(F77,1)="&lt;",1,LEFT(F77,2)))</f>
        <v>6</v>
      </c>
      <c r="I77" s="7" t="str">
        <f t="shared" ref="I77:I85" si="13">RIGHT(B77,LEN(B77)-4)</f>
        <v>140ZE  </v>
      </c>
      <c r="J77" s="1">
        <f t="shared" ref="J77:J109" si="14">SUMIFS($H$77:$H$109,$I$77:$I$109,I77)</f>
        <v>10</v>
      </c>
      <c r="K77" s="1" t="str">
        <f t="shared" si="9"/>
        <v>140ZE</v>
      </c>
      <c r="M77" s="1" t="str">
        <f t="shared" si="10"/>
        <v/>
      </c>
      <c r="P77" s="89" t="s">
        <v>1478</v>
      </c>
      <c r="Q77" s="43"/>
      <c r="R77" s="43"/>
      <c r="S77" s="42"/>
    </row>
    <row r="78" spans="1:20" ht="10.5" customHeight="1" x14ac:dyDescent="0.15">
      <c r="A78" s="164"/>
      <c r="B78" s="2" t="s">
        <v>82</v>
      </c>
      <c r="C78" s="2"/>
      <c r="D78" s="140">
        <v>42263.649305555555</v>
      </c>
      <c r="E78" s="140">
        <v>42264.536805555559</v>
      </c>
      <c r="F78" s="2" t="s">
        <v>2</v>
      </c>
      <c r="G78" s="2" t="s">
        <v>1732</v>
      </c>
      <c r="H78" s="2">
        <f t="shared" si="12"/>
        <v>1</v>
      </c>
      <c r="I78" s="1" t="str">
        <f t="shared" si="13"/>
        <v>ASSISEG  </v>
      </c>
      <c r="J78" s="1">
        <f t="shared" si="14"/>
        <v>5</v>
      </c>
      <c r="K78" s="1" t="str">
        <f t="shared" si="9"/>
        <v>ASSISEG</v>
      </c>
      <c r="L78" s="1" t="s">
        <v>312</v>
      </c>
      <c r="M78" s="1" t="str">
        <f t="shared" si="10"/>
        <v>140ZE</v>
      </c>
      <c r="N78" s="1">
        <v>10</v>
      </c>
      <c r="P78" s="84" t="s">
        <v>1501</v>
      </c>
      <c r="Q78" s="82">
        <f>SUMIFS($N$78:$N$107,$M$78:$M$107,P78)</f>
        <v>0</v>
      </c>
      <c r="R78" s="82"/>
      <c r="S78" s="83"/>
      <c r="T78" s="7"/>
    </row>
    <row r="79" spans="1:20" ht="10.5" customHeight="1" x14ac:dyDescent="0.15">
      <c r="A79" s="164"/>
      <c r="B79" s="2" t="s">
        <v>83</v>
      </c>
      <c r="C79" s="2"/>
      <c r="D79" s="140">
        <v>42264.536805555559</v>
      </c>
      <c r="E79" s="140">
        <v>42268.714583333334</v>
      </c>
      <c r="F79" s="2" t="s">
        <v>8</v>
      </c>
      <c r="G79" s="2" t="s">
        <v>1725</v>
      </c>
      <c r="H79" s="2">
        <f t="shared" si="12"/>
        <v>4</v>
      </c>
      <c r="I79" s="1" t="str">
        <f t="shared" si="13"/>
        <v>140ZE  </v>
      </c>
      <c r="J79" s="1">
        <f t="shared" si="14"/>
        <v>10</v>
      </c>
      <c r="K79" s="1" t="str">
        <f t="shared" si="9"/>
        <v>140ZE</v>
      </c>
      <c r="L79" s="1" t="s">
        <v>313</v>
      </c>
      <c r="M79" s="1" t="str">
        <f t="shared" si="10"/>
        <v>ASSISEG</v>
      </c>
      <c r="N79" s="1">
        <v>1</v>
      </c>
      <c r="P79" s="84" t="s">
        <v>1505</v>
      </c>
      <c r="Q79" s="85">
        <f t="shared" ref="Q79:Q99" si="15">SUMIFS($N$78:$N$107,$M$78:$M$107,P79)</f>
        <v>0</v>
      </c>
      <c r="R79" s="85"/>
      <c r="S79" s="86"/>
      <c r="T79" s="7"/>
    </row>
    <row r="80" spans="1:20" ht="10.5" customHeight="1" x14ac:dyDescent="0.15">
      <c r="A80" s="164"/>
      <c r="B80" s="2" t="s">
        <v>84</v>
      </c>
      <c r="C80" s="2"/>
      <c r="D80" s="140">
        <v>42268.714583333334</v>
      </c>
      <c r="E80" s="140">
        <v>42272.772916666669</v>
      </c>
      <c r="F80" s="2" t="s">
        <v>8</v>
      </c>
      <c r="G80" s="2" t="s">
        <v>1733</v>
      </c>
      <c r="H80" s="2">
        <f t="shared" si="12"/>
        <v>4</v>
      </c>
      <c r="I80" s="1" t="str">
        <f t="shared" si="13"/>
        <v>ASSISEG  </v>
      </c>
      <c r="J80" s="1">
        <f t="shared" si="14"/>
        <v>5</v>
      </c>
      <c r="K80" s="1" t="str">
        <f t="shared" si="9"/>
        <v>ASSISEG</v>
      </c>
      <c r="L80" s="1" t="s">
        <v>314</v>
      </c>
      <c r="M80" s="1" t="str">
        <f t="shared" si="10"/>
        <v>CAA</v>
      </c>
      <c r="N80" s="1">
        <v>5</v>
      </c>
      <c r="P80" s="61" t="s">
        <v>1503</v>
      </c>
      <c r="Q80" s="62">
        <f t="shared" si="15"/>
        <v>0</v>
      </c>
      <c r="R80" s="62"/>
      <c r="S80" s="63"/>
      <c r="T80" s="7"/>
    </row>
    <row r="81" spans="1:20" ht="10.5" customHeight="1" x14ac:dyDescent="0.15">
      <c r="A81" s="164"/>
      <c r="B81" s="2" t="s">
        <v>85</v>
      </c>
      <c r="C81" s="2"/>
      <c r="D81" s="140">
        <v>42272.772916666669</v>
      </c>
      <c r="E81" s="140">
        <v>42278.686805555553</v>
      </c>
      <c r="F81" s="2" t="s">
        <v>86</v>
      </c>
      <c r="G81" s="2" t="s">
        <v>9</v>
      </c>
      <c r="H81" s="2">
        <f t="shared" si="12"/>
        <v>5</v>
      </c>
      <c r="I81" s="1" t="str">
        <f t="shared" si="13"/>
        <v>CAA  </v>
      </c>
      <c r="J81" s="1">
        <f t="shared" si="14"/>
        <v>5</v>
      </c>
      <c r="K81" s="1" t="str">
        <f t="shared" si="9"/>
        <v>CAA</v>
      </c>
      <c r="L81" s="1" t="s">
        <v>315</v>
      </c>
      <c r="M81" s="1" t="str">
        <f t="shared" si="10"/>
        <v>SECADM</v>
      </c>
      <c r="N81" s="1">
        <v>2</v>
      </c>
      <c r="P81" s="61" t="s">
        <v>1507</v>
      </c>
      <c r="Q81" s="62">
        <f t="shared" si="15"/>
        <v>0</v>
      </c>
      <c r="R81" s="62"/>
      <c r="S81" s="63"/>
      <c r="T81" s="7"/>
    </row>
    <row r="82" spans="1:20" ht="10.5" customHeight="1" x14ac:dyDescent="0.15">
      <c r="A82" s="164"/>
      <c r="B82" s="2" t="s">
        <v>87</v>
      </c>
      <c r="C82" s="2"/>
      <c r="D82" s="140">
        <v>42278.686805555553</v>
      </c>
      <c r="E82" s="140">
        <v>42278.768750000003</v>
      </c>
      <c r="F82" s="2" t="s">
        <v>2</v>
      </c>
      <c r="G82" s="2" t="s">
        <v>20</v>
      </c>
      <c r="H82" s="2">
        <f t="shared" si="12"/>
        <v>1</v>
      </c>
      <c r="I82" s="1" t="str">
        <f t="shared" si="13"/>
        <v>SECADM  </v>
      </c>
      <c r="J82" s="1">
        <f t="shared" si="14"/>
        <v>2</v>
      </c>
      <c r="K82" s="1" t="str">
        <f t="shared" si="9"/>
        <v>SECADM</v>
      </c>
      <c r="L82" s="1" t="s">
        <v>316</v>
      </c>
      <c r="M82" s="1" t="str">
        <f t="shared" si="10"/>
        <v>SPO</v>
      </c>
      <c r="N82" s="1">
        <v>2</v>
      </c>
      <c r="P82" s="61" t="s">
        <v>1540</v>
      </c>
      <c r="Q82" s="62">
        <f t="shared" si="15"/>
        <v>5</v>
      </c>
      <c r="R82" s="62"/>
      <c r="S82" s="63"/>
      <c r="T82" s="7"/>
    </row>
    <row r="83" spans="1:20" ht="10.5" customHeight="1" x14ac:dyDescent="0.15">
      <c r="A83" s="164"/>
      <c r="B83" s="2" t="s">
        <v>88</v>
      </c>
      <c r="C83" s="2"/>
      <c r="D83" s="140">
        <v>42278.768750000003</v>
      </c>
      <c r="E83" s="140">
        <v>42279.600694444445</v>
      </c>
      <c r="F83" s="2" t="s">
        <v>2</v>
      </c>
      <c r="G83" s="2" t="s">
        <v>1734</v>
      </c>
      <c r="H83" s="2">
        <f t="shared" si="12"/>
        <v>1</v>
      </c>
      <c r="I83" s="1" t="str">
        <f t="shared" si="13"/>
        <v>SPO  </v>
      </c>
      <c r="J83" s="1">
        <f t="shared" si="14"/>
        <v>2</v>
      </c>
      <c r="K83" s="1" t="str">
        <f t="shared" si="9"/>
        <v>SPO</v>
      </c>
      <c r="L83" s="1" t="s">
        <v>317</v>
      </c>
      <c r="M83" s="1" t="str">
        <f t="shared" si="10"/>
        <v>CO</v>
      </c>
      <c r="N83" s="1">
        <v>2</v>
      </c>
      <c r="P83" s="61" t="s">
        <v>1541</v>
      </c>
      <c r="Q83" s="62">
        <f t="shared" si="15"/>
        <v>0</v>
      </c>
      <c r="R83" s="62"/>
      <c r="S83" s="63"/>
      <c r="T83" s="7"/>
    </row>
    <row r="84" spans="1:20" ht="10.5" customHeight="1" x14ac:dyDescent="0.15">
      <c r="A84" s="164"/>
      <c r="B84" s="2" t="s">
        <v>89</v>
      </c>
      <c r="C84" s="2"/>
      <c r="D84" s="140">
        <v>42279.600694444445</v>
      </c>
      <c r="E84" s="140">
        <v>42279.647222222222</v>
      </c>
      <c r="F84" s="2" t="s">
        <v>2</v>
      </c>
      <c r="G84" s="2" t="s">
        <v>38</v>
      </c>
      <c r="H84" s="2">
        <f t="shared" si="12"/>
        <v>1</v>
      </c>
      <c r="I84" s="1" t="str">
        <f t="shared" si="13"/>
        <v>CO  </v>
      </c>
      <c r="J84" s="1">
        <f t="shared" si="14"/>
        <v>2</v>
      </c>
      <c r="K84" s="1" t="str">
        <f t="shared" si="9"/>
        <v>CO</v>
      </c>
      <c r="L84" s="1" t="s">
        <v>318</v>
      </c>
      <c r="M84" s="1" t="str">
        <f t="shared" si="10"/>
        <v>SECOFC</v>
      </c>
      <c r="N84" s="1">
        <v>2</v>
      </c>
      <c r="P84" s="61" t="s">
        <v>1542</v>
      </c>
      <c r="Q84" s="62">
        <f t="shared" si="15"/>
        <v>0</v>
      </c>
      <c r="R84" s="62"/>
      <c r="S84" s="63"/>
      <c r="T84" s="7"/>
    </row>
    <row r="85" spans="1:20" ht="10.5" customHeight="1" x14ac:dyDescent="0.15">
      <c r="A85" s="164"/>
      <c r="B85" s="2" t="s">
        <v>90</v>
      </c>
      <c r="C85" s="2"/>
      <c r="D85" s="140">
        <v>42279.647222222222</v>
      </c>
      <c r="E85" s="140">
        <v>42279.782638888886</v>
      </c>
      <c r="F85" s="2" t="s">
        <v>2</v>
      </c>
      <c r="G85" s="2" t="s">
        <v>1726</v>
      </c>
      <c r="H85" s="2">
        <f t="shared" si="12"/>
        <v>1</v>
      </c>
      <c r="I85" s="1" t="str">
        <f t="shared" si="13"/>
        <v>SECOFC  </v>
      </c>
      <c r="J85" s="1">
        <f t="shared" si="14"/>
        <v>2</v>
      </c>
      <c r="K85" s="1" t="str">
        <f t="shared" si="9"/>
        <v>SECOFC</v>
      </c>
      <c r="L85" s="1" t="s">
        <v>319</v>
      </c>
      <c r="M85" s="1" t="str">
        <f t="shared" si="10"/>
        <v>CLC</v>
      </c>
      <c r="N85" s="1">
        <v>6</v>
      </c>
      <c r="P85" s="61" t="s">
        <v>1543</v>
      </c>
      <c r="Q85" s="62">
        <f t="shared" si="15"/>
        <v>0</v>
      </c>
      <c r="R85" s="62"/>
      <c r="S85" s="63"/>
      <c r="T85" s="7"/>
    </row>
    <row r="86" spans="1:20" ht="10.5" customHeight="1" x14ac:dyDescent="0.15">
      <c r="A86" s="164"/>
      <c r="B86" s="2" t="s">
        <v>91</v>
      </c>
      <c r="C86" s="2"/>
      <c r="D86" s="140">
        <v>42279.782638888886</v>
      </c>
      <c r="E86" s="140">
        <v>42282.523611111108</v>
      </c>
      <c r="F86" s="2" t="s">
        <v>11</v>
      </c>
      <c r="G86" s="2" t="s">
        <v>92</v>
      </c>
      <c r="H86" s="2">
        <f t="shared" si="12"/>
        <v>2</v>
      </c>
      <c r="I86" s="1" t="str">
        <f t="shared" ref="I86:I92" si="16">RIGHT(B86,LEN(B86)-5)</f>
        <v>CLC  </v>
      </c>
      <c r="J86" s="1">
        <f t="shared" si="14"/>
        <v>8</v>
      </c>
      <c r="K86" s="1" t="str">
        <f t="shared" si="9"/>
        <v>CLC</v>
      </c>
      <c r="L86" s="1" t="s">
        <v>320</v>
      </c>
      <c r="M86" s="1" t="str">
        <f t="shared" si="10"/>
        <v>SC</v>
      </c>
      <c r="N86" s="1">
        <v>12</v>
      </c>
      <c r="P86" s="61" t="s">
        <v>1719</v>
      </c>
      <c r="Q86" s="62">
        <f t="shared" si="15"/>
        <v>0</v>
      </c>
      <c r="R86" s="62"/>
      <c r="S86" s="63"/>
      <c r="T86" s="7"/>
    </row>
    <row r="87" spans="1:20" ht="10.5" customHeight="1" x14ac:dyDescent="0.15">
      <c r="A87" s="164"/>
      <c r="B87" s="2" t="s">
        <v>93</v>
      </c>
      <c r="C87" s="2"/>
      <c r="D87" s="140">
        <v>42282.523611111108</v>
      </c>
      <c r="E87" s="140">
        <v>42293.708333333336</v>
      </c>
      <c r="F87" s="2" t="s">
        <v>42</v>
      </c>
      <c r="G87" s="2" t="s">
        <v>1735</v>
      </c>
      <c r="H87" s="2">
        <f t="shared" si="12"/>
        <v>11</v>
      </c>
      <c r="I87" s="1" t="str">
        <f t="shared" si="16"/>
        <v>SC  </v>
      </c>
      <c r="J87" s="1">
        <f t="shared" si="14"/>
        <v>15</v>
      </c>
      <c r="K87" s="1" t="str">
        <f t="shared" si="9"/>
        <v>SC</v>
      </c>
      <c r="L87" s="1" t="s">
        <v>321</v>
      </c>
      <c r="M87" s="1" t="str">
        <f t="shared" si="10"/>
        <v>SCON</v>
      </c>
      <c r="N87" s="1">
        <v>32</v>
      </c>
      <c r="P87" s="61" t="s">
        <v>1509</v>
      </c>
      <c r="Q87" s="62">
        <f t="shared" si="15"/>
        <v>0</v>
      </c>
      <c r="R87" s="62"/>
      <c r="S87" s="63"/>
      <c r="T87" s="7"/>
    </row>
    <row r="88" spans="1:20" ht="10.5" customHeight="1" x14ac:dyDescent="0.15">
      <c r="A88" s="164"/>
      <c r="B88" s="2" t="s">
        <v>94</v>
      </c>
      <c r="C88" s="2"/>
      <c r="D88" s="140">
        <v>42293.708333333336</v>
      </c>
      <c r="E88" s="140">
        <v>42293.802083333336</v>
      </c>
      <c r="F88" s="2" t="s">
        <v>2</v>
      </c>
      <c r="G88" s="2" t="s">
        <v>1729</v>
      </c>
      <c r="H88" s="2">
        <f t="shared" si="12"/>
        <v>1</v>
      </c>
      <c r="I88" s="1" t="str">
        <f t="shared" si="16"/>
        <v>CLC  </v>
      </c>
      <c r="J88" s="1">
        <f t="shared" si="14"/>
        <v>8</v>
      </c>
      <c r="K88" s="1" t="str">
        <f t="shared" si="9"/>
        <v>CLC</v>
      </c>
      <c r="L88" s="1" t="s">
        <v>322</v>
      </c>
      <c r="M88" s="1" t="str">
        <f t="shared" si="10"/>
        <v>ASSDG</v>
      </c>
      <c r="N88" s="1">
        <v>6</v>
      </c>
      <c r="P88" s="61" t="s">
        <v>1511</v>
      </c>
      <c r="Q88" s="62">
        <f t="shared" si="15"/>
        <v>0</v>
      </c>
      <c r="R88" s="62"/>
      <c r="S88" s="63"/>
      <c r="T88" s="7"/>
    </row>
    <row r="89" spans="1:20" ht="10.5" customHeight="1" x14ac:dyDescent="0.15">
      <c r="A89" s="164"/>
      <c r="B89" s="2" t="s">
        <v>95</v>
      </c>
      <c r="C89" s="2"/>
      <c r="D89" s="140">
        <v>42293.802083333336</v>
      </c>
      <c r="E89" s="140">
        <v>42304.566666666666</v>
      </c>
      <c r="F89" s="2" t="s">
        <v>76</v>
      </c>
      <c r="G89" s="2" t="s">
        <v>96</v>
      </c>
      <c r="H89" s="2">
        <f t="shared" si="12"/>
        <v>10</v>
      </c>
      <c r="I89" s="1" t="str">
        <f t="shared" si="16"/>
        <v>SCON  </v>
      </c>
      <c r="J89" s="1">
        <f t="shared" si="14"/>
        <v>32</v>
      </c>
      <c r="K89" s="1" t="str">
        <f t="shared" si="9"/>
        <v>SCON</v>
      </c>
      <c r="L89" s="1" t="s">
        <v>319</v>
      </c>
      <c r="M89" s="1" t="str">
        <f t="shared" si="10"/>
        <v>CLC</v>
      </c>
      <c r="N89" s="1">
        <v>8</v>
      </c>
      <c r="P89" s="61" t="s">
        <v>1513</v>
      </c>
      <c r="Q89" s="62">
        <f t="shared" si="15"/>
        <v>0</v>
      </c>
      <c r="R89" s="62"/>
      <c r="S89" s="63"/>
      <c r="T89" s="7"/>
    </row>
    <row r="90" spans="1:20" ht="10.5" customHeight="1" x14ac:dyDescent="0.15">
      <c r="A90" s="164"/>
      <c r="B90" s="2" t="s">
        <v>97</v>
      </c>
      <c r="C90" s="2"/>
      <c r="D90" s="140">
        <v>42304.566666666666</v>
      </c>
      <c r="E90" s="140">
        <v>42304.65</v>
      </c>
      <c r="F90" s="2" t="s">
        <v>2</v>
      </c>
      <c r="G90" s="2" t="s">
        <v>98</v>
      </c>
      <c r="H90" s="2">
        <f t="shared" si="12"/>
        <v>1</v>
      </c>
      <c r="I90" s="1" t="str">
        <f t="shared" si="16"/>
        <v>CLC  </v>
      </c>
      <c r="J90" s="1">
        <f t="shared" si="14"/>
        <v>8</v>
      </c>
      <c r="K90" s="1" t="str">
        <f t="shared" si="9"/>
        <v>CLC</v>
      </c>
      <c r="L90" s="1" t="s">
        <v>323</v>
      </c>
      <c r="M90" s="1" t="str">
        <f t="shared" si="10"/>
        <v>DG</v>
      </c>
      <c r="N90" s="1">
        <v>2</v>
      </c>
      <c r="P90" s="58" t="s">
        <v>1515</v>
      </c>
      <c r="Q90" s="59">
        <f t="shared" si="15"/>
        <v>0</v>
      </c>
      <c r="R90" s="59"/>
      <c r="S90" s="60"/>
      <c r="T90" s="7"/>
    </row>
    <row r="91" spans="1:20" ht="10.5" customHeight="1" x14ac:dyDescent="0.15">
      <c r="A91" s="164"/>
      <c r="B91" s="2" t="s">
        <v>99</v>
      </c>
      <c r="C91" s="2"/>
      <c r="D91" s="140">
        <v>42304.65</v>
      </c>
      <c r="E91" s="140">
        <v>42305.525000000001</v>
      </c>
      <c r="F91" s="2" t="s">
        <v>2</v>
      </c>
      <c r="G91" s="2" t="s">
        <v>1736</v>
      </c>
      <c r="H91" s="2">
        <f t="shared" si="12"/>
        <v>1</v>
      </c>
      <c r="I91" s="1" t="str">
        <f t="shared" si="16"/>
        <v>SECADM  </v>
      </c>
      <c r="J91" s="1">
        <f t="shared" si="14"/>
        <v>2</v>
      </c>
      <c r="K91" s="1" t="str">
        <f t="shared" si="9"/>
        <v>SECADM</v>
      </c>
      <c r="L91" s="1" t="s">
        <v>324</v>
      </c>
      <c r="M91" s="1" t="str">
        <f t="shared" si="10"/>
        <v>ACO</v>
      </c>
      <c r="N91" s="1">
        <v>1</v>
      </c>
      <c r="P91" s="58" t="s">
        <v>1517</v>
      </c>
      <c r="Q91" s="59">
        <f t="shared" si="15"/>
        <v>0</v>
      </c>
      <c r="R91" s="59"/>
      <c r="S91" s="60"/>
      <c r="T91" s="7"/>
    </row>
    <row r="92" spans="1:20" ht="10.5" customHeight="1" x14ac:dyDescent="0.15">
      <c r="A92" s="164"/>
      <c r="B92" s="2" t="s">
        <v>100</v>
      </c>
      <c r="C92" s="2"/>
      <c r="D92" s="140">
        <v>42305.525000000001</v>
      </c>
      <c r="E92" s="140">
        <v>42311.760416666664</v>
      </c>
      <c r="F92" s="2" t="s">
        <v>28</v>
      </c>
      <c r="G92" s="2" t="s">
        <v>101</v>
      </c>
      <c r="H92" s="2">
        <f t="shared" si="12"/>
        <v>6</v>
      </c>
      <c r="I92" s="1" t="str">
        <f t="shared" si="16"/>
        <v>ASSDG  </v>
      </c>
      <c r="J92" s="1">
        <f t="shared" si="14"/>
        <v>6</v>
      </c>
      <c r="K92" s="1" t="str">
        <f t="shared" si="9"/>
        <v>ASSDG</v>
      </c>
      <c r="L92" s="1" t="s">
        <v>325</v>
      </c>
      <c r="M92" s="1" t="str">
        <f t="shared" si="10"/>
        <v>SAEO</v>
      </c>
      <c r="N92" s="1">
        <v>2</v>
      </c>
      <c r="P92" s="58" t="s">
        <v>1519</v>
      </c>
      <c r="Q92" s="59">
        <f t="shared" si="15"/>
        <v>0</v>
      </c>
      <c r="R92" s="59"/>
      <c r="S92" s="60"/>
      <c r="T92" s="7"/>
    </row>
    <row r="93" spans="1:20" ht="10.5" customHeight="1" x14ac:dyDescent="0.25">
      <c r="A93" s="164"/>
      <c r="B93" s="2"/>
      <c r="C93" s="2"/>
      <c r="D93" s="2"/>
      <c r="E93" s="2"/>
      <c r="F93" s="2"/>
      <c r="G93" s="2"/>
      <c r="H93" s="2"/>
      <c r="J93" s="1">
        <f t="shared" si="14"/>
        <v>0</v>
      </c>
      <c r="K93" s="1" t="str">
        <f t="shared" si="9"/>
        <v/>
      </c>
      <c r="L93"/>
      <c r="M93" s="97" t="s">
        <v>1549</v>
      </c>
      <c r="N93">
        <f>SUM(N75:N92)</f>
        <v>93</v>
      </c>
      <c r="P93" s="58" t="s">
        <v>1533</v>
      </c>
      <c r="Q93" s="59">
        <f t="shared" si="15"/>
        <v>1</v>
      </c>
      <c r="R93" s="59"/>
      <c r="S93" s="60"/>
      <c r="T93" s="7"/>
    </row>
    <row r="94" spans="1:20" ht="10.5" customHeight="1" x14ac:dyDescent="0.25">
      <c r="A94" s="164"/>
      <c r="B94" s="2" t="s">
        <v>102</v>
      </c>
      <c r="C94" s="2"/>
      <c r="D94" s="140">
        <v>42311.760416666664</v>
      </c>
      <c r="E94" s="140">
        <v>42311.763888888891</v>
      </c>
      <c r="F94" s="2" t="s">
        <v>2</v>
      </c>
      <c r="G94" s="2" t="s">
        <v>1737</v>
      </c>
      <c r="H94" s="2">
        <f t="shared" ref="H94:H109" si="17">VALUE(IF(LEFT(F94,1)="&lt;",1,LEFT(F94,2)))</f>
        <v>1</v>
      </c>
      <c r="I94" s="1" t="str">
        <f t="shared" ref="I94:I109" si="18">RIGHT(B94,LEN(B94)-5)</f>
        <v>DG  </v>
      </c>
      <c r="J94" s="1">
        <f t="shared" si="14"/>
        <v>2</v>
      </c>
      <c r="K94" s="1" t="str">
        <f t="shared" si="9"/>
        <v>DG</v>
      </c>
      <c r="L94"/>
      <c r="M94" s="1" t="str">
        <f t="shared" si="10"/>
        <v/>
      </c>
      <c r="N94"/>
      <c r="P94" s="58" t="s">
        <v>1522</v>
      </c>
      <c r="Q94" s="59">
        <f t="shared" si="15"/>
        <v>0</v>
      </c>
      <c r="R94" s="59"/>
      <c r="S94" s="60"/>
      <c r="T94" s="7"/>
    </row>
    <row r="95" spans="1:20" ht="10.5" customHeight="1" x14ac:dyDescent="0.25">
      <c r="A95" s="164"/>
      <c r="B95" s="2" t="s">
        <v>103</v>
      </c>
      <c r="C95" s="2"/>
      <c r="D95" s="140">
        <v>42311.763888888891</v>
      </c>
      <c r="E95" s="140">
        <v>42311.788888888892</v>
      </c>
      <c r="F95" s="2" t="s">
        <v>2</v>
      </c>
      <c r="G95" s="2" t="s">
        <v>104</v>
      </c>
      <c r="H95" s="2">
        <f t="shared" si="17"/>
        <v>1</v>
      </c>
      <c r="I95" s="1" t="str">
        <f t="shared" si="18"/>
        <v>CO  </v>
      </c>
      <c r="J95" s="1">
        <f t="shared" si="14"/>
        <v>2</v>
      </c>
      <c r="K95" s="1" t="str">
        <f t="shared" si="9"/>
        <v>CO</v>
      </c>
      <c r="L95"/>
      <c r="M95" s="1" t="str">
        <f t="shared" si="10"/>
        <v/>
      </c>
      <c r="N95"/>
      <c r="P95" s="58" t="s">
        <v>1544</v>
      </c>
      <c r="Q95" s="59">
        <f t="shared" si="15"/>
        <v>0</v>
      </c>
      <c r="R95" s="59"/>
      <c r="S95" s="60"/>
      <c r="T95" s="7"/>
    </row>
    <row r="96" spans="1:20" ht="10.5" customHeight="1" x14ac:dyDescent="0.25">
      <c r="A96" s="164"/>
      <c r="B96" s="2" t="s">
        <v>105</v>
      </c>
      <c r="C96" s="2"/>
      <c r="D96" s="140">
        <v>42311.788888888892</v>
      </c>
      <c r="E96" s="140">
        <v>42313.586805555555</v>
      </c>
      <c r="F96" s="2" t="s">
        <v>31</v>
      </c>
      <c r="G96" s="2" t="s">
        <v>66</v>
      </c>
      <c r="H96" s="2">
        <f t="shared" si="17"/>
        <v>1</v>
      </c>
      <c r="I96" s="1" t="str">
        <f t="shared" si="18"/>
        <v>ACO  </v>
      </c>
      <c r="J96" s="1">
        <f t="shared" si="14"/>
        <v>2</v>
      </c>
      <c r="K96" s="1" t="str">
        <f t="shared" ref="K96:K159" si="19">TRIM(SUBSTITUTE(I96,CHAR(160),CHAR(32)))</f>
        <v>ACO</v>
      </c>
      <c r="L96"/>
      <c r="M96" s="1" t="str">
        <f t="shared" ref="M96:M159" si="20">TRIM(SUBSTITUTE(L96,CHAR(160),CHAR(32)))</f>
        <v/>
      </c>
      <c r="N96"/>
      <c r="P96" s="58" t="s">
        <v>1545</v>
      </c>
      <c r="Q96" s="59">
        <f t="shared" si="15"/>
        <v>0</v>
      </c>
      <c r="R96" s="59"/>
      <c r="S96" s="60"/>
      <c r="T96" s="7"/>
    </row>
    <row r="97" spans="1:20" ht="10.5" customHeight="1" x14ac:dyDescent="0.25">
      <c r="A97" s="164"/>
      <c r="B97" s="2" t="s">
        <v>106</v>
      </c>
      <c r="C97" s="2"/>
      <c r="D97" s="140">
        <v>42313.586805555555</v>
      </c>
      <c r="E97" s="140">
        <v>42313.615277777775</v>
      </c>
      <c r="F97" s="2" t="s">
        <v>2</v>
      </c>
      <c r="G97" s="2" t="s">
        <v>1</v>
      </c>
      <c r="H97" s="2">
        <f t="shared" si="17"/>
        <v>1</v>
      </c>
      <c r="I97" s="1" t="str">
        <f t="shared" si="18"/>
        <v>DG  </v>
      </c>
      <c r="J97" s="1">
        <f t="shared" si="14"/>
        <v>2</v>
      </c>
      <c r="K97" s="1" t="str">
        <f t="shared" si="19"/>
        <v>DG</v>
      </c>
      <c r="L97"/>
      <c r="M97" s="1" t="str">
        <f t="shared" si="20"/>
        <v/>
      </c>
      <c r="N97"/>
      <c r="P97" s="58" t="s">
        <v>1546</v>
      </c>
      <c r="Q97" s="59">
        <f t="shared" si="15"/>
        <v>0</v>
      </c>
      <c r="R97" s="59"/>
      <c r="S97" s="60"/>
      <c r="T97" s="7"/>
    </row>
    <row r="98" spans="1:20" ht="10.5" customHeight="1" x14ac:dyDescent="0.25">
      <c r="A98" s="164"/>
      <c r="B98" s="2" t="s">
        <v>107</v>
      </c>
      <c r="C98" s="2"/>
      <c r="D98" s="140">
        <v>42313.586805555555</v>
      </c>
      <c r="E98" s="140">
        <v>42313.654861111114</v>
      </c>
      <c r="F98" s="2" t="s">
        <v>2</v>
      </c>
      <c r="G98" s="2" t="s">
        <v>1</v>
      </c>
      <c r="H98" s="2">
        <f t="shared" si="17"/>
        <v>1</v>
      </c>
      <c r="I98" s="1" t="str">
        <f t="shared" si="18"/>
        <v>SECOFC  </v>
      </c>
      <c r="J98" s="1">
        <f t="shared" si="14"/>
        <v>2</v>
      </c>
      <c r="K98" s="1" t="str">
        <f t="shared" si="19"/>
        <v>SECOFC</v>
      </c>
      <c r="L98"/>
      <c r="M98" s="1" t="str">
        <f t="shared" si="20"/>
        <v/>
      </c>
      <c r="N98"/>
      <c r="P98" s="58" t="s">
        <v>1547</v>
      </c>
      <c r="Q98" s="59">
        <f t="shared" si="15"/>
        <v>0</v>
      </c>
      <c r="R98" s="59"/>
      <c r="S98" s="60"/>
      <c r="T98" s="7"/>
    </row>
    <row r="99" spans="1:20" ht="10.5" customHeight="1" thickBot="1" x14ac:dyDescent="0.3">
      <c r="A99" s="164"/>
      <c r="B99" s="2" t="s">
        <v>108</v>
      </c>
      <c r="C99" s="2"/>
      <c r="D99" s="140">
        <v>42313.654861111114</v>
      </c>
      <c r="E99" s="140">
        <v>42313.65625</v>
      </c>
      <c r="F99" s="2" t="s">
        <v>2</v>
      </c>
      <c r="G99" s="2" t="s">
        <v>70</v>
      </c>
      <c r="H99" s="2">
        <f t="shared" si="17"/>
        <v>1</v>
      </c>
      <c r="I99" s="1" t="str">
        <f t="shared" si="18"/>
        <v>ACO  </v>
      </c>
      <c r="J99" s="1">
        <f t="shared" si="14"/>
        <v>2</v>
      </c>
      <c r="K99" s="1" t="str">
        <f t="shared" si="19"/>
        <v>ACO</v>
      </c>
      <c r="L99"/>
      <c r="M99" s="1" t="str">
        <f t="shared" si="20"/>
        <v/>
      </c>
      <c r="N99"/>
      <c r="P99" s="64" t="s">
        <v>1548</v>
      </c>
      <c r="Q99" s="88">
        <f t="shared" si="15"/>
        <v>0</v>
      </c>
      <c r="R99" s="88"/>
      <c r="S99" s="65"/>
      <c r="T99" s="7"/>
    </row>
    <row r="100" spans="1:20" ht="10.5" customHeight="1" x14ac:dyDescent="0.25">
      <c r="A100" s="164"/>
      <c r="B100" s="2" t="s">
        <v>109</v>
      </c>
      <c r="C100" s="2"/>
      <c r="D100" s="140">
        <v>42313.65625</v>
      </c>
      <c r="E100" s="140">
        <v>42313.7</v>
      </c>
      <c r="F100" s="2" t="s">
        <v>2</v>
      </c>
      <c r="G100" s="2" t="s">
        <v>72</v>
      </c>
      <c r="H100" s="2">
        <f t="shared" si="17"/>
        <v>1</v>
      </c>
      <c r="I100" s="1" t="str">
        <f t="shared" si="18"/>
        <v>SAEO  </v>
      </c>
      <c r="J100" s="1">
        <f t="shared" si="14"/>
        <v>2</v>
      </c>
      <c r="K100" s="1" t="str">
        <f t="shared" si="19"/>
        <v>SAEO</v>
      </c>
      <c r="L100"/>
      <c r="M100" s="1" t="str">
        <f t="shared" si="20"/>
        <v/>
      </c>
      <c r="N100"/>
      <c r="R100" s="7"/>
      <c r="S100" s="7"/>
      <c r="T100" s="7"/>
    </row>
    <row r="101" spans="1:20" ht="10.5" customHeight="1" x14ac:dyDescent="0.25">
      <c r="A101" s="164"/>
      <c r="B101" s="2" t="s">
        <v>110</v>
      </c>
      <c r="C101" s="2"/>
      <c r="D101" s="140">
        <v>42313.7</v>
      </c>
      <c r="E101" s="140">
        <v>42313.794444444444</v>
      </c>
      <c r="F101" s="2" t="s">
        <v>2</v>
      </c>
      <c r="G101" s="2" t="s">
        <v>111</v>
      </c>
      <c r="H101" s="2">
        <f t="shared" si="17"/>
        <v>1</v>
      </c>
      <c r="I101" s="1" t="str">
        <f t="shared" si="18"/>
        <v>CLC  </v>
      </c>
      <c r="J101" s="1">
        <f t="shared" si="14"/>
        <v>8</v>
      </c>
      <c r="K101" s="1" t="str">
        <f t="shared" si="19"/>
        <v>CLC</v>
      </c>
      <c r="L101"/>
      <c r="M101" s="1" t="str">
        <f t="shared" si="20"/>
        <v/>
      </c>
      <c r="N101"/>
      <c r="R101" s="7"/>
      <c r="S101" s="7"/>
      <c r="T101" s="7"/>
    </row>
    <row r="102" spans="1:20" ht="10.5" customHeight="1" x14ac:dyDescent="0.25">
      <c r="A102" s="164"/>
      <c r="B102" s="2" t="s">
        <v>112</v>
      </c>
      <c r="C102" s="2"/>
      <c r="D102" s="140">
        <v>42313.794444444444</v>
      </c>
      <c r="E102" s="140">
        <v>42317.768055555556</v>
      </c>
      <c r="F102" s="2" t="s">
        <v>13</v>
      </c>
      <c r="G102" s="2" t="s">
        <v>113</v>
      </c>
      <c r="H102" s="2">
        <f t="shared" si="17"/>
        <v>3</v>
      </c>
      <c r="I102" s="1" t="str">
        <f t="shared" si="18"/>
        <v>SC  </v>
      </c>
      <c r="J102" s="1">
        <f t="shared" si="14"/>
        <v>15</v>
      </c>
      <c r="K102" s="1" t="str">
        <f t="shared" si="19"/>
        <v>SC</v>
      </c>
      <c r="L102"/>
      <c r="M102" s="1" t="str">
        <f t="shared" si="20"/>
        <v/>
      </c>
      <c r="N102"/>
      <c r="R102" s="7"/>
      <c r="S102" s="7"/>
      <c r="T102" s="7"/>
    </row>
    <row r="103" spans="1:20" ht="10.5" customHeight="1" x14ac:dyDescent="0.25">
      <c r="A103" s="164"/>
      <c r="B103" s="2" t="s">
        <v>114</v>
      </c>
      <c r="C103" s="2"/>
      <c r="D103" s="140">
        <v>42317.768055555556</v>
      </c>
      <c r="E103" s="140">
        <v>42317.822916666664</v>
      </c>
      <c r="F103" s="2" t="s">
        <v>2</v>
      </c>
      <c r="G103" s="2" t="s">
        <v>115</v>
      </c>
      <c r="H103" s="2">
        <f t="shared" si="17"/>
        <v>1</v>
      </c>
      <c r="I103" s="1" t="str">
        <f t="shared" si="18"/>
        <v>SPO  </v>
      </c>
      <c r="J103" s="1">
        <f t="shared" si="14"/>
        <v>2</v>
      </c>
      <c r="K103" s="1" t="str">
        <f t="shared" si="19"/>
        <v>SPO</v>
      </c>
      <c r="L103"/>
      <c r="M103" s="1" t="str">
        <f t="shared" si="20"/>
        <v/>
      </c>
      <c r="N103"/>
      <c r="R103" s="7"/>
      <c r="S103" s="7"/>
      <c r="T103" s="7"/>
    </row>
    <row r="104" spans="1:20" ht="10.5" customHeight="1" x14ac:dyDescent="0.25">
      <c r="A104" s="164"/>
      <c r="B104" s="2" t="s">
        <v>116</v>
      </c>
      <c r="C104" s="2"/>
      <c r="D104" s="140">
        <v>42317.822916666664</v>
      </c>
      <c r="E104" s="140">
        <v>42318.672222222223</v>
      </c>
      <c r="F104" s="2" t="s">
        <v>2</v>
      </c>
      <c r="G104" s="2" t="s">
        <v>72</v>
      </c>
      <c r="H104" s="2">
        <f t="shared" si="17"/>
        <v>1</v>
      </c>
      <c r="I104" s="1" t="str">
        <f t="shared" si="18"/>
        <v>CLC  </v>
      </c>
      <c r="J104" s="1">
        <f t="shared" si="14"/>
        <v>8</v>
      </c>
      <c r="K104" s="1" t="str">
        <f t="shared" si="19"/>
        <v>CLC</v>
      </c>
      <c r="L104"/>
      <c r="M104" s="1" t="str">
        <f t="shared" si="20"/>
        <v/>
      </c>
      <c r="N104"/>
      <c r="R104" s="7"/>
      <c r="S104" s="7"/>
      <c r="T104" s="7"/>
    </row>
    <row r="105" spans="1:20" ht="10.5" customHeight="1" x14ac:dyDescent="0.25">
      <c r="A105" s="164"/>
      <c r="B105" s="2" t="s">
        <v>117</v>
      </c>
      <c r="C105" s="2"/>
      <c r="D105" s="140">
        <v>42318.672222222223</v>
      </c>
      <c r="E105" s="140">
        <v>42318.727083333331</v>
      </c>
      <c r="F105" s="2" t="s">
        <v>2</v>
      </c>
      <c r="G105" s="2" t="s">
        <v>118</v>
      </c>
      <c r="H105" s="2">
        <f t="shared" si="17"/>
        <v>1</v>
      </c>
      <c r="I105" s="1" t="str">
        <f t="shared" si="18"/>
        <v>SC  </v>
      </c>
      <c r="J105" s="1">
        <f t="shared" si="14"/>
        <v>15</v>
      </c>
      <c r="K105" s="1" t="str">
        <f t="shared" si="19"/>
        <v>SC</v>
      </c>
      <c r="L105"/>
      <c r="M105" s="1" t="str">
        <f t="shared" si="20"/>
        <v/>
      </c>
      <c r="N105"/>
      <c r="R105" s="7"/>
      <c r="S105" s="7"/>
      <c r="T105" s="7"/>
    </row>
    <row r="106" spans="1:20" ht="10.5" customHeight="1" x14ac:dyDescent="0.25">
      <c r="A106" s="164"/>
      <c r="B106" s="2" t="s">
        <v>119</v>
      </c>
      <c r="C106" s="2"/>
      <c r="D106" s="140">
        <v>42318.727083333331</v>
      </c>
      <c r="E106" s="140">
        <v>42318.75</v>
      </c>
      <c r="F106" s="2" t="s">
        <v>2</v>
      </c>
      <c r="G106" s="2" t="s">
        <v>115</v>
      </c>
      <c r="H106" s="2">
        <f t="shared" si="17"/>
        <v>1</v>
      </c>
      <c r="I106" s="1" t="str">
        <f t="shared" si="18"/>
        <v>CLC  </v>
      </c>
      <c r="J106" s="1">
        <f t="shared" si="14"/>
        <v>8</v>
      </c>
      <c r="K106" s="1" t="str">
        <f t="shared" si="19"/>
        <v>CLC</v>
      </c>
      <c r="L106"/>
      <c r="M106" s="1" t="str">
        <f t="shared" si="20"/>
        <v/>
      </c>
      <c r="N106"/>
      <c r="R106" s="7"/>
      <c r="S106" s="7"/>
      <c r="T106" s="7"/>
    </row>
    <row r="107" spans="1:20" ht="10.5" customHeight="1" x14ac:dyDescent="0.25">
      <c r="A107" s="164"/>
      <c r="B107" s="2" t="s">
        <v>120</v>
      </c>
      <c r="C107" s="2"/>
      <c r="D107" s="140">
        <v>42318.75</v>
      </c>
      <c r="E107" s="140">
        <v>42341.706944444442</v>
      </c>
      <c r="F107" s="2" t="s">
        <v>121</v>
      </c>
      <c r="G107" s="2" t="s">
        <v>122</v>
      </c>
      <c r="H107" s="2">
        <f t="shared" si="17"/>
        <v>22</v>
      </c>
      <c r="I107" s="1" t="str">
        <f t="shared" si="18"/>
        <v>SCON  </v>
      </c>
      <c r="J107" s="1">
        <f t="shared" si="14"/>
        <v>32</v>
      </c>
      <c r="K107" s="1" t="str">
        <f t="shared" si="19"/>
        <v>SCON</v>
      </c>
      <c r="L107"/>
      <c r="M107" s="1" t="str">
        <f t="shared" si="20"/>
        <v/>
      </c>
      <c r="N107"/>
      <c r="R107" s="7"/>
      <c r="S107" s="7"/>
      <c r="T107" s="7"/>
    </row>
    <row r="108" spans="1:20" ht="10.5" customHeight="1" x14ac:dyDescent="0.25">
      <c r="A108" s="164"/>
      <c r="B108" s="2" t="s">
        <v>123</v>
      </c>
      <c r="C108" s="2"/>
      <c r="D108" s="140">
        <v>42341.706944444442</v>
      </c>
      <c r="E108" s="140">
        <v>42341.792361111111</v>
      </c>
      <c r="F108" s="2" t="s">
        <v>2</v>
      </c>
      <c r="G108" s="2" t="s">
        <v>124</v>
      </c>
      <c r="H108" s="2">
        <f t="shared" si="17"/>
        <v>1</v>
      </c>
      <c r="I108" s="1" t="str">
        <f t="shared" si="18"/>
        <v>CLC  </v>
      </c>
      <c r="J108" s="1">
        <f t="shared" si="14"/>
        <v>8</v>
      </c>
      <c r="K108" s="1" t="str">
        <f t="shared" si="19"/>
        <v>CLC</v>
      </c>
      <c r="L108"/>
      <c r="M108" s="1" t="str">
        <f t="shared" si="20"/>
        <v/>
      </c>
      <c r="N108"/>
      <c r="R108" s="7"/>
      <c r="S108" s="7"/>
      <c r="T108" s="7"/>
    </row>
    <row r="109" spans="1:20" ht="10.5" customHeight="1" x14ac:dyDescent="0.25">
      <c r="A109" s="164"/>
      <c r="B109" s="2" t="s">
        <v>125</v>
      </c>
      <c r="C109" s="2"/>
      <c r="D109" s="140">
        <v>42341.792361111111</v>
      </c>
      <c r="E109" s="140">
        <v>42342.666666666664</v>
      </c>
      <c r="F109" s="2" t="s">
        <v>2</v>
      </c>
      <c r="G109" s="2" t="s">
        <v>126</v>
      </c>
      <c r="H109" s="2">
        <f t="shared" si="17"/>
        <v>1</v>
      </c>
      <c r="I109" s="1" t="str">
        <f t="shared" si="18"/>
        <v>SAEO  </v>
      </c>
      <c r="J109" s="1">
        <f t="shared" si="14"/>
        <v>2</v>
      </c>
      <c r="K109" s="1" t="str">
        <f t="shared" si="19"/>
        <v>SAEO</v>
      </c>
      <c r="L109"/>
      <c r="M109" s="1" t="str">
        <f t="shared" si="20"/>
        <v/>
      </c>
      <c r="N109"/>
      <c r="R109" s="7"/>
      <c r="S109" s="7"/>
      <c r="T109" s="7"/>
    </row>
    <row r="110" spans="1:20" s="13" customFormat="1" ht="10.5" customHeight="1" x14ac:dyDescent="0.25">
      <c r="A110" s="135"/>
      <c r="B110" s="14"/>
      <c r="C110" s="14"/>
      <c r="D110" s="14"/>
      <c r="E110" s="14"/>
      <c r="F110" s="14"/>
      <c r="G110" s="14"/>
      <c r="H110" s="14"/>
      <c r="K110" s="1" t="str">
        <f t="shared" si="19"/>
        <v/>
      </c>
      <c r="L110" s="18"/>
      <c r="M110" s="1" t="str">
        <f t="shared" si="20"/>
        <v/>
      </c>
      <c r="N110" s="18"/>
      <c r="R110" s="19"/>
      <c r="S110" s="19"/>
      <c r="T110" s="19"/>
    </row>
    <row r="111" spans="1:20" ht="10.5" customHeight="1" x14ac:dyDescent="0.15">
      <c r="A111" s="2"/>
      <c r="B111" s="2"/>
      <c r="C111" s="2"/>
      <c r="D111" s="2"/>
      <c r="E111" s="2"/>
      <c r="F111" s="2"/>
      <c r="G111" s="2"/>
      <c r="H111" s="2"/>
      <c r="I111" s="6" t="s">
        <v>311</v>
      </c>
      <c r="K111" s="1" t="str">
        <f t="shared" si="19"/>
        <v>DADOS EXTRAIDOS:</v>
      </c>
      <c r="M111" s="1" t="str">
        <f t="shared" si="20"/>
        <v/>
      </c>
    </row>
    <row r="112" spans="1:20" ht="11.25" customHeight="1" thickBot="1" x14ac:dyDescent="0.2">
      <c r="D112" s="2"/>
      <c r="E112" s="2"/>
      <c r="F112" s="2"/>
      <c r="G112" s="5" t="s">
        <v>173</v>
      </c>
      <c r="I112" s="6" t="s">
        <v>310</v>
      </c>
      <c r="J112" s="6" t="s">
        <v>326</v>
      </c>
      <c r="K112" s="1" t="str">
        <f t="shared" si="19"/>
        <v>DEPTO</v>
      </c>
      <c r="L112" s="6" t="s">
        <v>345</v>
      </c>
      <c r="M112" s="1" t="str">
        <f t="shared" si="20"/>
        <v>DADOS AGRUPADOS:</v>
      </c>
      <c r="P112" s="6"/>
    </row>
    <row r="113" spans="1:19" ht="10.5" customHeight="1" thickBot="1" x14ac:dyDescent="0.3">
      <c r="A113" t="s">
        <v>1525</v>
      </c>
      <c r="B113" s="3" t="s">
        <v>128</v>
      </c>
      <c r="C113" s="3"/>
      <c r="D113" s="3" t="s">
        <v>1</v>
      </c>
      <c r="E113" s="139">
        <v>42633.781944444447</v>
      </c>
      <c r="F113" s="3" t="s">
        <v>2</v>
      </c>
      <c r="G113" s="3" t="s">
        <v>1</v>
      </c>
      <c r="H113" s="2">
        <f t="shared" ref="H113:H148" si="21">VALUE(IF(LEFT(F113,1)="&lt;",1,LEFT(F113,2)))</f>
        <v>1</v>
      </c>
      <c r="I113" s="1" t="str">
        <f t="shared" ref="I113:I121" si="22">RIGHT(B113,LEN(B113)-4)</f>
        <v>150ZE  </v>
      </c>
      <c r="J113" s="1">
        <f t="shared" ref="J113:J148" si="23">SUMIFS($H$113:$H$148,$I$113:$I$148,I113)</f>
        <v>1</v>
      </c>
      <c r="K113" s="1" t="str">
        <f t="shared" si="19"/>
        <v>150ZE</v>
      </c>
      <c r="M113" s="1" t="str">
        <f t="shared" si="20"/>
        <v/>
      </c>
      <c r="P113" s="89" t="s">
        <v>1478</v>
      </c>
      <c r="Q113" s="43"/>
      <c r="R113" s="43"/>
      <c r="S113" s="42"/>
    </row>
    <row r="114" spans="1:19" ht="10.5" customHeight="1" x14ac:dyDescent="0.25">
      <c r="A114" t="s">
        <v>1525</v>
      </c>
      <c r="B114" s="3" t="s">
        <v>129</v>
      </c>
      <c r="C114" s="3"/>
      <c r="D114" s="139">
        <v>42633.781944444447</v>
      </c>
      <c r="E114" s="139">
        <v>42635.567361111112</v>
      </c>
      <c r="F114" s="3" t="s">
        <v>31</v>
      </c>
      <c r="G114" s="3" t="s">
        <v>20</v>
      </c>
      <c r="H114" s="2">
        <f t="shared" si="21"/>
        <v>1</v>
      </c>
      <c r="I114" s="1" t="str">
        <f t="shared" si="22"/>
        <v>SESEG  </v>
      </c>
      <c r="J114" s="1">
        <f t="shared" si="23"/>
        <v>1</v>
      </c>
      <c r="K114" s="1" t="str">
        <f t="shared" si="19"/>
        <v>SESEG</v>
      </c>
      <c r="L114" s="1" t="s">
        <v>331</v>
      </c>
      <c r="M114" s="1" t="str">
        <f t="shared" si="20"/>
        <v>150ZE</v>
      </c>
      <c r="N114" s="1">
        <v>1</v>
      </c>
      <c r="P114" s="84" t="s">
        <v>1501</v>
      </c>
      <c r="Q114" s="82">
        <f>SUMIFS($N$114:$N$143,$M$114:$M$143,P114)</f>
        <v>1</v>
      </c>
      <c r="R114" s="82"/>
      <c r="S114" s="83"/>
    </row>
    <row r="115" spans="1:19" ht="10.5" customHeight="1" x14ac:dyDescent="0.25">
      <c r="A115" t="s">
        <v>1525</v>
      </c>
      <c r="B115" s="3" t="s">
        <v>130</v>
      </c>
      <c r="C115" s="3"/>
      <c r="D115" s="139">
        <v>42635.567361111112</v>
      </c>
      <c r="E115" s="139">
        <v>42639.605555555558</v>
      </c>
      <c r="F115" s="3" t="s">
        <v>8</v>
      </c>
      <c r="G115" s="3" t="s">
        <v>9</v>
      </c>
      <c r="H115" s="2">
        <f t="shared" si="21"/>
        <v>4</v>
      </c>
      <c r="I115" s="1" t="str">
        <f t="shared" si="22"/>
        <v>CSTA  </v>
      </c>
      <c r="J115" s="1">
        <f t="shared" si="23"/>
        <v>4</v>
      </c>
      <c r="K115" s="1" t="str">
        <f t="shared" si="19"/>
        <v>CSTA</v>
      </c>
      <c r="L115" s="1" t="s">
        <v>332</v>
      </c>
      <c r="M115" s="1" t="str">
        <f t="shared" si="20"/>
        <v>SESEG</v>
      </c>
      <c r="N115" s="1">
        <v>1</v>
      </c>
      <c r="P115" s="84" t="s">
        <v>1505</v>
      </c>
      <c r="Q115" s="85">
        <f t="shared" ref="Q115:Q135" si="24">SUMIFS($N$114:$N$143,$M$114:$M$143,P115)</f>
        <v>0</v>
      </c>
      <c r="R115" s="85"/>
      <c r="S115" s="86"/>
    </row>
    <row r="116" spans="1:19" ht="10.5" customHeight="1" x14ac:dyDescent="0.25">
      <c r="A116" t="s">
        <v>1525</v>
      </c>
      <c r="B116" s="3" t="s">
        <v>131</v>
      </c>
      <c r="C116" s="3"/>
      <c r="D116" s="139">
        <v>42639.605555555558</v>
      </c>
      <c r="E116" s="139">
        <v>42639.698611111111</v>
      </c>
      <c r="F116" s="3" t="s">
        <v>2</v>
      </c>
      <c r="G116" s="3" t="s">
        <v>132</v>
      </c>
      <c r="H116" s="2">
        <f t="shared" si="21"/>
        <v>1</v>
      </c>
      <c r="I116" s="1" t="str">
        <f t="shared" si="22"/>
        <v>SECGS  </v>
      </c>
      <c r="J116" s="1">
        <f t="shared" si="23"/>
        <v>1</v>
      </c>
      <c r="K116" s="1" t="str">
        <f t="shared" si="19"/>
        <v>SECGS</v>
      </c>
      <c r="L116" s="1" t="s">
        <v>333</v>
      </c>
      <c r="M116" s="1" t="str">
        <f t="shared" si="20"/>
        <v>CSTA</v>
      </c>
      <c r="N116" s="1">
        <v>4</v>
      </c>
      <c r="P116" s="61" t="s">
        <v>1503</v>
      </c>
      <c r="Q116" s="62">
        <f t="shared" si="24"/>
        <v>0</v>
      </c>
      <c r="R116" s="62"/>
      <c r="S116" s="63"/>
    </row>
    <row r="117" spans="1:19" ht="10.5" customHeight="1" x14ac:dyDescent="0.25">
      <c r="A117" t="s">
        <v>1525</v>
      </c>
      <c r="B117" s="3" t="s">
        <v>133</v>
      </c>
      <c r="C117" s="3"/>
      <c r="D117" s="139">
        <v>42639.698611111111</v>
      </c>
      <c r="E117" s="139">
        <v>42639.731944444444</v>
      </c>
      <c r="F117" s="3" t="s">
        <v>2</v>
      </c>
      <c r="G117" s="3" t="s">
        <v>134</v>
      </c>
      <c r="H117" s="2">
        <f t="shared" si="21"/>
        <v>1</v>
      </c>
      <c r="I117" s="1" t="str">
        <f t="shared" si="22"/>
        <v>SECOFC  </v>
      </c>
      <c r="J117" s="1">
        <f t="shared" si="23"/>
        <v>3</v>
      </c>
      <c r="K117" s="1" t="str">
        <f t="shared" si="19"/>
        <v>SECOFC</v>
      </c>
      <c r="L117" s="1" t="s">
        <v>334</v>
      </c>
      <c r="M117" s="1" t="str">
        <f t="shared" si="20"/>
        <v>SECGS</v>
      </c>
      <c r="N117" s="1">
        <v>1</v>
      </c>
      <c r="P117" s="61" t="s">
        <v>1507</v>
      </c>
      <c r="Q117" s="62">
        <f t="shared" si="24"/>
        <v>0</v>
      </c>
      <c r="R117" s="62"/>
      <c r="S117" s="63"/>
    </row>
    <row r="118" spans="1:19" ht="10.5" customHeight="1" x14ac:dyDescent="0.25">
      <c r="A118" t="s">
        <v>1525</v>
      </c>
      <c r="B118" s="3" t="s">
        <v>135</v>
      </c>
      <c r="C118" s="3"/>
      <c r="D118" s="139">
        <v>42639.731944444444</v>
      </c>
      <c r="E118" s="139">
        <v>42639.753472222219</v>
      </c>
      <c r="F118" s="3" t="s">
        <v>2</v>
      </c>
      <c r="G118" s="3" t="s">
        <v>22</v>
      </c>
      <c r="H118" s="2">
        <f t="shared" si="21"/>
        <v>1</v>
      </c>
      <c r="I118" s="1" t="str">
        <f t="shared" si="22"/>
        <v>CO  </v>
      </c>
      <c r="J118" s="1">
        <f t="shared" si="23"/>
        <v>3</v>
      </c>
      <c r="K118" s="1" t="str">
        <f t="shared" si="19"/>
        <v>CO</v>
      </c>
      <c r="L118" s="1" t="s">
        <v>318</v>
      </c>
      <c r="M118" s="1" t="str">
        <f t="shared" si="20"/>
        <v>SECOFC</v>
      </c>
      <c r="N118" s="1">
        <v>3</v>
      </c>
      <c r="P118" s="61" t="s">
        <v>1540</v>
      </c>
      <c r="Q118" s="62">
        <f t="shared" si="24"/>
        <v>0</v>
      </c>
      <c r="R118" s="62"/>
      <c r="S118" s="63"/>
    </row>
    <row r="119" spans="1:19" ht="10.5" customHeight="1" x14ac:dyDescent="0.25">
      <c r="A119" t="s">
        <v>1525</v>
      </c>
      <c r="B119" s="3" t="s">
        <v>88</v>
      </c>
      <c r="C119" s="3"/>
      <c r="D119" s="139">
        <v>42639.753472222219</v>
      </c>
      <c r="E119" s="139">
        <v>42640.544444444444</v>
      </c>
      <c r="F119" s="3" t="s">
        <v>2</v>
      </c>
      <c r="G119" s="3" t="s">
        <v>22</v>
      </c>
      <c r="H119" s="2">
        <f t="shared" si="21"/>
        <v>1</v>
      </c>
      <c r="I119" s="1" t="str">
        <f t="shared" si="22"/>
        <v>SPO  </v>
      </c>
      <c r="J119" s="1">
        <f t="shared" si="23"/>
        <v>1</v>
      </c>
      <c r="K119" s="1" t="str">
        <f t="shared" si="19"/>
        <v>SPO</v>
      </c>
      <c r="L119" s="1" t="s">
        <v>317</v>
      </c>
      <c r="M119" s="1" t="str">
        <f t="shared" si="20"/>
        <v>CO</v>
      </c>
      <c r="N119" s="1">
        <v>3</v>
      </c>
      <c r="P119" s="61" t="s">
        <v>1541</v>
      </c>
      <c r="Q119" s="62">
        <f t="shared" si="24"/>
        <v>0</v>
      </c>
      <c r="R119" s="62"/>
      <c r="S119" s="63"/>
    </row>
    <row r="120" spans="1:19" ht="10.5" customHeight="1" x14ac:dyDescent="0.25">
      <c r="A120" t="s">
        <v>1525</v>
      </c>
      <c r="B120" s="3" t="s">
        <v>89</v>
      </c>
      <c r="C120" s="3"/>
      <c r="D120" s="139">
        <v>42640.544444444444</v>
      </c>
      <c r="E120" s="139">
        <v>42640.609722222223</v>
      </c>
      <c r="F120" s="3" t="s">
        <v>2</v>
      </c>
      <c r="G120" s="3" t="s">
        <v>136</v>
      </c>
      <c r="H120" s="2">
        <f t="shared" si="21"/>
        <v>1</v>
      </c>
      <c r="I120" s="1" t="str">
        <f t="shared" si="22"/>
        <v>CO  </v>
      </c>
      <c r="J120" s="1">
        <f t="shared" si="23"/>
        <v>3</v>
      </c>
      <c r="K120" s="1" t="str">
        <f t="shared" si="19"/>
        <v>CO</v>
      </c>
      <c r="L120" s="1" t="s">
        <v>316</v>
      </c>
      <c r="M120" s="1" t="str">
        <f t="shared" si="20"/>
        <v>SPO</v>
      </c>
      <c r="N120" s="1">
        <v>1</v>
      </c>
      <c r="P120" s="61" t="s">
        <v>1542</v>
      </c>
      <c r="Q120" s="62">
        <f t="shared" si="24"/>
        <v>0</v>
      </c>
      <c r="R120" s="62"/>
      <c r="S120" s="63"/>
    </row>
    <row r="121" spans="1:19" ht="10.5" customHeight="1" x14ac:dyDescent="0.25">
      <c r="A121" t="s">
        <v>1525</v>
      </c>
      <c r="B121" s="3" t="s">
        <v>90</v>
      </c>
      <c r="C121" s="3"/>
      <c r="D121" s="139">
        <v>42640.609722222223</v>
      </c>
      <c r="E121" s="139">
        <v>42640.67083333333</v>
      </c>
      <c r="F121" s="3" t="s">
        <v>2</v>
      </c>
      <c r="G121" s="3" t="s">
        <v>1726</v>
      </c>
      <c r="H121" s="2">
        <f t="shared" si="21"/>
        <v>1</v>
      </c>
      <c r="I121" s="1" t="str">
        <f t="shared" si="22"/>
        <v>SECOFC  </v>
      </c>
      <c r="J121" s="1">
        <f t="shared" si="23"/>
        <v>3</v>
      </c>
      <c r="K121" s="1" t="str">
        <f t="shared" si="19"/>
        <v>SECOFC</v>
      </c>
      <c r="L121" s="1" t="s">
        <v>319</v>
      </c>
      <c r="M121" s="1" t="str">
        <f t="shared" si="20"/>
        <v>CLC</v>
      </c>
      <c r="N121" s="1">
        <v>11</v>
      </c>
      <c r="P121" s="61" t="s">
        <v>1543</v>
      </c>
      <c r="Q121" s="62">
        <f t="shared" si="24"/>
        <v>0</v>
      </c>
      <c r="R121" s="62"/>
      <c r="S121" s="63"/>
    </row>
    <row r="122" spans="1:19" ht="10.5" customHeight="1" x14ac:dyDescent="0.25">
      <c r="A122" t="s">
        <v>1525</v>
      </c>
      <c r="B122" s="3" t="s">
        <v>91</v>
      </c>
      <c r="C122" s="3"/>
      <c r="D122" s="139">
        <v>42640.67083333333</v>
      </c>
      <c r="E122" s="139">
        <v>42641.780555555553</v>
      </c>
      <c r="F122" s="3" t="s">
        <v>31</v>
      </c>
      <c r="G122" s="3" t="s">
        <v>1727</v>
      </c>
      <c r="H122" s="2">
        <f t="shared" si="21"/>
        <v>1</v>
      </c>
      <c r="I122" s="1" t="str">
        <f t="shared" ref="I122:I148" si="25">RIGHT(B122,LEN(B122)-5)</f>
        <v>CLC  </v>
      </c>
      <c r="J122" s="1">
        <f t="shared" si="23"/>
        <v>11</v>
      </c>
      <c r="K122" s="1" t="str">
        <f t="shared" si="19"/>
        <v>CLC</v>
      </c>
      <c r="L122" s="1" t="s">
        <v>335</v>
      </c>
      <c r="M122" s="1" t="str">
        <f t="shared" si="20"/>
        <v>SASG</v>
      </c>
      <c r="N122" s="1">
        <v>6</v>
      </c>
      <c r="P122" s="61" t="s">
        <v>1719</v>
      </c>
      <c r="Q122" s="62">
        <f t="shared" si="24"/>
        <v>0</v>
      </c>
      <c r="R122" s="62"/>
      <c r="S122" s="63"/>
    </row>
    <row r="123" spans="1:19" ht="10.5" customHeight="1" x14ac:dyDescent="0.25">
      <c r="A123" t="s">
        <v>1525</v>
      </c>
      <c r="B123" s="3" t="s">
        <v>137</v>
      </c>
      <c r="C123" s="3"/>
      <c r="D123" s="139">
        <v>42641.780555555553</v>
      </c>
      <c r="E123" s="139">
        <v>42642.476388888892</v>
      </c>
      <c r="F123" s="3" t="s">
        <v>2</v>
      </c>
      <c r="G123" s="3" t="s">
        <v>1</v>
      </c>
      <c r="H123" s="2">
        <f t="shared" si="21"/>
        <v>1</v>
      </c>
      <c r="I123" s="1" t="str">
        <f t="shared" si="25"/>
        <v>SASG  </v>
      </c>
      <c r="J123" s="1">
        <f t="shared" si="23"/>
        <v>6</v>
      </c>
      <c r="K123" s="1" t="str">
        <f t="shared" si="19"/>
        <v>SASG</v>
      </c>
      <c r="L123" s="1" t="s">
        <v>320</v>
      </c>
      <c r="M123" s="1" t="str">
        <f t="shared" si="20"/>
        <v>SC</v>
      </c>
      <c r="N123" s="1">
        <v>2</v>
      </c>
      <c r="P123" s="61" t="s">
        <v>1509</v>
      </c>
      <c r="Q123" s="62">
        <f t="shared" si="24"/>
        <v>0</v>
      </c>
      <c r="R123" s="62"/>
      <c r="S123" s="63"/>
    </row>
    <row r="124" spans="1:19" ht="10.5" customHeight="1" x14ac:dyDescent="0.25">
      <c r="A124" t="s">
        <v>1525</v>
      </c>
      <c r="B124" s="3" t="s">
        <v>138</v>
      </c>
      <c r="C124" s="3"/>
      <c r="D124" s="139">
        <v>42641.780555555553</v>
      </c>
      <c r="E124" s="139">
        <v>42643.626388888886</v>
      </c>
      <c r="F124" s="3" t="s">
        <v>31</v>
      </c>
      <c r="G124" s="3" t="s">
        <v>1</v>
      </c>
      <c r="H124" s="2">
        <f t="shared" si="21"/>
        <v>1</v>
      </c>
      <c r="I124" s="1" t="str">
        <f t="shared" si="25"/>
        <v>SC  </v>
      </c>
      <c r="J124" s="1">
        <f t="shared" si="23"/>
        <v>2</v>
      </c>
      <c r="K124" s="1" t="str">
        <f t="shared" si="19"/>
        <v>SC</v>
      </c>
      <c r="L124" s="1" t="s">
        <v>321</v>
      </c>
      <c r="M124" s="1" t="str">
        <f t="shared" si="20"/>
        <v>SCON</v>
      </c>
      <c r="N124" s="1">
        <v>26</v>
      </c>
      <c r="P124" s="61" t="s">
        <v>1511</v>
      </c>
      <c r="Q124" s="62">
        <f t="shared" si="24"/>
        <v>0</v>
      </c>
      <c r="R124" s="62"/>
      <c r="S124" s="63"/>
    </row>
    <row r="125" spans="1:19" ht="10.5" customHeight="1" x14ac:dyDescent="0.25">
      <c r="A125" t="s">
        <v>1525</v>
      </c>
      <c r="B125" s="3" t="s">
        <v>26</v>
      </c>
      <c r="C125" s="3"/>
      <c r="D125" s="139">
        <v>42643.626388888886</v>
      </c>
      <c r="E125" s="139">
        <v>42646.794444444444</v>
      </c>
      <c r="F125" s="3" t="s">
        <v>13</v>
      </c>
      <c r="G125" s="3" t="s">
        <v>70</v>
      </c>
      <c r="H125" s="2">
        <f t="shared" si="21"/>
        <v>3</v>
      </c>
      <c r="I125" s="1" t="str">
        <f t="shared" si="25"/>
        <v>CLC  </v>
      </c>
      <c r="J125" s="1">
        <f t="shared" si="23"/>
        <v>11</v>
      </c>
      <c r="K125" s="1" t="str">
        <f t="shared" si="19"/>
        <v>CLC</v>
      </c>
      <c r="L125" s="1" t="s">
        <v>336</v>
      </c>
      <c r="M125" s="1" t="str">
        <f t="shared" si="20"/>
        <v>SECGA</v>
      </c>
      <c r="N125" s="1">
        <v>2</v>
      </c>
      <c r="P125" s="61" t="s">
        <v>1513</v>
      </c>
      <c r="Q125" s="62">
        <f t="shared" si="24"/>
        <v>0</v>
      </c>
      <c r="R125" s="62"/>
      <c r="S125" s="63"/>
    </row>
    <row r="126" spans="1:19" ht="10.5" customHeight="1" x14ac:dyDescent="0.25">
      <c r="A126" t="s">
        <v>1525</v>
      </c>
      <c r="B126" s="3" t="s">
        <v>139</v>
      </c>
      <c r="C126" s="3"/>
      <c r="D126" s="139">
        <v>42646.794444444444</v>
      </c>
      <c r="E126" s="139">
        <v>42653.765277777777</v>
      </c>
      <c r="F126" s="3" t="s">
        <v>28</v>
      </c>
      <c r="G126" s="3" t="s">
        <v>140</v>
      </c>
      <c r="H126" s="2">
        <f t="shared" si="21"/>
        <v>6</v>
      </c>
      <c r="I126" s="1" t="str">
        <f t="shared" si="25"/>
        <v>SCON  </v>
      </c>
      <c r="J126" s="1">
        <f t="shared" si="23"/>
        <v>26</v>
      </c>
      <c r="K126" s="1" t="str">
        <f t="shared" si="19"/>
        <v>SCON</v>
      </c>
      <c r="L126" s="1" t="s">
        <v>322</v>
      </c>
      <c r="M126" s="1" t="str">
        <f t="shared" si="20"/>
        <v>ASSDG</v>
      </c>
      <c r="N126" s="1">
        <v>1</v>
      </c>
      <c r="P126" s="58" t="s">
        <v>1515</v>
      </c>
      <c r="Q126" s="59">
        <f t="shared" si="24"/>
        <v>4</v>
      </c>
      <c r="R126" s="59"/>
      <c r="S126" s="60"/>
    </row>
    <row r="127" spans="1:19" ht="10.5" customHeight="1" x14ac:dyDescent="0.25">
      <c r="A127" t="s">
        <v>1525</v>
      </c>
      <c r="B127" s="3" t="s">
        <v>29</v>
      </c>
      <c r="C127" s="3"/>
      <c r="D127" s="139">
        <v>42653.765277777777</v>
      </c>
      <c r="E127" s="139">
        <v>42656.819444444445</v>
      </c>
      <c r="F127" s="3" t="s">
        <v>13</v>
      </c>
      <c r="G127" s="3" t="s">
        <v>20</v>
      </c>
      <c r="H127" s="2">
        <f t="shared" si="21"/>
        <v>3</v>
      </c>
      <c r="I127" s="1" t="str">
        <f t="shared" si="25"/>
        <v>CLC  </v>
      </c>
      <c r="J127" s="1">
        <f t="shared" si="23"/>
        <v>11</v>
      </c>
      <c r="K127" s="1" t="str">
        <f t="shared" si="19"/>
        <v>CLC</v>
      </c>
      <c r="L127" s="1" t="s">
        <v>323</v>
      </c>
      <c r="M127" s="1" t="str">
        <f t="shared" si="20"/>
        <v>DG</v>
      </c>
      <c r="N127" s="1">
        <v>4</v>
      </c>
      <c r="P127" s="58" t="s">
        <v>1517</v>
      </c>
      <c r="Q127" s="59">
        <f t="shared" si="24"/>
        <v>0</v>
      </c>
      <c r="R127" s="59"/>
      <c r="S127" s="60"/>
    </row>
    <row r="128" spans="1:19" ht="10.5" customHeight="1" x14ac:dyDescent="0.25">
      <c r="A128" t="s">
        <v>1525</v>
      </c>
      <c r="B128" s="3" t="s">
        <v>141</v>
      </c>
      <c r="C128" s="3"/>
      <c r="D128" s="139">
        <v>42656.819444444445</v>
      </c>
      <c r="E128" s="139">
        <v>42657.69027777778</v>
      </c>
      <c r="F128" s="3" t="s">
        <v>2</v>
      </c>
      <c r="G128" s="3" t="s">
        <v>142</v>
      </c>
      <c r="H128" s="2">
        <f t="shared" si="21"/>
        <v>1</v>
      </c>
      <c r="I128" s="1" t="str">
        <f t="shared" si="25"/>
        <v>SECGA  </v>
      </c>
      <c r="J128" s="1">
        <f t="shared" si="23"/>
        <v>2</v>
      </c>
      <c r="K128" s="1" t="str">
        <f t="shared" si="19"/>
        <v>SECGA</v>
      </c>
      <c r="L128" s="1" t="s">
        <v>324</v>
      </c>
      <c r="M128" s="1" t="str">
        <f t="shared" si="20"/>
        <v>ACO</v>
      </c>
      <c r="N128" s="1">
        <v>3</v>
      </c>
      <c r="P128" s="58" t="s">
        <v>1519</v>
      </c>
      <c r="Q128" s="59">
        <f t="shared" si="24"/>
        <v>0</v>
      </c>
      <c r="R128" s="59"/>
      <c r="S128" s="60"/>
    </row>
    <row r="129" spans="1:19" ht="10.5" customHeight="1" x14ac:dyDescent="0.25">
      <c r="A129" t="s">
        <v>1525</v>
      </c>
      <c r="B129" s="3" t="s">
        <v>143</v>
      </c>
      <c r="C129" s="3"/>
      <c r="D129" s="139">
        <v>42657.69027777778</v>
      </c>
      <c r="E129" s="139">
        <v>42663.504166666666</v>
      </c>
      <c r="F129" s="3" t="s">
        <v>86</v>
      </c>
      <c r="G129" s="3" t="s">
        <v>144</v>
      </c>
      <c r="H129" s="2">
        <f t="shared" si="21"/>
        <v>5</v>
      </c>
      <c r="I129" s="1" t="str">
        <f t="shared" si="25"/>
        <v>SASG  </v>
      </c>
      <c r="J129" s="1">
        <f t="shared" si="23"/>
        <v>6</v>
      </c>
      <c r="K129" s="1" t="str">
        <f t="shared" si="19"/>
        <v>SASG</v>
      </c>
      <c r="L129" s="1" t="s">
        <v>325</v>
      </c>
      <c r="M129" s="1" t="str">
        <f t="shared" si="20"/>
        <v>SAEO</v>
      </c>
      <c r="N129" s="1">
        <v>3</v>
      </c>
      <c r="P129" s="58" t="s">
        <v>1533</v>
      </c>
      <c r="Q129" s="59">
        <f t="shared" si="24"/>
        <v>0</v>
      </c>
      <c r="R129" s="59"/>
      <c r="S129" s="60"/>
    </row>
    <row r="130" spans="1:19" ht="10.5" customHeight="1" x14ac:dyDescent="0.25">
      <c r="A130" t="s">
        <v>1525</v>
      </c>
      <c r="B130" s="3" t="s">
        <v>145</v>
      </c>
      <c r="C130" s="3"/>
      <c r="D130" s="139">
        <v>42663.504166666666</v>
      </c>
      <c r="E130" s="139">
        <v>42663.669444444444</v>
      </c>
      <c r="F130" s="3" t="s">
        <v>2</v>
      </c>
      <c r="G130" s="3" t="s">
        <v>146</v>
      </c>
      <c r="H130" s="2">
        <f t="shared" si="21"/>
        <v>1</v>
      </c>
      <c r="I130" s="1" t="str">
        <f t="shared" si="25"/>
        <v>CLC  </v>
      </c>
      <c r="J130" s="1">
        <f t="shared" si="23"/>
        <v>11</v>
      </c>
      <c r="K130" s="1" t="str">
        <f t="shared" si="19"/>
        <v>CLC</v>
      </c>
      <c r="L130" s="1" t="s">
        <v>337</v>
      </c>
      <c r="M130" s="1" t="str">
        <f t="shared" si="20"/>
        <v>SACONT</v>
      </c>
      <c r="N130" s="1">
        <v>1</v>
      </c>
      <c r="P130" s="58" t="s">
        <v>1522</v>
      </c>
      <c r="Q130" s="59">
        <f t="shared" si="24"/>
        <v>1</v>
      </c>
      <c r="R130" s="59"/>
      <c r="S130" s="60"/>
    </row>
    <row r="131" spans="1:19" ht="10.5" customHeight="1" x14ac:dyDescent="0.25">
      <c r="A131" t="s">
        <v>1525</v>
      </c>
      <c r="B131" s="3" t="s">
        <v>147</v>
      </c>
      <c r="C131" s="3"/>
      <c r="D131" s="139">
        <v>42663.669444444444</v>
      </c>
      <c r="E131" s="139">
        <v>42663.74722222222</v>
      </c>
      <c r="F131" s="3" t="s">
        <v>2</v>
      </c>
      <c r="G131" s="3" t="s">
        <v>148</v>
      </c>
      <c r="H131" s="2">
        <f t="shared" si="21"/>
        <v>1</v>
      </c>
      <c r="I131" s="1" t="str">
        <f t="shared" si="25"/>
        <v>SECGA  </v>
      </c>
      <c r="J131" s="1">
        <f t="shared" si="23"/>
        <v>2</v>
      </c>
      <c r="K131" s="1" t="str">
        <f t="shared" si="19"/>
        <v>SECGA</v>
      </c>
      <c r="L131" s="1" t="s">
        <v>338</v>
      </c>
      <c r="M131" s="1" t="str">
        <f t="shared" si="20"/>
        <v>ACFIC</v>
      </c>
      <c r="N131" s="1">
        <v>1</v>
      </c>
      <c r="P131" s="58" t="s">
        <v>1544</v>
      </c>
      <c r="Q131" s="59">
        <f t="shared" si="24"/>
        <v>0</v>
      </c>
      <c r="R131" s="59"/>
      <c r="S131" s="60"/>
    </row>
    <row r="132" spans="1:19" ht="10.5" customHeight="1" x14ac:dyDescent="0.25">
      <c r="A132" t="s">
        <v>1525</v>
      </c>
      <c r="B132" s="3" t="s">
        <v>149</v>
      </c>
      <c r="C132" s="3"/>
      <c r="D132" s="139">
        <v>42663.74722222222</v>
      </c>
      <c r="E132" s="139">
        <v>42664.765277777777</v>
      </c>
      <c r="F132" s="3" t="s">
        <v>31</v>
      </c>
      <c r="G132" s="3" t="s">
        <v>150</v>
      </c>
      <c r="H132" s="2">
        <f t="shared" si="21"/>
        <v>1</v>
      </c>
      <c r="I132" s="1" t="str">
        <f t="shared" si="25"/>
        <v>ASSDG  </v>
      </c>
      <c r="J132" s="1">
        <f t="shared" si="23"/>
        <v>1</v>
      </c>
      <c r="K132" s="1" t="str">
        <f t="shared" si="19"/>
        <v>ASSDG</v>
      </c>
      <c r="L132"/>
      <c r="M132" s="97" t="s">
        <v>1549</v>
      </c>
      <c r="N132">
        <f>SUM(N114:N131)</f>
        <v>74</v>
      </c>
      <c r="P132" s="58" t="s">
        <v>1545</v>
      </c>
      <c r="Q132" s="59">
        <f t="shared" si="24"/>
        <v>0</v>
      </c>
      <c r="R132" s="59"/>
      <c r="S132" s="60"/>
    </row>
    <row r="133" spans="1:19" ht="10.5" customHeight="1" x14ac:dyDescent="0.25">
      <c r="A133" t="s">
        <v>1525</v>
      </c>
      <c r="B133" s="3" t="s">
        <v>151</v>
      </c>
      <c r="C133" s="3"/>
      <c r="D133" s="139">
        <v>42664.765277777777</v>
      </c>
      <c r="E133" s="139">
        <v>42667.788194444445</v>
      </c>
      <c r="F133" s="3" t="s">
        <v>13</v>
      </c>
      <c r="G133" s="3" t="s">
        <v>1737</v>
      </c>
      <c r="H133" s="2">
        <f t="shared" si="21"/>
        <v>3</v>
      </c>
      <c r="I133" s="1" t="str">
        <f t="shared" si="25"/>
        <v>DG  </v>
      </c>
      <c r="J133" s="1">
        <f t="shared" si="23"/>
        <v>4</v>
      </c>
      <c r="K133" s="1" t="str">
        <f t="shared" si="19"/>
        <v>DG</v>
      </c>
      <c r="L133"/>
      <c r="M133" s="1" t="str">
        <f t="shared" si="20"/>
        <v/>
      </c>
      <c r="N133"/>
      <c r="P133" s="58" t="s">
        <v>1546</v>
      </c>
      <c r="Q133" s="59">
        <f t="shared" si="24"/>
        <v>0</v>
      </c>
      <c r="R133" s="59"/>
      <c r="S133" s="60"/>
    </row>
    <row r="134" spans="1:19" ht="10.5" customHeight="1" x14ac:dyDescent="0.25">
      <c r="A134" t="s">
        <v>1525</v>
      </c>
      <c r="B134" s="3" t="s">
        <v>152</v>
      </c>
      <c r="C134" s="3"/>
      <c r="D134" s="139">
        <v>42667.788194444445</v>
      </c>
      <c r="E134" s="139">
        <v>42667.791666666664</v>
      </c>
      <c r="F134" s="3" t="s">
        <v>2</v>
      </c>
      <c r="G134" s="3" t="s">
        <v>64</v>
      </c>
      <c r="H134" s="2">
        <f t="shared" si="21"/>
        <v>1</v>
      </c>
      <c r="I134" s="1" t="str">
        <f t="shared" si="25"/>
        <v>CO  </v>
      </c>
      <c r="J134" s="1">
        <f t="shared" si="23"/>
        <v>3</v>
      </c>
      <c r="K134" s="1" t="str">
        <f t="shared" si="19"/>
        <v>CO</v>
      </c>
      <c r="L134"/>
      <c r="M134" s="1" t="str">
        <f t="shared" si="20"/>
        <v/>
      </c>
      <c r="N134"/>
      <c r="P134" s="58" t="s">
        <v>1547</v>
      </c>
      <c r="Q134" s="59">
        <f t="shared" si="24"/>
        <v>0</v>
      </c>
      <c r="R134" s="59"/>
      <c r="S134" s="60"/>
    </row>
    <row r="135" spans="1:19" ht="10.5" customHeight="1" thickBot="1" x14ac:dyDescent="0.3">
      <c r="A135" t="s">
        <v>1525</v>
      </c>
      <c r="B135" s="3" t="s">
        <v>153</v>
      </c>
      <c r="C135" s="3"/>
      <c r="D135" s="139">
        <v>42667.791666666664</v>
      </c>
      <c r="E135" s="139">
        <v>42668.65347222222</v>
      </c>
      <c r="F135" s="3" t="s">
        <v>2</v>
      </c>
      <c r="G135" s="3" t="s">
        <v>154</v>
      </c>
      <c r="H135" s="2">
        <f t="shared" si="21"/>
        <v>1</v>
      </c>
      <c r="I135" s="1" t="str">
        <f t="shared" si="25"/>
        <v>ACO  </v>
      </c>
      <c r="J135" s="1">
        <f t="shared" si="23"/>
        <v>3</v>
      </c>
      <c r="K135" s="1" t="str">
        <f t="shared" si="19"/>
        <v>ACO</v>
      </c>
      <c r="L135"/>
      <c r="M135" s="1" t="str">
        <f t="shared" si="20"/>
        <v/>
      </c>
      <c r="N135"/>
      <c r="P135" s="64" t="s">
        <v>1548</v>
      </c>
      <c r="Q135" s="88">
        <f t="shared" si="24"/>
        <v>0</v>
      </c>
      <c r="R135" s="88"/>
      <c r="S135" s="65"/>
    </row>
    <row r="136" spans="1:19" ht="10.5" customHeight="1" x14ac:dyDescent="0.25">
      <c r="A136" t="s">
        <v>1525</v>
      </c>
      <c r="B136" s="3" t="s">
        <v>155</v>
      </c>
      <c r="C136" s="3"/>
      <c r="D136" s="139">
        <v>42668.65347222222</v>
      </c>
      <c r="E136" s="139">
        <v>42668.656944444447</v>
      </c>
      <c r="F136" s="3" t="s">
        <v>2</v>
      </c>
      <c r="G136" s="3" t="s">
        <v>1</v>
      </c>
      <c r="H136" s="2">
        <f t="shared" si="21"/>
        <v>1</v>
      </c>
      <c r="I136" s="1" t="str">
        <f t="shared" si="25"/>
        <v>SECOFC  </v>
      </c>
      <c r="J136" s="1">
        <f t="shared" si="23"/>
        <v>3</v>
      </c>
      <c r="K136" s="1" t="str">
        <f t="shared" si="19"/>
        <v>SECOFC</v>
      </c>
      <c r="L136"/>
      <c r="M136" s="1" t="str">
        <f t="shared" si="20"/>
        <v/>
      </c>
      <c r="N136"/>
    </row>
    <row r="137" spans="1:19" ht="10.5" customHeight="1" x14ac:dyDescent="0.25">
      <c r="A137" t="s">
        <v>1525</v>
      </c>
      <c r="B137" s="3" t="s">
        <v>156</v>
      </c>
      <c r="C137" s="3"/>
      <c r="D137" s="139">
        <v>42668.656944444447</v>
      </c>
      <c r="E137" s="139">
        <v>42668.65902777778</v>
      </c>
      <c r="F137" s="3" t="s">
        <v>2</v>
      </c>
      <c r="G137" s="3" t="s">
        <v>70</v>
      </c>
      <c r="H137" s="2">
        <f t="shared" si="21"/>
        <v>1</v>
      </c>
      <c r="I137" s="1" t="str">
        <f t="shared" si="25"/>
        <v>ACO  </v>
      </c>
      <c r="J137" s="1">
        <f t="shared" si="23"/>
        <v>3</v>
      </c>
      <c r="K137" s="1" t="str">
        <f t="shared" si="19"/>
        <v>ACO</v>
      </c>
      <c r="L137"/>
      <c r="M137" s="1" t="str">
        <f t="shared" si="20"/>
        <v/>
      </c>
      <c r="N137"/>
    </row>
    <row r="138" spans="1:19" ht="10.5" customHeight="1" x14ac:dyDescent="0.25">
      <c r="A138" t="s">
        <v>1525</v>
      </c>
      <c r="B138" s="3" t="s">
        <v>157</v>
      </c>
      <c r="C138" s="3"/>
      <c r="D138" s="139">
        <v>42668.65902777778</v>
      </c>
      <c r="E138" s="139">
        <v>42668.73541666667</v>
      </c>
      <c r="F138" s="3" t="s">
        <v>2</v>
      </c>
      <c r="G138" s="3" t="s">
        <v>1</v>
      </c>
      <c r="H138" s="2">
        <f t="shared" si="21"/>
        <v>1</v>
      </c>
      <c r="I138" s="1" t="str">
        <f t="shared" si="25"/>
        <v>DG  </v>
      </c>
      <c r="J138" s="1">
        <f t="shared" si="23"/>
        <v>4</v>
      </c>
      <c r="K138" s="1" t="str">
        <f t="shared" si="19"/>
        <v>DG</v>
      </c>
      <c r="L138"/>
      <c r="M138" s="1" t="str">
        <f t="shared" si="20"/>
        <v/>
      </c>
      <c r="N138"/>
    </row>
    <row r="139" spans="1:19" ht="10.5" customHeight="1" x14ac:dyDescent="0.25">
      <c r="A139" t="s">
        <v>1525</v>
      </c>
      <c r="B139" s="3" t="s">
        <v>158</v>
      </c>
      <c r="C139" s="3"/>
      <c r="D139" s="139">
        <v>42668.73541666667</v>
      </c>
      <c r="E139" s="139">
        <v>42668.737500000003</v>
      </c>
      <c r="F139" s="3" t="s">
        <v>2</v>
      </c>
      <c r="G139" s="3" t="s">
        <v>70</v>
      </c>
      <c r="H139" s="2">
        <f t="shared" si="21"/>
        <v>1</v>
      </c>
      <c r="I139" s="1" t="str">
        <f t="shared" si="25"/>
        <v>ACO  </v>
      </c>
      <c r="J139" s="1">
        <f t="shared" si="23"/>
        <v>3</v>
      </c>
      <c r="K139" s="1" t="str">
        <f t="shared" si="19"/>
        <v>ACO</v>
      </c>
      <c r="L139"/>
      <c r="M139" s="1" t="str">
        <f t="shared" si="20"/>
        <v/>
      </c>
      <c r="N139"/>
    </row>
    <row r="140" spans="1:19" ht="10.5" customHeight="1" x14ac:dyDescent="0.25">
      <c r="A140" t="s">
        <v>1525</v>
      </c>
      <c r="B140" s="3" t="s">
        <v>159</v>
      </c>
      <c r="C140" s="3"/>
      <c r="D140" s="139">
        <v>42668.737500000003</v>
      </c>
      <c r="E140" s="139">
        <v>42669.668749999997</v>
      </c>
      <c r="F140" s="3" t="s">
        <v>2</v>
      </c>
      <c r="G140" s="3" t="s">
        <v>72</v>
      </c>
      <c r="H140" s="2">
        <f t="shared" si="21"/>
        <v>1</v>
      </c>
      <c r="I140" s="1" t="str">
        <f t="shared" si="25"/>
        <v>SAEO  </v>
      </c>
      <c r="J140" s="1">
        <f t="shared" si="23"/>
        <v>3</v>
      </c>
      <c r="K140" s="1" t="str">
        <f t="shared" si="19"/>
        <v>SAEO</v>
      </c>
      <c r="L140"/>
      <c r="M140" s="1" t="str">
        <f t="shared" si="20"/>
        <v/>
      </c>
      <c r="N140"/>
    </row>
    <row r="141" spans="1:19" ht="10.5" customHeight="1" x14ac:dyDescent="0.25">
      <c r="A141" t="s">
        <v>1525</v>
      </c>
      <c r="B141" s="3" t="s">
        <v>119</v>
      </c>
      <c r="C141" s="3"/>
      <c r="D141" s="139">
        <v>42669.668749999997</v>
      </c>
      <c r="E141" s="139">
        <v>42669.815972222219</v>
      </c>
      <c r="F141" s="3" t="s">
        <v>2</v>
      </c>
      <c r="G141" s="3" t="s">
        <v>72</v>
      </c>
      <c r="H141" s="2">
        <f t="shared" si="21"/>
        <v>1</v>
      </c>
      <c r="I141" s="1" t="str">
        <f t="shared" si="25"/>
        <v>CLC  </v>
      </c>
      <c r="J141" s="1">
        <f t="shared" si="23"/>
        <v>11</v>
      </c>
      <c r="K141" s="1" t="str">
        <f t="shared" si="19"/>
        <v>CLC</v>
      </c>
      <c r="L141"/>
      <c r="M141" s="1" t="str">
        <f t="shared" si="20"/>
        <v/>
      </c>
      <c r="N141"/>
    </row>
    <row r="142" spans="1:19" ht="10.5" customHeight="1" x14ac:dyDescent="0.25">
      <c r="A142" t="s">
        <v>1525</v>
      </c>
      <c r="B142" s="3" t="s">
        <v>160</v>
      </c>
      <c r="C142" s="3"/>
      <c r="D142" s="139">
        <v>42669.815972222219</v>
      </c>
      <c r="E142" s="139">
        <v>42670.625</v>
      </c>
      <c r="F142" s="3" t="s">
        <v>2</v>
      </c>
      <c r="G142" s="3" t="s">
        <v>161</v>
      </c>
      <c r="H142" s="2">
        <f t="shared" si="21"/>
        <v>1</v>
      </c>
      <c r="I142" s="1" t="str">
        <f t="shared" si="25"/>
        <v>SC  </v>
      </c>
      <c r="J142" s="1">
        <f t="shared" si="23"/>
        <v>2</v>
      </c>
      <c r="K142" s="1" t="str">
        <f t="shared" si="19"/>
        <v>SC</v>
      </c>
      <c r="L142"/>
      <c r="M142" s="1" t="str">
        <f t="shared" si="20"/>
        <v/>
      </c>
      <c r="N142"/>
    </row>
    <row r="143" spans="1:19" ht="10.5" customHeight="1" x14ac:dyDescent="0.25">
      <c r="A143" t="s">
        <v>1525</v>
      </c>
      <c r="B143" s="3" t="s">
        <v>123</v>
      </c>
      <c r="C143" s="3"/>
      <c r="D143" s="139">
        <v>42670.625</v>
      </c>
      <c r="E143" s="139">
        <v>42670.86041666667</v>
      </c>
      <c r="F143" s="3" t="s">
        <v>2</v>
      </c>
      <c r="G143" s="3" t="s">
        <v>162</v>
      </c>
      <c r="H143" s="2">
        <f t="shared" si="21"/>
        <v>1</v>
      </c>
      <c r="I143" s="1" t="str">
        <f t="shared" si="25"/>
        <v>CLC  </v>
      </c>
      <c r="J143" s="1">
        <f t="shared" si="23"/>
        <v>11</v>
      </c>
      <c r="K143" s="1" t="str">
        <f t="shared" si="19"/>
        <v>CLC</v>
      </c>
      <c r="L143"/>
      <c r="M143" s="1" t="str">
        <f t="shared" si="20"/>
        <v/>
      </c>
      <c r="N143"/>
    </row>
    <row r="144" spans="1:19" ht="10.5" customHeight="1" x14ac:dyDescent="0.25">
      <c r="A144" t="s">
        <v>1525</v>
      </c>
      <c r="B144" s="3" t="s">
        <v>163</v>
      </c>
      <c r="C144" s="3"/>
      <c r="D144" s="139">
        <v>42670.86041666667</v>
      </c>
      <c r="E144" s="139">
        <v>42691.760416666664</v>
      </c>
      <c r="F144" s="3" t="s">
        <v>164</v>
      </c>
      <c r="G144" s="3" t="s">
        <v>165</v>
      </c>
      <c r="H144" s="2">
        <f t="shared" si="21"/>
        <v>20</v>
      </c>
      <c r="I144" s="1" t="str">
        <f t="shared" si="25"/>
        <v>SCON  </v>
      </c>
      <c r="J144" s="1">
        <f t="shared" si="23"/>
        <v>26</v>
      </c>
      <c r="K144" s="1" t="str">
        <f t="shared" si="19"/>
        <v>SCON</v>
      </c>
      <c r="L144"/>
      <c r="M144" s="1" t="str">
        <f t="shared" si="20"/>
        <v/>
      </c>
      <c r="N144"/>
    </row>
    <row r="145" spans="1:19" ht="10.5" customHeight="1" x14ac:dyDescent="0.25">
      <c r="A145" t="s">
        <v>1525</v>
      </c>
      <c r="B145" s="3" t="s">
        <v>166</v>
      </c>
      <c r="C145" s="3"/>
      <c r="D145" s="139">
        <v>42691.760416666664</v>
      </c>
      <c r="E145" s="139">
        <v>42692.78125</v>
      </c>
      <c r="F145" s="3" t="s">
        <v>31</v>
      </c>
      <c r="G145" s="3" t="s">
        <v>167</v>
      </c>
      <c r="H145" s="2">
        <f t="shared" si="21"/>
        <v>1</v>
      </c>
      <c r="I145" s="1" t="str">
        <f t="shared" si="25"/>
        <v>CLC  </v>
      </c>
      <c r="J145" s="1">
        <f t="shared" si="23"/>
        <v>11</v>
      </c>
      <c r="K145" s="1" t="str">
        <f t="shared" si="19"/>
        <v>CLC</v>
      </c>
      <c r="L145"/>
      <c r="M145" s="1" t="str">
        <f t="shared" si="20"/>
        <v/>
      </c>
      <c r="N145"/>
    </row>
    <row r="146" spans="1:19" ht="10.5" customHeight="1" x14ac:dyDescent="0.25">
      <c r="A146" t="s">
        <v>1525</v>
      </c>
      <c r="B146" s="3" t="s">
        <v>168</v>
      </c>
      <c r="C146" s="3"/>
      <c r="D146" s="139">
        <v>42692.78125</v>
      </c>
      <c r="E146" s="139">
        <v>42695.609722222223</v>
      </c>
      <c r="F146" s="3" t="s">
        <v>11</v>
      </c>
      <c r="G146" s="3" t="s">
        <v>169</v>
      </c>
      <c r="H146" s="2">
        <f t="shared" si="21"/>
        <v>2</v>
      </c>
      <c r="I146" s="1" t="str">
        <f t="shared" si="25"/>
        <v>SAEO  </v>
      </c>
      <c r="J146" s="1">
        <f t="shared" si="23"/>
        <v>3</v>
      </c>
      <c r="K146" s="1" t="str">
        <f t="shared" si="19"/>
        <v>SAEO</v>
      </c>
      <c r="L146"/>
      <c r="M146" s="1" t="str">
        <f t="shared" si="20"/>
        <v/>
      </c>
      <c r="N146"/>
    </row>
    <row r="147" spans="1:19" ht="10.5" customHeight="1" x14ac:dyDescent="0.25">
      <c r="A147" t="s">
        <v>1525</v>
      </c>
      <c r="B147" s="3" t="s">
        <v>170</v>
      </c>
      <c r="C147" s="3"/>
      <c r="D147" s="139">
        <v>42695.609722222223</v>
      </c>
      <c r="E147" s="139">
        <v>42695.705555555556</v>
      </c>
      <c r="F147" s="3" t="s">
        <v>2</v>
      </c>
      <c r="G147" s="3" t="s">
        <v>72</v>
      </c>
      <c r="H147" s="2">
        <f t="shared" si="21"/>
        <v>1</v>
      </c>
      <c r="I147" s="1" t="str">
        <f t="shared" si="25"/>
        <v>SACONT  </v>
      </c>
      <c r="J147" s="1">
        <f t="shared" si="23"/>
        <v>1</v>
      </c>
      <c r="K147" s="1" t="str">
        <f t="shared" si="19"/>
        <v>SACONT</v>
      </c>
      <c r="L147"/>
      <c r="M147" s="1" t="str">
        <f t="shared" si="20"/>
        <v/>
      </c>
      <c r="N147"/>
    </row>
    <row r="148" spans="1:19" ht="10.5" customHeight="1" x14ac:dyDescent="0.25">
      <c r="A148" t="s">
        <v>1525</v>
      </c>
      <c r="B148" s="3" t="s">
        <v>171</v>
      </c>
      <c r="C148" s="3"/>
      <c r="D148" s="139">
        <v>42695.705555555556</v>
      </c>
      <c r="E148" s="3" t="s">
        <v>1</v>
      </c>
      <c r="F148" s="3" t="s">
        <v>2</v>
      </c>
      <c r="G148" s="3" t="s">
        <v>172</v>
      </c>
      <c r="H148" s="2">
        <f t="shared" si="21"/>
        <v>1</v>
      </c>
      <c r="I148" s="1" t="str">
        <f t="shared" si="25"/>
        <v>ACFIC  </v>
      </c>
      <c r="J148" s="1">
        <f t="shared" si="23"/>
        <v>1</v>
      </c>
      <c r="K148" s="1" t="str">
        <f t="shared" si="19"/>
        <v>ACFIC</v>
      </c>
      <c r="L148"/>
      <c r="M148" s="1" t="str">
        <f t="shared" si="20"/>
        <v/>
      </c>
      <c r="N148"/>
    </row>
    <row r="149" spans="1:19" s="13" customFormat="1" ht="10.5" customHeight="1" x14ac:dyDescent="0.25">
      <c r="B149" s="14"/>
      <c r="C149" s="14"/>
      <c r="D149" s="14"/>
      <c r="E149" s="14"/>
      <c r="F149" s="14"/>
      <c r="G149" s="14"/>
      <c r="H149" s="14"/>
      <c r="K149" s="1" t="str">
        <f t="shared" si="19"/>
        <v/>
      </c>
      <c r="L149" s="18"/>
      <c r="M149" s="1" t="str">
        <f t="shared" si="20"/>
        <v/>
      </c>
      <c r="N149" s="18"/>
    </row>
    <row r="150" spans="1:19" ht="10.5" customHeight="1" x14ac:dyDescent="0.15">
      <c r="B150" s="2"/>
      <c r="C150" s="2"/>
      <c r="D150" s="2"/>
      <c r="E150" s="2"/>
      <c r="F150" s="2"/>
      <c r="G150" s="2"/>
      <c r="H150" s="2"/>
      <c r="I150" s="6" t="s">
        <v>311</v>
      </c>
      <c r="K150" s="1" t="str">
        <f t="shared" si="19"/>
        <v>DADOS EXTRAIDOS:</v>
      </c>
      <c r="M150" s="1" t="str">
        <f t="shared" si="20"/>
        <v/>
      </c>
    </row>
    <row r="151" spans="1:19" ht="11.25" thickBot="1" x14ac:dyDescent="0.2">
      <c r="A151" s="136"/>
      <c r="D151" s="2"/>
      <c r="E151" s="2"/>
      <c r="F151" s="2"/>
      <c r="G151" s="5" t="s">
        <v>229</v>
      </c>
      <c r="I151" s="6" t="s">
        <v>310</v>
      </c>
      <c r="J151" s="6" t="s">
        <v>326</v>
      </c>
      <c r="K151" s="1" t="str">
        <f t="shared" si="19"/>
        <v>DEPTO</v>
      </c>
      <c r="L151" s="6" t="s">
        <v>345</v>
      </c>
      <c r="M151" s="1" t="str">
        <f t="shared" si="20"/>
        <v>DADOS AGRUPADOS:</v>
      </c>
      <c r="P151" s="6"/>
    </row>
    <row r="152" spans="1:19" ht="10.5" customHeight="1" thickBot="1" x14ac:dyDescent="0.3">
      <c r="A152" t="s">
        <v>1525</v>
      </c>
      <c r="B152" s="3" t="s">
        <v>174</v>
      </c>
      <c r="C152" s="3"/>
      <c r="D152" s="3" t="s">
        <v>1</v>
      </c>
      <c r="E152" s="139">
        <v>42422.759027777778</v>
      </c>
      <c r="F152" s="3" t="s">
        <v>2</v>
      </c>
      <c r="G152" s="3" t="s">
        <v>1</v>
      </c>
      <c r="H152" s="2">
        <f t="shared" ref="H152:H191" si="26">VALUE(IF(LEFT(F152,1)="&lt;",1,LEFT(F152,2)))</f>
        <v>1</v>
      </c>
      <c r="I152" s="1" t="str">
        <f t="shared" ref="I152:I160" si="27">RIGHT(B152,LEN(B152)-4)</f>
        <v>020ZE  </v>
      </c>
      <c r="J152" s="1">
        <f t="shared" ref="J152:J191" si="28">SUMIFS($H$152:$H$191,$I$152:$I$191,I152)</f>
        <v>2</v>
      </c>
      <c r="K152" s="1" t="str">
        <f t="shared" si="19"/>
        <v>020ZE</v>
      </c>
      <c r="M152" s="1" t="str">
        <f t="shared" si="20"/>
        <v/>
      </c>
      <c r="P152" s="89" t="s">
        <v>1478</v>
      </c>
      <c r="Q152" s="43"/>
      <c r="R152" s="43"/>
      <c r="S152" s="42"/>
    </row>
    <row r="153" spans="1:19" ht="10.5" customHeight="1" x14ac:dyDescent="0.25">
      <c r="A153" t="s">
        <v>1525</v>
      </c>
      <c r="B153" s="3" t="s">
        <v>82</v>
      </c>
      <c r="C153" s="3"/>
      <c r="D153" s="139">
        <v>42422.759027777778</v>
      </c>
      <c r="E153" s="139">
        <v>42425.688888888886</v>
      </c>
      <c r="F153" s="3" t="s">
        <v>11</v>
      </c>
      <c r="G153" s="3" t="s">
        <v>175</v>
      </c>
      <c r="H153" s="2">
        <f t="shared" si="26"/>
        <v>2</v>
      </c>
      <c r="I153" s="1" t="str">
        <f t="shared" si="27"/>
        <v>ASSISEG  </v>
      </c>
      <c r="J153" s="1">
        <f t="shared" si="28"/>
        <v>121</v>
      </c>
      <c r="K153" s="1" t="str">
        <f t="shared" si="19"/>
        <v>ASSISEG</v>
      </c>
      <c r="L153" s="1" t="s">
        <v>339</v>
      </c>
      <c r="M153" s="1" t="str">
        <f t="shared" si="20"/>
        <v>020ZE</v>
      </c>
      <c r="N153" s="1">
        <v>2</v>
      </c>
      <c r="P153" s="84" t="s">
        <v>1501</v>
      </c>
      <c r="Q153" s="82">
        <f>SUMIFS($N$153:$N$182,$M$153:$M$182,P153)</f>
        <v>0</v>
      </c>
      <c r="R153" s="82"/>
      <c r="S153" s="83"/>
    </row>
    <row r="154" spans="1:19" ht="10.5" customHeight="1" x14ac:dyDescent="0.25">
      <c r="A154" t="s">
        <v>1525</v>
      </c>
      <c r="B154" s="3" t="s">
        <v>1703</v>
      </c>
      <c r="C154" s="3"/>
      <c r="D154" s="139">
        <v>42425.688888888886</v>
      </c>
      <c r="E154" s="139">
        <v>42426.713888888888</v>
      </c>
      <c r="F154" s="3" t="s">
        <v>31</v>
      </c>
      <c r="G154" s="3" t="s">
        <v>9</v>
      </c>
      <c r="H154" s="2">
        <f t="shared" si="26"/>
        <v>1</v>
      </c>
      <c r="I154" s="1" t="str">
        <f t="shared" si="27"/>
        <v>CIP </v>
      </c>
      <c r="J154" s="1">
        <f t="shared" si="28"/>
        <v>9</v>
      </c>
      <c r="K154" s="1" t="str">
        <f t="shared" si="19"/>
        <v>CIP</v>
      </c>
      <c r="L154" s="1" t="s">
        <v>313</v>
      </c>
      <c r="M154" s="1" t="str">
        <f t="shared" si="20"/>
        <v>ASSISEG</v>
      </c>
      <c r="N154" s="1">
        <v>121</v>
      </c>
      <c r="P154" s="84" t="s">
        <v>1505</v>
      </c>
      <c r="Q154" s="85">
        <f t="shared" ref="Q154:Q174" si="29">SUMIFS($N$153:$N$182,$M$153:$M$182,P154)</f>
        <v>0</v>
      </c>
      <c r="R154" s="85"/>
      <c r="S154" s="86"/>
    </row>
    <row r="155" spans="1:19" ht="10.5" customHeight="1" x14ac:dyDescent="0.25">
      <c r="A155" t="s">
        <v>1525</v>
      </c>
      <c r="B155" s="3" t="s">
        <v>84</v>
      </c>
      <c r="C155" s="3"/>
      <c r="D155" s="139">
        <v>42426.713888888888</v>
      </c>
      <c r="E155" s="139">
        <v>42431.676388888889</v>
      </c>
      <c r="F155" s="3" t="s">
        <v>8</v>
      </c>
      <c r="G155" s="3" t="s">
        <v>1738</v>
      </c>
      <c r="H155" s="2">
        <f t="shared" si="26"/>
        <v>4</v>
      </c>
      <c r="I155" s="1" t="str">
        <f t="shared" si="27"/>
        <v>ASSISEG  </v>
      </c>
      <c r="J155" s="1">
        <f t="shared" si="28"/>
        <v>121</v>
      </c>
      <c r="K155" s="1" t="str">
        <f t="shared" si="19"/>
        <v>ASSISEG</v>
      </c>
      <c r="L155" s="1" t="s">
        <v>2040</v>
      </c>
      <c r="M155" s="1" t="str">
        <f t="shared" si="20"/>
        <v>CIP</v>
      </c>
      <c r="N155" s="1">
        <v>9</v>
      </c>
      <c r="P155" s="61" t="s">
        <v>1503</v>
      </c>
      <c r="Q155" s="62">
        <f t="shared" si="29"/>
        <v>9</v>
      </c>
      <c r="R155" s="62"/>
      <c r="S155" s="63"/>
    </row>
    <row r="156" spans="1:19" ht="10.5" customHeight="1" x14ac:dyDescent="0.25">
      <c r="A156" t="s">
        <v>1525</v>
      </c>
      <c r="B156" s="3" t="s">
        <v>1704</v>
      </c>
      <c r="C156" s="3"/>
      <c r="D156" s="139">
        <v>42431.676388888889</v>
      </c>
      <c r="E156" s="139">
        <v>42431.738194444442</v>
      </c>
      <c r="F156" s="3" t="s">
        <v>2</v>
      </c>
      <c r="G156" s="3" t="s">
        <v>1739</v>
      </c>
      <c r="H156" s="2">
        <f t="shared" si="26"/>
        <v>1</v>
      </c>
      <c r="I156" s="1" t="str">
        <f t="shared" si="27"/>
        <v>CIP </v>
      </c>
      <c r="J156" s="1">
        <f t="shared" si="28"/>
        <v>9</v>
      </c>
      <c r="K156" s="1" t="str">
        <f t="shared" si="19"/>
        <v>CIP</v>
      </c>
      <c r="L156" s="1" t="s">
        <v>340</v>
      </c>
      <c r="M156" s="1" t="str">
        <f t="shared" si="20"/>
        <v>COGSA</v>
      </c>
      <c r="N156" s="1">
        <v>20</v>
      </c>
      <c r="P156" s="61" t="s">
        <v>1507</v>
      </c>
      <c r="Q156" s="62">
        <f t="shared" si="29"/>
        <v>0</v>
      </c>
      <c r="R156" s="62"/>
      <c r="S156" s="63"/>
    </row>
    <row r="157" spans="1:19" ht="10.5" customHeight="1" x14ac:dyDescent="0.25">
      <c r="A157" t="s">
        <v>1525</v>
      </c>
      <c r="B157" s="3" t="s">
        <v>176</v>
      </c>
      <c r="C157" s="3"/>
      <c r="D157" s="139">
        <v>42431.738194444442</v>
      </c>
      <c r="E157" s="139">
        <v>42443.53125</v>
      </c>
      <c r="F157" s="3" t="s">
        <v>42</v>
      </c>
      <c r="G157" s="3" t="s">
        <v>177</v>
      </c>
      <c r="H157" s="2">
        <f t="shared" si="26"/>
        <v>11</v>
      </c>
      <c r="I157" s="1" t="str">
        <f t="shared" si="27"/>
        <v>ASSISEG  </v>
      </c>
      <c r="J157" s="1">
        <f t="shared" si="28"/>
        <v>121</v>
      </c>
      <c r="K157" s="1" t="str">
        <f t="shared" si="19"/>
        <v>ASSISEG</v>
      </c>
      <c r="L157" s="1" t="s">
        <v>315</v>
      </c>
      <c r="M157" s="1" t="str">
        <f t="shared" si="20"/>
        <v>SECADM</v>
      </c>
      <c r="N157" s="1">
        <v>1</v>
      </c>
      <c r="P157" s="61" t="s">
        <v>1540</v>
      </c>
      <c r="Q157" s="62">
        <f t="shared" si="29"/>
        <v>0</v>
      </c>
      <c r="R157" s="62"/>
      <c r="S157" s="63"/>
    </row>
    <row r="158" spans="1:19" ht="10.5" customHeight="1" x14ac:dyDescent="0.25">
      <c r="A158" t="s">
        <v>1525</v>
      </c>
      <c r="B158" s="3" t="s">
        <v>1705</v>
      </c>
      <c r="C158" s="3"/>
      <c r="D158" s="139">
        <v>42443.53125</v>
      </c>
      <c r="E158" s="139">
        <v>42450.716666666667</v>
      </c>
      <c r="F158" s="3" t="s">
        <v>178</v>
      </c>
      <c r="G158" s="3" t="s">
        <v>179</v>
      </c>
      <c r="H158" s="2">
        <f t="shared" si="26"/>
        <v>7</v>
      </c>
      <c r="I158" s="1" t="str">
        <f t="shared" si="27"/>
        <v>CIP </v>
      </c>
      <c r="J158" s="1">
        <f t="shared" si="28"/>
        <v>9</v>
      </c>
      <c r="K158" s="1" t="str">
        <f t="shared" si="19"/>
        <v>CIP</v>
      </c>
      <c r="L158" s="1" t="s">
        <v>333</v>
      </c>
      <c r="M158" s="1" t="str">
        <f t="shared" si="20"/>
        <v>CSTA</v>
      </c>
      <c r="N158" s="1">
        <v>3</v>
      </c>
      <c r="P158" s="61" t="s">
        <v>1541</v>
      </c>
      <c r="Q158" s="62">
        <f t="shared" si="29"/>
        <v>0</v>
      </c>
      <c r="R158" s="62"/>
      <c r="S158" s="63"/>
    </row>
    <row r="159" spans="1:19" ht="10.5" customHeight="1" x14ac:dyDescent="0.25">
      <c r="A159" t="s">
        <v>1525</v>
      </c>
      <c r="B159" s="3" t="s">
        <v>180</v>
      </c>
      <c r="C159" s="3"/>
      <c r="D159" s="139">
        <v>42450.716666666667</v>
      </c>
      <c r="E159" s="139">
        <v>42474.62777777778</v>
      </c>
      <c r="F159" s="3" t="s">
        <v>181</v>
      </c>
      <c r="G159" s="3" t="s">
        <v>182</v>
      </c>
      <c r="H159" s="2">
        <f t="shared" si="26"/>
        <v>23</v>
      </c>
      <c r="I159" s="1" t="str">
        <f t="shared" si="27"/>
        <v>ASSISEG  </v>
      </c>
      <c r="J159" s="1">
        <f t="shared" si="28"/>
        <v>121</v>
      </c>
      <c r="K159" s="1" t="str">
        <f t="shared" si="19"/>
        <v>ASSISEG</v>
      </c>
      <c r="L159" s="1" t="s">
        <v>319</v>
      </c>
      <c r="M159" s="1" t="str">
        <f t="shared" si="20"/>
        <v>CLC</v>
      </c>
      <c r="N159" s="1">
        <v>10</v>
      </c>
      <c r="P159" s="61" t="s">
        <v>1542</v>
      </c>
      <c r="Q159" s="62">
        <f t="shared" si="29"/>
        <v>0</v>
      </c>
      <c r="R159" s="62"/>
      <c r="S159" s="63"/>
    </row>
    <row r="160" spans="1:19" ht="10.5" customHeight="1" x14ac:dyDescent="0.25">
      <c r="A160" t="s">
        <v>1525</v>
      </c>
      <c r="B160" s="3" t="s">
        <v>183</v>
      </c>
      <c r="C160" s="3"/>
      <c r="D160" s="139">
        <v>42474.62777777778</v>
      </c>
      <c r="E160" s="139">
        <v>42479.556944444441</v>
      </c>
      <c r="F160" s="3" t="s">
        <v>8</v>
      </c>
      <c r="G160" s="3" t="s">
        <v>184</v>
      </c>
      <c r="H160" s="2">
        <f t="shared" si="26"/>
        <v>4</v>
      </c>
      <c r="I160" s="1" t="str">
        <f t="shared" si="27"/>
        <v>COGSA  </v>
      </c>
      <c r="J160" s="1">
        <f t="shared" si="28"/>
        <v>20</v>
      </c>
      <c r="K160" s="1" t="str">
        <f t="shared" ref="K160:K223" si="30">TRIM(SUBSTITUTE(I160,CHAR(160),CHAR(32)))</f>
        <v>COGSA</v>
      </c>
      <c r="L160" s="1" t="s">
        <v>316</v>
      </c>
      <c r="M160" s="1" t="str">
        <f t="shared" ref="M160:M223" si="31">TRIM(SUBSTITUTE(L160,CHAR(160),CHAR(32)))</f>
        <v>SPO</v>
      </c>
      <c r="N160" s="1">
        <v>1</v>
      </c>
      <c r="P160" s="61" t="s">
        <v>1543</v>
      </c>
      <c r="Q160" s="62">
        <f t="shared" si="29"/>
        <v>0</v>
      </c>
      <c r="R160" s="62"/>
      <c r="S160" s="63"/>
    </row>
    <row r="161" spans="1:19" ht="10.5" customHeight="1" x14ac:dyDescent="0.25">
      <c r="A161" t="s">
        <v>1525</v>
      </c>
      <c r="B161" s="3" t="s">
        <v>185</v>
      </c>
      <c r="C161" s="3"/>
      <c r="D161" s="139">
        <v>42479.556944444441</v>
      </c>
      <c r="E161" s="139">
        <v>42479.667361111111</v>
      </c>
      <c r="F161" s="3" t="s">
        <v>2</v>
      </c>
      <c r="G161" s="3" t="s">
        <v>186</v>
      </c>
      <c r="H161" s="2">
        <f t="shared" si="26"/>
        <v>1</v>
      </c>
      <c r="I161" s="1" t="str">
        <f t="shared" ref="I161:I191" si="32">RIGHT(B161,LEN(B161)-5)</f>
        <v>SECADM  </v>
      </c>
      <c r="J161" s="1">
        <f t="shared" si="28"/>
        <v>1</v>
      </c>
      <c r="K161" s="1" t="str">
        <f t="shared" si="30"/>
        <v>SECADM</v>
      </c>
      <c r="L161" s="1" t="s">
        <v>317</v>
      </c>
      <c r="M161" s="1" t="str">
        <f t="shared" si="31"/>
        <v>CO</v>
      </c>
      <c r="N161" s="1">
        <v>2</v>
      </c>
      <c r="P161" s="61" t="s">
        <v>1719</v>
      </c>
      <c r="Q161" s="62">
        <f t="shared" si="29"/>
        <v>0</v>
      </c>
      <c r="R161" s="62"/>
      <c r="S161" s="63"/>
    </row>
    <row r="162" spans="1:19" ht="10.5" customHeight="1" x14ac:dyDescent="0.25">
      <c r="A162" t="s">
        <v>1525</v>
      </c>
      <c r="B162" s="3" t="s">
        <v>187</v>
      </c>
      <c r="C162" s="3"/>
      <c r="D162" s="139">
        <v>42479.667361111111</v>
      </c>
      <c r="E162" s="139">
        <v>42479.788888888892</v>
      </c>
      <c r="F162" s="3" t="s">
        <v>2</v>
      </c>
      <c r="G162" s="3" t="s">
        <v>188</v>
      </c>
      <c r="H162" s="2">
        <f t="shared" si="26"/>
        <v>1</v>
      </c>
      <c r="I162" s="1" t="str">
        <f t="shared" si="32"/>
        <v>COGSA  </v>
      </c>
      <c r="J162" s="1">
        <f t="shared" si="28"/>
        <v>20</v>
      </c>
      <c r="K162" s="1" t="str">
        <f t="shared" si="30"/>
        <v>COGSA</v>
      </c>
      <c r="L162" s="1" t="s">
        <v>318</v>
      </c>
      <c r="M162" s="1" t="str">
        <f t="shared" si="31"/>
        <v>SECOFC</v>
      </c>
      <c r="N162" s="1">
        <v>2</v>
      </c>
      <c r="P162" s="61" t="s">
        <v>1509</v>
      </c>
      <c r="Q162" s="62">
        <f t="shared" si="29"/>
        <v>0</v>
      </c>
      <c r="R162" s="62"/>
      <c r="S162" s="63"/>
    </row>
    <row r="163" spans="1:19" ht="10.5" customHeight="1" x14ac:dyDescent="0.25">
      <c r="A163" t="s">
        <v>1525</v>
      </c>
      <c r="B163" s="3" t="s">
        <v>189</v>
      </c>
      <c r="C163" s="3"/>
      <c r="D163" s="139">
        <v>42479.788888888892</v>
      </c>
      <c r="E163" s="139">
        <v>42548.595138888886</v>
      </c>
      <c r="F163" s="3" t="s">
        <v>190</v>
      </c>
      <c r="G163" s="3" t="s">
        <v>1740</v>
      </c>
      <c r="H163" s="2">
        <f t="shared" si="26"/>
        <v>68</v>
      </c>
      <c r="I163" s="1" t="str">
        <f t="shared" si="32"/>
        <v>ASSISEG  </v>
      </c>
      <c r="J163" s="1">
        <f t="shared" si="28"/>
        <v>121</v>
      </c>
      <c r="K163" s="1" t="str">
        <f t="shared" si="30"/>
        <v>ASSISEG</v>
      </c>
      <c r="L163" s="1" t="s">
        <v>320</v>
      </c>
      <c r="M163" s="1" t="str">
        <f t="shared" si="31"/>
        <v>SC</v>
      </c>
      <c r="N163" s="1">
        <v>9</v>
      </c>
      <c r="P163" s="61" t="s">
        <v>1511</v>
      </c>
      <c r="Q163" s="62">
        <f t="shared" si="29"/>
        <v>0</v>
      </c>
      <c r="R163" s="62"/>
      <c r="S163" s="63"/>
    </row>
    <row r="164" spans="1:19" ht="10.5" customHeight="1" x14ac:dyDescent="0.25">
      <c r="A164" t="s">
        <v>1525</v>
      </c>
      <c r="B164" s="3" t="s">
        <v>191</v>
      </c>
      <c r="C164" s="3"/>
      <c r="D164" s="139">
        <v>42548.595138888886</v>
      </c>
      <c r="E164" s="139">
        <v>42548.693055555559</v>
      </c>
      <c r="F164" s="3" t="s">
        <v>2</v>
      </c>
      <c r="G164" s="3" t="s">
        <v>192</v>
      </c>
      <c r="H164" s="2">
        <f t="shared" si="26"/>
        <v>1</v>
      </c>
      <c r="I164" s="1" t="str">
        <f t="shared" si="32"/>
        <v>020ZE  </v>
      </c>
      <c r="J164" s="1">
        <f t="shared" si="28"/>
        <v>2</v>
      </c>
      <c r="K164" s="1" t="str">
        <f t="shared" si="30"/>
        <v>020ZE</v>
      </c>
      <c r="L164" s="1" t="s">
        <v>321</v>
      </c>
      <c r="M164" s="1" t="str">
        <f t="shared" si="31"/>
        <v>SCON</v>
      </c>
      <c r="N164" s="1">
        <v>31</v>
      </c>
      <c r="P164" s="61" t="s">
        <v>1513</v>
      </c>
      <c r="Q164" s="62">
        <f t="shared" si="29"/>
        <v>0</v>
      </c>
      <c r="R164" s="62"/>
      <c r="S164" s="63"/>
    </row>
    <row r="165" spans="1:19" ht="10.5" customHeight="1" x14ac:dyDescent="0.25">
      <c r="A165" t="s">
        <v>1525</v>
      </c>
      <c r="B165" s="3" t="s">
        <v>193</v>
      </c>
      <c r="C165" s="3"/>
      <c r="D165" s="139">
        <v>42548.693055555559</v>
      </c>
      <c r="E165" s="139">
        <v>42556.783333333333</v>
      </c>
      <c r="F165" s="3" t="s">
        <v>194</v>
      </c>
      <c r="G165" s="3" t="s">
        <v>195</v>
      </c>
      <c r="H165" s="2">
        <f t="shared" si="26"/>
        <v>8</v>
      </c>
      <c r="I165" s="1" t="str">
        <f t="shared" si="32"/>
        <v>ASSISEG  </v>
      </c>
      <c r="J165" s="1">
        <f t="shared" si="28"/>
        <v>121</v>
      </c>
      <c r="K165" s="1" t="str">
        <f t="shared" si="30"/>
        <v>ASSISEG</v>
      </c>
      <c r="L165" s="1" t="s">
        <v>336</v>
      </c>
      <c r="M165" s="1" t="str">
        <f t="shared" si="31"/>
        <v>SECGA</v>
      </c>
      <c r="N165" s="1">
        <v>1</v>
      </c>
      <c r="P165" s="58" t="s">
        <v>1515</v>
      </c>
      <c r="Q165" s="59">
        <f t="shared" si="29"/>
        <v>3</v>
      </c>
      <c r="R165" s="59"/>
      <c r="S165" s="60"/>
    </row>
    <row r="166" spans="1:19" ht="10.5" customHeight="1" x14ac:dyDescent="0.25">
      <c r="A166" t="s">
        <v>1525</v>
      </c>
      <c r="B166" s="3" t="s">
        <v>196</v>
      </c>
      <c r="C166" s="3"/>
      <c r="D166" s="139">
        <v>42556.783333333333</v>
      </c>
      <c r="E166" s="139">
        <v>42572.609722222223</v>
      </c>
      <c r="F166" s="3" t="s">
        <v>197</v>
      </c>
      <c r="G166" s="3" t="s">
        <v>9</v>
      </c>
      <c r="H166" s="2">
        <f t="shared" si="26"/>
        <v>15</v>
      </c>
      <c r="I166" s="1" t="str">
        <f t="shared" si="32"/>
        <v>COGSA  </v>
      </c>
      <c r="J166" s="1">
        <f t="shared" si="28"/>
        <v>20</v>
      </c>
      <c r="K166" s="1" t="str">
        <f t="shared" si="30"/>
        <v>COGSA</v>
      </c>
      <c r="L166" s="1" t="s">
        <v>322</v>
      </c>
      <c r="M166" s="1" t="str">
        <f t="shared" si="31"/>
        <v>ASSDG</v>
      </c>
      <c r="N166" s="1">
        <v>1</v>
      </c>
      <c r="P166" s="58" t="s">
        <v>1517</v>
      </c>
      <c r="Q166" s="59">
        <f t="shared" si="29"/>
        <v>0</v>
      </c>
      <c r="R166" s="59"/>
      <c r="S166" s="60"/>
    </row>
    <row r="167" spans="1:19" ht="10.5" customHeight="1" x14ac:dyDescent="0.25">
      <c r="A167" t="s">
        <v>1525</v>
      </c>
      <c r="B167" s="3" t="s">
        <v>198</v>
      </c>
      <c r="C167" s="3"/>
      <c r="D167" s="139">
        <v>42572.609722222223</v>
      </c>
      <c r="E167" s="139">
        <v>42577.802083333336</v>
      </c>
      <c r="F167" s="3" t="s">
        <v>86</v>
      </c>
      <c r="G167" s="3" t="s">
        <v>1741</v>
      </c>
      <c r="H167" s="2">
        <f t="shared" si="26"/>
        <v>5</v>
      </c>
      <c r="I167" s="1" t="str">
        <f t="shared" si="32"/>
        <v>ASSISEG  </v>
      </c>
      <c r="J167" s="1">
        <f t="shared" si="28"/>
        <v>121</v>
      </c>
      <c r="K167" s="1" t="str">
        <f t="shared" si="30"/>
        <v>ASSISEG</v>
      </c>
      <c r="L167" s="1" t="s">
        <v>323</v>
      </c>
      <c r="M167" s="1" t="str">
        <f t="shared" si="31"/>
        <v>DG</v>
      </c>
      <c r="N167" s="1">
        <v>3</v>
      </c>
      <c r="P167" s="58" t="s">
        <v>1519</v>
      </c>
      <c r="Q167" s="59">
        <f t="shared" si="29"/>
        <v>0</v>
      </c>
      <c r="R167" s="59"/>
      <c r="S167" s="60"/>
    </row>
    <row r="168" spans="1:19" ht="10.5" customHeight="1" x14ac:dyDescent="0.25">
      <c r="A168" t="s">
        <v>1525</v>
      </c>
      <c r="B168" s="3" t="s">
        <v>199</v>
      </c>
      <c r="C168" s="3"/>
      <c r="D168" s="139">
        <v>42577.802083333336</v>
      </c>
      <c r="E168" s="139">
        <v>42581.492361111108</v>
      </c>
      <c r="F168" s="3" t="s">
        <v>13</v>
      </c>
      <c r="G168" s="3" t="s">
        <v>1742</v>
      </c>
      <c r="H168" s="2">
        <f t="shared" si="26"/>
        <v>3</v>
      </c>
      <c r="I168" s="1" t="str">
        <f t="shared" si="32"/>
        <v>CSTA  </v>
      </c>
      <c r="J168" s="1">
        <f t="shared" si="28"/>
        <v>3</v>
      </c>
      <c r="K168" s="1" t="str">
        <f t="shared" si="30"/>
        <v>CSTA</v>
      </c>
      <c r="L168" s="1" t="s">
        <v>324</v>
      </c>
      <c r="M168" s="1" t="str">
        <f t="shared" si="31"/>
        <v>ACO</v>
      </c>
      <c r="N168" s="1">
        <v>2</v>
      </c>
      <c r="P168" s="58" t="s">
        <v>1533</v>
      </c>
      <c r="Q168" s="59">
        <f t="shared" si="29"/>
        <v>121</v>
      </c>
      <c r="R168" s="59"/>
      <c r="S168" s="60"/>
    </row>
    <row r="169" spans="1:19" ht="10.5" customHeight="1" x14ac:dyDescent="0.25">
      <c r="A169" t="s">
        <v>1525</v>
      </c>
      <c r="B169" s="3" t="s">
        <v>145</v>
      </c>
      <c r="C169" s="3"/>
      <c r="D169" s="139">
        <v>42581.492361111108</v>
      </c>
      <c r="E169" s="139">
        <v>42583.768750000003</v>
      </c>
      <c r="F169" s="3" t="s">
        <v>11</v>
      </c>
      <c r="G169" s="3" t="s">
        <v>132</v>
      </c>
      <c r="H169" s="2">
        <f t="shared" si="26"/>
        <v>2</v>
      </c>
      <c r="I169" s="1" t="str">
        <f t="shared" si="32"/>
        <v>CLC  </v>
      </c>
      <c r="J169" s="1">
        <f t="shared" si="28"/>
        <v>10</v>
      </c>
      <c r="K169" s="1" t="str">
        <f t="shared" si="30"/>
        <v>CLC</v>
      </c>
      <c r="L169" s="1" t="s">
        <v>325</v>
      </c>
      <c r="M169" s="1" t="str">
        <f t="shared" si="31"/>
        <v>SAEO</v>
      </c>
      <c r="N169" s="1">
        <v>1</v>
      </c>
      <c r="P169" s="58" t="s">
        <v>1522</v>
      </c>
      <c r="Q169" s="59">
        <f t="shared" si="29"/>
        <v>0</v>
      </c>
      <c r="R169" s="59"/>
      <c r="S169" s="60"/>
    </row>
    <row r="170" spans="1:19" ht="10.5" customHeight="1" x14ac:dyDescent="0.25">
      <c r="A170" t="s">
        <v>1525</v>
      </c>
      <c r="B170" s="3" t="s">
        <v>200</v>
      </c>
      <c r="C170" s="3"/>
      <c r="D170" s="139">
        <v>42583.768750000003</v>
      </c>
      <c r="E170" s="139">
        <v>42584.591666666667</v>
      </c>
      <c r="F170" s="3" t="s">
        <v>2</v>
      </c>
      <c r="G170" s="3" t="s">
        <v>22</v>
      </c>
      <c r="H170" s="2">
        <f t="shared" si="26"/>
        <v>1</v>
      </c>
      <c r="I170" s="1" t="str">
        <f t="shared" si="32"/>
        <v>SPO  </v>
      </c>
      <c r="J170" s="1">
        <f t="shared" si="28"/>
        <v>1</v>
      </c>
      <c r="K170" s="1" t="str">
        <f t="shared" si="30"/>
        <v>SPO</v>
      </c>
      <c r="L170"/>
      <c r="M170" s="97" t="s">
        <v>1549</v>
      </c>
      <c r="N170">
        <f>SUM(N152:N169)</f>
        <v>219</v>
      </c>
      <c r="P170" s="58" t="s">
        <v>1544</v>
      </c>
      <c r="Q170" s="59">
        <f t="shared" si="29"/>
        <v>0</v>
      </c>
      <c r="R170" s="59"/>
      <c r="S170" s="60"/>
    </row>
    <row r="171" spans="1:19" ht="10.5" customHeight="1" x14ac:dyDescent="0.25">
      <c r="A171" t="s">
        <v>1525</v>
      </c>
      <c r="B171" s="3" t="s">
        <v>201</v>
      </c>
      <c r="C171" s="3"/>
      <c r="D171" s="139">
        <v>42584.591666666667</v>
      </c>
      <c r="E171" s="139">
        <v>42584.605555555558</v>
      </c>
      <c r="F171" s="3" t="s">
        <v>2</v>
      </c>
      <c r="G171" s="3" t="s">
        <v>202</v>
      </c>
      <c r="H171" s="2">
        <f t="shared" si="26"/>
        <v>1</v>
      </c>
      <c r="I171" s="1" t="str">
        <f t="shared" si="32"/>
        <v>CO  </v>
      </c>
      <c r="J171" s="1">
        <f t="shared" si="28"/>
        <v>2</v>
      </c>
      <c r="K171" s="1" t="str">
        <f t="shared" si="30"/>
        <v>CO</v>
      </c>
      <c r="L171"/>
      <c r="M171" s="1" t="str">
        <f t="shared" si="31"/>
        <v/>
      </c>
      <c r="N171"/>
      <c r="P171" s="58" t="s">
        <v>1545</v>
      </c>
      <c r="Q171" s="59">
        <f t="shared" si="29"/>
        <v>0</v>
      </c>
      <c r="R171" s="59"/>
      <c r="S171" s="60"/>
    </row>
    <row r="172" spans="1:19" ht="10.5" customHeight="1" x14ac:dyDescent="0.25">
      <c r="A172" t="s">
        <v>1525</v>
      </c>
      <c r="B172" s="3" t="s">
        <v>107</v>
      </c>
      <c r="C172" s="3"/>
      <c r="D172" s="139">
        <v>42584.605555555558</v>
      </c>
      <c r="E172" s="139">
        <v>42584.651388888888</v>
      </c>
      <c r="F172" s="3" t="s">
        <v>2</v>
      </c>
      <c r="G172" s="3" t="s">
        <v>1743</v>
      </c>
      <c r="H172" s="2">
        <f t="shared" si="26"/>
        <v>1</v>
      </c>
      <c r="I172" s="1" t="str">
        <f t="shared" si="32"/>
        <v>SECOFC  </v>
      </c>
      <c r="J172" s="1">
        <f t="shared" si="28"/>
        <v>2</v>
      </c>
      <c r="K172" s="1" t="str">
        <f t="shared" si="30"/>
        <v>SECOFC</v>
      </c>
      <c r="L172"/>
      <c r="M172" s="1" t="str">
        <f t="shared" si="31"/>
        <v/>
      </c>
      <c r="N172"/>
      <c r="P172" s="58" t="s">
        <v>1546</v>
      </c>
      <c r="Q172" s="59">
        <f t="shared" si="29"/>
        <v>0</v>
      </c>
      <c r="R172" s="59"/>
      <c r="S172" s="60"/>
    </row>
    <row r="173" spans="1:19" ht="10.5" customHeight="1" x14ac:dyDescent="0.25">
      <c r="A173" t="s">
        <v>1525</v>
      </c>
      <c r="B173" s="3" t="s">
        <v>203</v>
      </c>
      <c r="C173" s="3"/>
      <c r="D173" s="139">
        <v>42584.651388888888</v>
      </c>
      <c r="E173" s="139">
        <v>42584.785416666666</v>
      </c>
      <c r="F173" s="3" t="s">
        <v>2</v>
      </c>
      <c r="G173" s="3" t="s">
        <v>1744</v>
      </c>
      <c r="H173" s="2">
        <f t="shared" si="26"/>
        <v>1</v>
      </c>
      <c r="I173" s="1" t="str">
        <f t="shared" si="32"/>
        <v>CLC  </v>
      </c>
      <c r="J173" s="1">
        <f t="shared" si="28"/>
        <v>10</v>
      </c>
      <c r="K173" s="1" t="str">
        <f t="shared" si="30"/>
        <v>CLC</v>
      </c>
      <c r="L173"/>
      <c r="M173" s="1" t="str">
        <f t="shared" si="31"/>
        <v/>
      </c>
      <c r="N173"/>
      <c r="P173" s="58" t="s">
        <v>1547</v>
      </c>
      <c r="Q173" s="59">
        <f t="shared" si="29"/>
        <v>0</v>
      </c>
      <c r="R173" s="59"/>
      <c r="S173" s="60"/>
    </row>
    <row r="174" spans="1:19" ht="10.5" customHeight="1" thickBot="1" x14ac:dyDescent="0.3">
      <c r="A174" t="s">
        <v>1525</v>
      </c>
      <c r="B174" s="3" t="s">
        <v>204</v>
      </c>
      <c r="C174" s="3"/>
      <c r="D174" s="139">
        <v>42584.785416666666</v>
      </c>
      <c r="E174" s="139">
        <v>42591.706250000003</v>
      </c>
      <c r="F174" s="3" t="s">
        <v>28</v>
      </c>
      <c r="G174" s="3" t="s">
        <v>1745</v>
      </c>
      <c r="H174" s="2">
        <f t="shared" si="26"/>
        <v>6</v>
      </c>
      <c r="I174" s="1" t="str">
        <f t="shared" si="32"/>
        <v>SC  </v>
      </c>
      <c r="J174" s="1">
        <f t="shared" si="28"/>
        <v>9</v>
      </c>
      <c r="K174" s="1" t="str">
        <f t="shared" si="30"/>
        <v>SC</v>
      </c>
      <c r="L174"/>
      <c r="M174" s="1" t="str">
        <f t="shared" si="31"/>
        <v/>
      </c>
      <c r="N174"/>
      <c r="P174" s="64" t="s">
        <v>1548</v>
      </c>
      <c r="Q174" s="88">
        <f t="shared" si="29"/>
        <v>20</v>
      </c>
      <c r="R174" s="88"/>
      <c r="S174" s="65"/>
    </row>
    <row r="175" spans="1:19" ht="10.5" customHeight="1" x14ac:dyDescent="0.25">
      <c r="A175" t="s">
        <v>1525</v>
      </c>
      <c r="B175" s="3" t="s">
        <v>110</v>
      </c>
      <c r="C175" s="3"/>
      <c r="D175" s="139">
        <v>42591.706250000003</v>
      </c>
      <c r="E175" s="139">
        <v>42592.780555555553</v>
      </c>
      <c r="F175" s="3" t="s">
        <v>31</v>
      </c>
      <c r="G175" s="3" t="s">
        <v>1746</v>
      </c>
      <c r="H175" s="2">
        <f t="shared" si="26"/>
        <v>1</v>
      </c>
      <c r="I175" s="1" t="str">
        <f t="shared" si="32"/>
        <v>CLC  </v>
      </c>
      <c r="J175" s="1">
        <f t="shared" si="28"/>
        <v>10</v>
      </c>
      <c r="K175" s="1" t="str">
        <f t="shared" si="30"/>
        <v>CLC</v>
      </c>
      <c r="L175"/>
      <c r="M175" s="1" t="str">
        <f t="shared" si="31"/>
        <v/>
      </c>
      <c r="N175"/>
    </row>
    <row r="176" spans="1:19" ht="10.5" customHeight="1" x14ac:dyDescent="0.25">
      <c r="A176" t="s">
        <v>1525</v>
      </c>
      <c r="B176" s="3" t="s">
        <v>205</v>
      </c>
      <c r="C176" s="3"/>
      <c r="D176" s="139">
        <v>42592.780555555553</v>
      </c>
      <c r="E176" s="139">
        <v>42611.652777777781</v>
      </c>
      <c r="F176" s="3" t="s">
        <v>206</v>
      </c>
      <c r="G176" s="3" t="s">
        <v>207</v>
      </c>
      <c r="H176" s="2">
        <f t="shared" si="26"/>
        <v>18</v>
      </c>
      <c r="I176" s="1" t="str">
        <f t="shared" si="32"/>
        <v>SCON  </v>
      </c>
      <c r="J176" s="1">
        <f t="shared" si="28"/>
        <v>31</v>
      </c>
      <c r="K176" s="1" t="str">
        <f t="shared" si="30"/>
        <v>SCON</v>
      </c>
      <c r="L176"/>
      <c r="M176" s="1" t="str">
        <f t="shared" si="31"/>
        <v/>
      </c>
      <c r="N176"/>
    </row>
    <row r="177" spans="1:14" ht="10.5" customHeight="1" x14ac:dyDescent="0.25">
      <c r="A177" t="s">
        <v>1525</v>
      </c>
      <c r="B177" s="3" t="s">
        <v>208</v>
      </c>
      <c r="C177" s="3"/>
      <c r="D177" s="139">
        <v>42611.652777777781</v>
      </c>
      <c r="E177" s="139">
        <v>42613.79791666667</v>
      </c>
      <c r="F177" s="3" t="s">
        <v>11</v>
      </c>
      <c r="G177" s="3" t="s">
        <v>209</v>
      </c>
      <c r="H177" s="2">
        <f t="shared" si="26"/>
        <v>2</v>
      </c>
      <c r="I177" s="1" t="str">
        <f t="shared" si="32"/>
        <v>CLC  </v>
      </c>
      <c r="J177" s="1">
        <f t="shared" si="28"/>
        <v>10</v>
      </c>
      <c r="K177" s="1" t="str">
        <f t="shared" si="30"/>
        <v>CLC</v>
      </c>
      <c r="L177"/>
      <c r="M177" s="1" t="str">
        <f t="shared" si="31"/>
        <v/>
      </c>
      <c r="N177"/>
    </row>
    <row r="178" spans="1:14" ht="10.5" customHeight="1" x14ac:dyDescent="0.25">
      <c r="A178" t="s">
        <v>1525</v>
      </c>
      <c r="B178" s="3" t="s">
        <v>210</v>
      </c>
      <c r="C178" s="3"/>
      <c r="D178" s="139">
        <v>42613.79791666667</v>
      </c>
      <c r="E178" s="139">
        <v>42615.753472222219</v>
      </c>
      <c r="F178" s="3" t="s">
        <v>31</v>
      </c>
      <c r="G178" s="3" t="s">
        <v>1747</v>
      </c>
      <c r="H178" s="2">
        <f t="shared" si="26"/>
        <v>1</v>
      </c>
      <c r="I178" s="1" t="str">
        <f t="shared" si="32"/>
        <v>SECGA  </v>
      </c>
      <c r="J178" s="1">
        <f t="shared" si="28"/>
        <v>1</v>
      </c>
      <c r="K178" s="1" t="str">
        <f t="shared" si="30"/>
        <v>SECGA</v>
      </c>
      <c r="L178"/>
      <c r="M178" s="1" t="str">
        <f t="shared" si="31"/>
        <v/>
      </c>
      <c r="N178"/>
    </row>
    <row r="179" spans="1:14" ht="10.5" customHeight="1" x14ac:dyDescent="0.25">
      <c r="A179" t="s">
        <v>1525</v>
      </c>
      <c r="B179" s="3" t="s">
        <v>211</v>
      </c>
      <c r="C179" s="3"/>
      <c r="D179" s="139">
        <v>42615.753472222219</v>
      </c>
      <c r="E179" s="139">
        <v>42617.65</v>
      </c>
      <c r="F179" s="3" t="s">
        <v>31</v>
      </c>
      <c r="G179" s="3" t="s">
        <v>1748</v>
      </c>
      <c r="H179" s="2">
        <f t="shared" si="26"/>
        <v>1</v>
      </c>
      <c r="I179" s="1" t="str">
        <f t="shared" si="32"/>
        <v>ASSDG  </v>
      </c>
      <c r="J179" s="1">
        <f t="shared" si="28"/>
        <v>1</v>
      </c>
      <c r="K179" s="1" t="str">
        <f t="shared" si="30"/>
        <v>ASSDG</v>
      </c>
      <c r="L179"/>
      <c r="M179" s="1" t="str">
        <f t="shared" si="31"/>
        <v/>
      </c>
      <c r="N179"/>
    </row>
    <row r="180" spans="1:14" ht="10.5" customHeight="1" x14ac:dyDescent="0.25">
      <c r="A180" t="s">
        <v>1525</v>
      </c>
      <c r="B180" s="3" t="s">
        <v>212</v>
      </c>
      <c r="C180" s="3"/>
      <c r="D180" s="139">
        <v>42617.65</v>
      </c>
      <c r="E180" s="139">
        <v>42619.698611111111</v>
      </c>
      <c r="F180" s="3" t="s">
        <v>11</v>
      </c>
      <c r="G180" s="3" t="s">
        <v>213</v>
      </c>
      <c r="H180" s="2">
        <f t="shared" si="26"/>
        <v>2</v>
      </c>
      <c r="I180" s="1" t="str">
        <f t="shared" si="32"/>
        <v>DG  </v>
      </c>
      <c r="J180" s="1">
        <f t="shared" si="28"/>
        <v>3</v>
      </c>
      <c r="K180" s="1" t="str">
        <f t="shared" si="30"/>
        <v>DG</v>
      </c>
      <c r="L180"/>
      <c r="M180" s="1" t="str">
        <f t="shared" si="31"/>
        <v/>
      </c>
      <c r="N180"/>
    </row>
    <row r="181" spans="1:14" ht="10.5" customHeight="1" x14ac:dyDescent="0.25">
      <c r="A181" t="s">
        <v>1525</v>
      </c>
      <c r="B181" s="3" t="s">
        <v>214</v>
      </c>
      <c r="C181" s="3"/>
      <c r="D181" s="139">
        <v>42619.698611111111</v>
      </c>
      <c r="E181" s="139">
        <v>42619.709027777775</v>
      </c>
      <c r="F181" s="3" t="s">
        <v>2</v>
      </c>
      <c r="G181" s="3" t="s">
        <v>104</v>
      </c>
      <c r="H181" s="2">
        <f t="shared" si="26"/>
        <v>1</v>
      </c>
      <c r="I181" s="1" t="str">
        <f t="shared" si="32"/>
        <v>CO  </v>
      </c>
      <c r="J181" s="1">
        <f t="shared" si="28"/>
        <v>2</v>
      </c>
      <c r="K181" s="1" t="str">
        <f t="shared" si="30"/>
        <v>CO</v>
      </c>
      <c r="L181"/>
      <c r="M181" s="1" t="str">
        <f t="shared" si="31"/>
        <v/>
      </c>
      <c r="N181"/>
    </row>
    <row r="182" spans="1:14" ht="10.5" customHeight="1" x14ac:dyDescent="0.25">
      <c r="A182" t="s">
        <v>1525</v>
      </c>
      <c r="B182" s="3" t="s">
        <v>215</v>
      </c>
      <c r="C182" s="3"/>
      <c r="D182" s="139">
        <v>42619.709027777775</v>
      </c>
      <c r="E182" s="139">
        <v>42621.702777777777</v>
      </c>
      <c r="F182" s="3" t="s">
        <v>31</v>
      </c>
      <c r="G182" s="3" t="s">
        <v>216</v>
      </c>
      <c r="H182" s="2">
        <f t="shared" si="26"/>
        <v>1</v>
      </c>
      <c r="I182" s="1" t="str">
        <f t="shared" si="32"/>
        <v>ACO  </v>
      </c>
      <c r="J182" s="1">
        <f t="shared" si="28"/>
        <v>2</v>
      </c>
      <c r="K182" s="1" t="str">
        <f t="shared" si="30"/>
        <v>ACO</v>
      </c>
      <c r="L182"/>
      <c r="M182" s="1" t="str">
        <f t="shared" si="31"/>
        <v/>
      </c>
      <c r="N182"/>
    </row>
    <row r="183" spans="1:14" ht="10.5" customHeight="1" x14ac:dyDescent="0.25">
      <c r="A183" t="s">
        <v>1525</v>
      </c>
      <c r="B183" s="3" t="s">
        <v>217</v>
      </c>
      <c r="C183" s="3"/>
      <c r="D183" s="139">
        <v>42621.702777777777</v>
      </c>
      <c r="E183" s="139">
        <v>42621.742361111108</v>
      </c>
      <c r="F183" s="3" t="s">
        <v>2</v>
      </c>
      <c r="G183" s="3" t="s">
        <v>1</v>
      </c>
      <c r="H183" s="2">
        <f t="shared" si="26"/>
        <v>1</v>
      </c>
      <c r="I183" s="1" t="str">
        <f t="shared" si="32"/>
        <v>SECOFC  </v>
      </c>
      <c r="J183" s="1">
        <f t="shared" si="28"/>
        <v>2</v>
      </c>
      <c r="K183" s="1" t="str">
        <f t="shared" si="30"/>
        <v>SECOFC</v>
      </c>
      <c r="L183"/>
      <c r="M183" s="1" t="str">
        <f t="shared" si="31"/>
        <v/>
      </c>
      <c r="N183"/>
    </row>
    <row r="184" spans="1:14" ht="10.5" customHeight="1" x14ac:dyDescent="0.25">
      <c r="A184" t="s">
        <v>1525</v>
      </c>
      <c r="B184" s="3" t="s">
        <v>61</v>
      </c>
      <c r="C184" s="3"/>
      <c r="D184" s="139">
        <v>42621.702777777777</v>
      </c>
      <c r="E184" s="139">
        <v>42622.576388888891</v>
      </c>
      <c r="F184" s="3" t="s">
        <v>2</v>
      </c>
      <c r="G184" s="3" t="s">
        <v>1</v>
      </c>
      <c r="H184" s="2">
        <f t="shared" si="26"/>
        <v>1</v>
      </c>
      <c r="I184" s="1" t="str">
        <f t="shared" si="32"/>
        <v>DG  </v>
      </c>
      <c r="J184" s="1">
        <f t="shared" si="28"/>
        <v>3</v>
      </c>
      <c r="K184" s="1" t="str">
        <f t="shared" si="30"/>
        <v>DG</v>
      </c>
      <c r="L184"/>
      <c r="M184" s="1" t="str">
        <f t="shared" si="31"/>
        <v/>
      </c>
      <c r="N184"/>
    </row>
    <row r="185" spans="1:14" ht="10.5" customHeight="1" x14ac:dyDescent="0.25">
      <c r="A185" t="s">
        <v>1525</v>
      </c>
      <c r="B185" s="3" t="s">
        <v>218</v>
      </c>
      <c r="C185" s="3"/>
      <c r="D185" s="139">
        <v>42622.576388888891</v>
      </c>
      <c r="E185" s="139">
        <v>42622.599305555559</v>
      </c>
      <c r="F185" s="3" t="s">
        <v>2</v>
      </c>
      <c r="G185" s="3" t="s">
        <v>70</v>
      </c>
      <c r="H185" s="2">
        <f t="shared" si="26"/>
        <v>1</v>
      </c>
      <c r="I185" s="1" t="str">
        <f t="shared" si="32"/>
        <v>ACO  </v>
      </c>
      <c r="J185" s="1">
        <f t="shared" si="28"/>
        <v>2</v>
      </c>
      <c r="K185" s="1" t="str">
        <f t="shared" si="30"/>
        <v>ACO</v>
      </c>
      <c r="L185"/>
      <c r="M185" s="1" t="str">
        <f t="shared" si="31"/>
        <v/>
      </c>
      <c r="N185"/>
    </row>
    <row r="186" spans="1:14" ht="10.5" customHeight="1" x14ac:dyDescent="0.25">
      <c r="A186" t="s">
        <v>1525</v>
      </c>
      <c r="B186" s="3" t="s">
        <v>219</v>
      </c>
      <c r="C186" s="3"/>
      <c r="D186" s="139">
        <v>42622.599305555559</v>
      </c>
      <c r="E186" s="139">
        <v>42622.67083333333</v>
      </c>
      <c r="F186" s="3" t="s">
        <v>2</v>
      </c>
      <c r="G186" s="3" t="s">
        <v>72</v>
      </c>
      <c r="H186" s="2">
        <f t="shared" si="26"/>
        <v>1</v>
      </c>
      <c r="I186" s="1" t="str">
        <f t="shared" si="32"/>
        <v>SAEO  </v>
      </c>
      <c r="J186" s="1">
        <f t="shared" si="28"/>
        <v>1</v>
      </c>
      <c r="K186" s="1" t="str">
        <f t="shared" si="30"/>
        <v>SAEO</v>
      </c>
      <c r="L186"/>
      <c r="M186" s="1" t="str">
        <f t="shared" si="31"/>
        <v/>
      </c>
      <c r="N186"/>
    </row>
    <row r="187" spans="1:14" ht="10.5" customHeight="1" x14ac:dyDescent="0.25">
      <c r="A187" t="s">
        <v>1525</v>
      </c>
      <c r="B187" s="3" t="s">
        <v>220</v>
      </c>
      <c r="C187" s="3"/>
      <c r="D187" s="139">
        <v>42622.67083333333</v>
      </c>
      <c r="E187" s="139">
        <v>42622.859027777777</v>
      </c>
      <c r="F187" s="3" t="s">
        <v>2</v>
      </c>
      <c r="G187" s="3" t="s">
        <v>221</v>
      </c>
      <c r="H187" s="2">
        <f t="shared" si="26"/>
        <v>1</v>
      </c>
      <c r="I187" s="1" t="str">
        <f t="shared" si="32"/>
        <v>CLC  </v>
      </c>
      <c r="J187" s="1">
        <f t="shared" si="28"/>
        <v>10</v>
      </c>
      <c r="K187" s="1" t="str">
        <f t="shared" si="30"/>
        <v>CLC</v>
      </c>
      <c r="L187"/>
      <c r="M187" s="1" t="str">
        <f t="shared" si="31"/>
        <v/>
      </c>
      <c r="N187"/>
    </row>
    <row r="188" spans="1:14" ht="10.5" customHeight="1" x14ac:dyDescent="0.25">
      <c r="A188" t="s">
        <v>1525</v>
      </c>
      <c r="B188" s="3" t="s">
        <v>222</v>
      </c>
      <c r="C188" s="3"/>
      <c r="D188" s="139">
        <v>42622.859027777777</v>
      </c>
      <c r="E188" s="139">
        <v>42626.651388888888</v>
      </c>
      <c r="F188" s="3" t="s">
        <v>13</v>
      </c>
      <c r="G188" s="3" t="s">
        <v>161</v>
      </c>
      <c r="H188" s="2">
        <f t="shared" si="26"/>
        <v>3</v>
      </c>
      <c r="I188" s="1" t="str">
        <f t="shared" si="32"/>
        <v>SC  </v>
      </c>
      <c r="J188" s="1">
        <f t="shared" si="28"/>
        <v>9</v>
      </c>
      <c r="K188" s="1" t="str">
        <f t="shared" si="30"/>
        <v>SC</v>
      </c>
      <c r="L188"/>
      <c r="M188" s="1" t="str">
        <f t="shared" si="31"/>
        <v/>
      </c>
      <c r="N188"/>
    </row>
    <row r="189" spans="1:14" ht="10.5" customHeight="1" x14ac:dyDescent="0.25">
      <c r="A189" t="s">
        <v>1525</v>
      </c>
      <c r="B189" s="3" t="s">
        <v>223</v>
      </c>
      <c r="C189" s="3"/>
      <c r="D189" s="139">
        <v>42626.651388888888</v>
      </c>
      <c r="E189" s="139">
        <v>42627.797222222223</v>
      </c>
      <c r="F189" s="3" t="s">
        <v>31</v>
      </c>
      <c r="G189" s="3" t="s">
        <v>224</v>
      </c>
      <c r="H189" s="2">
        <f t="shared" si="26"/>
        <v>1</v>
      </c>
      <c r="I189" s="1" t="str">
        <f t="shared" si="32"/>
        <v>CLC  </v>
      </c>
      <c r="J189" s="1">
        <f t="shared" si="28"/>
        <v>10</v>
      </c>
      <c r="K189" s="1" t="str">
        <f t="shared" si="30"/>
        <v>CLC</v>
      </c>
      <c r="L189"/>
      <c r="M189" s="1" t="str">
        <f t="shared" si="31"/>
        <v/>
      </c>
      <c r="N189"/>
    </row>
    <row r="190" spans="1:14" ht="10.5" customHeight="1" x14ac:dyDescent="0.25">
      <c r="A190" t="s">
        <v>1525</v>
      </c>
      <c r="B190" s="3" t="s">
        <v>225</v>
      </c>
      <c r="C190" s="3"/>
      <c r="D190" s="139">
        <v>42627.797222222223</v>
      </c>
      <c r="E190" s="139">
        <v>42641.635416666664</v>
      </c>
      <c r="F190" s="3" t="s">
        <v>226</v>
      </c>
      <c r="G190" s="3" t="s">
        <v>227</v>
      </c>
      <c r="H190" s="2">
        <f t="shared" si="26"/>
        <v>13</v>
      </c>
      <c r="I190" s="1" t="str">
        <f t="shared" si="32"/>
        <v>SCON  </v>
      </c>
      <c r="J190" s="1">
        <f t="shared" si="28"/>
        <v>31</v>
      </c>
      <c r="K190" s="1" t="str">
        <f t="shared" si="30"/>
        <v>SCON</v>
      </c>
      <c r="L190"/>
      <c r="M190" s="1" t="str">
        <f t="shared" si="31"/>
        <v/>
      </c>
      <c r="N190"/>
    </row>
    <row r="191" spans="1:14" ht="10.5" customHeight="1" x14ac:dyDescent="0.25">
      <c r="A191" t="s">
        <v>1525</v>
      </c>
      <c r="B191" s="3" t="s">
        <v>73</v>
      </c>
      <c r="C191" s="3"/>
      <c r="D191" s="139">
        <v>42641.635416666664</v>
      </c>
      <c r="E191" s="139">
        <v>42643.696527777778</v>
      </c>
      <c r="F191" s="3" t="s">
        <v>11</v>
      </c>
      <c r="G191" s="3" t="s">
        <v>228</v>
      </c>
      <c r="H191" s="2">
        <f t="shared" si="26"/>
        <v>2</v>
      </c>
      <c r="I191" s="1" t="str">
        <f t="shared" si="32"/>
        <v>CLC  </v>
      </c>
      <c r="J191" s="1">
        <f t="shared" si="28"/>
        <v>10</v>
      </c>
      <c r="K191" s="1" t="str">
        <f t="shared" si="30"/>
        <v>CLC</v>
      </c>
      <c r="L191"/>
      <c r="M191" s="1" t="str">
        <f t="shared" si="31"/>
        <v/>
      </c>
      <c r="N191"/>
    </row>
    <row r="192" spans="1:14" ht="10.5" customHeight="1" x14ac:dyDescent="0.25">
      <c r="A192" s="14"/>
      <c r="B192" s="14"/>
      <c r="C192" s="14"/>
      <c r="D192" s="14"/>
      <c r="E192" s="14"/>
      <c r="F192" s="14"/>
      <c r="G192" s="14"/>
      <c r="H192" s="14"/>
      <c r="I192" s="13"/>
      <c r="J192" s="13"/>
      <c r="K192" s="1" t="str">
        <f t="shared" si="30"/>
        <v/>
      </c>
      <c r="L192"/>
      <c r="M192" s="1" t="str">
        <f t="shared" si="31"/>
        <v/>
      </c>
      <c r="N192"/>
    </row>
    <row r="193" spans="1:19" s="13" customFormat="1" ht="10.5" customHeight="1" x14ac:dyDescent="0.15">
      <c r="A193" s="2"/>
      <c r="B193" s="2"/>
      <c r="C193" s="2"/>
      <c r="D193" s="2"/>
      <c r="E193" s="2"/>
      <c r="F193" s="2"/>
      <c r="G193" s="2"/>
      <c r="H193" s="2"/>
      <c r="I193" s="6" t="s">
        <v>311</v>
      </c>
      <c r="J193" s="1"/>
      <c r="K193" s="1" t="str">
        <f t="shared" si="30"/>
        <v>DADOS EXTRAIDOS:</v>
      </c>
      <c r="M193" s="1" t="str">
        <f t="shared" si="31"/>
        <v/>
      </c>
    </row>
    <row r="194" spans="1:19" ht="31.5" customHeight="1" thickBot="1" x14ac:dyDescent="0.2">
      <c r="A194" s="2"/>
      <c r="D194" s="2"/>
      <c r="E194" s="2"/>
      <c r="F194" s="2"/>
      <c r="G194" s="5" t="s">
        <v>273</v>
      </c>
      <c r="I194" s="6" t="s">
        <v>310</v>
      </c>
      <c r="J194" s="6" t="s">
        <v>326</v>
      </c>
      <c r="K194" s="1" t="str">
        <f t="shared" si="30"/>
        <v>DEPTO</v>
      </c>
      <c r="L194" s="6" t="s">
        <v>345</v>
      </c>
      <c r="M194" s="1" t="str">
        <f t="shared" si="31"/>
        <v>DADOS AGRUPADOS:</v>
      </c>
      <c r="P194" s="6"/>
    </row>
    <row r="195" spans="1:19" ht="10.5" customHeight="1" thickBot="1" x14ac:dyDescent="0.3">
      <c r="A195" t="s">
        <v>1525</v>
      </c>
      <c r="B195" s="3" t="s">
        <v>230</v>
      </c>
      <c r="C195" s="3"/>
      <c r="D195" s="3" t="s">
        <v>1</v>
      </c>
      <c r="E195" s="139">
        <v>41955.558333333334</v>
      </c>
      <c r="F195" s="3" t="s">
        <v>2</v>
      </c>
      <c r="G195" s="3" t="s">
        <v>1</v>
      </c>
      <c r="H195" s="2">
        <f t="shared" ref="H195:H233" si="33">VALUE(IF(LEFT(F195,1)="&lt;",1,LEFT(F195,2)))</f>
        <v>1</v>
      </c>
      <c r="I195" s="1" t="str">
        <f t="shared" ref="I195:I202" si="34">RIGHT(B195,LEN(B195)-4)</f>
        <v>155ZE  </v>
      </c>
      <c r="J195" s="1">
        <f t="shared" ref="J195:J233" si="35">SUMIFS($H$195:$H$233,$I$195:$I$233,I195)</f>
        <v>65</v>
      </c>
      <c r="K195" s="1" t="str">
        <f t="shared" si="30"/>
        <v>155ZE</v>
      </c>
      <c r="M195" s="1" t="str">
        <f t="shared" si="31"/>
        <v/>
      </c>
      <c r="P195" s="89" t="s">
        <v>1478</v>
      </c>
      <c r="Q195" s="43"/>
      <c r="R195" s="43"/>
      <c r="S195" s="42"/>
    </row>
    <row r="196" spans="1:19" ht="10.5" customHeight="1" x14ac:dyDescent="0.25">
      <c r="A196" t="s">
        <v>1525</v>
      </c>
      <c r="B196" s="3" t="s">
        <v>82</v>
      </c>
      <c r="C196" s="3"/>
      <c r="D196" s="139">
        <v>41955.558333333334</v>
      </c>
      <c r="E196" s="139">
        <v>41987.454861111109</v>
      </c>
      <c r="F196" s="3" t="s">
        <v>231</v>
      </c>
      <c r="G196" s="3" t="s">
        <v>1749</v>
      </c>
      <c r="H196" s="2">
        <f t="shared" si="33"/>
        <v>31</v>
      </c>
      <c r="I196" s="1" t="str">
        <f t="shared" si="34"/>
        <v>ASSISEG  </v>
      </c>
      <c r="J196" s="1">
        <f t="shared" si="35"/>
        <v>50</v>
      </c>
      <c r="K196" s="1" t="str">
        <f t="shared" si="30"/>
        <v>ASSISEG</v>
      </c>
      <c r="L196" s="1" t="s">
        <v>341</v>
      </c>
      <c r="M196" s="1" t="str">
        <f t="shared" si="31"/>
        <v>155ZE</v>
      </c>
      <c r="N196" s="1">
        <v>65</v>
      </c>
      <c r="P196" s="84" t="s">
        <v>1501</v>
      </c>
      <c r="Q196" s="82">
        <f>SUMIFS($N$196:$N$225,$M$196:$M$225,P196)</f>
        <v>0</v>
      </c>
      <c r="R196" s="82"/>
      <c r="S196" s="83"/>
    </row>
    <row r="197" spans="1:19" ht="10.5" customHeight="1" x14ac:dyDescent="0.25">
      <c r="A197" t="s">
        <v>1525</v>
      </c>
      <c r="B197" s="3" t="s">
        <v>232</v>
      </c>
      <c r="C197" s="3"/>
      <c r="D197" s="139">
        <v>41987.454861111109</v>
      </c>
      <c r="E197" s="139">
        <v>42037.607638888891</v>
      </c>
      <c r="F197" s="3" t="s">
        <v>233</v>
      </c>
      <c r="G197" s="3" t="s">
        <v>234</v>
      </c>
      <c r="H197" s="2">
        <f t="shared" si="33"/>
        <v>50</v>
      </c>
      <c r="I197" s="1" t="str">
        <f t="shared" si="34"/>
        <v>155ZE  </v>
      </c>
      <c r="J197" s="1">
        <f t="shared" si="35"/>
        <v>65</v>
      </c>
      <c r="K197" s="1" t="str">
        <f t="shared" si="30"/>
        <v>155ZE</v>
      </c>
      <c r="L197" s="1" t="s">
        <v>313</v>
      </c>
      <c r="M197" s="1" t="str">
        <f t="shared" si="31"/>
        <v>ASSISEG</v>
      </c>
      <c r="N197" s="1">
        <v>50</v>
      </c>
      <c r="P197" s="84" t="s">
        <v>1505</v>
      </c>
      <c r="Q197" s="85">
        <f t="shared" ref="Q197:Q217" si="36">SUMIFS($N$196:$N$225,$M$196:$M$225,P197)</f>
        <v>0</v>
      </c>
      <c r="R197" s="85"/>
      <c r="S197" s="86"/>
    </row>
    <row r="198" spans="1:19" ht="10.5" customHeight="1" x14ac:dyDescent="0.25">
      <c r="A198" t="s">
        <v>1525</v>
      </c>
      <c r="B198" s="3" t="s">
        <v>84</v>
      </c>
      <c r="C198" s="3"/>
      <c r="D198" s="139">
        <v>42037.607638888891</v>
      </c>
      <c r="E198" s="139">
        <v>42039.730555555558</v>
      </c>
      <c r="F198" s="3" t="s">
        <v>11</v>
      </c>
      <c r="G198" s="3" t="s">
        <v>1750</v>
      </c>
      <c r="H198" s="2">
        <f t="shared" si="33"/>
        <v>2</v>
      </c>
      <c r="I198" s="1" t="str">
        <f t="shared" si="34"/>
        <v>ASSISEG  </v>
      </c>
      <c r="J198" s="1">
        <f t="shared" si="35"/>
        <v>50</v>
      </c>
      <c r="K198" s="1" t="str">
        <f t="shared" si="30"/>
        <v>ASSISEG</v>
      </c>
      <c r="L198" s="1" t="s">
        <v>314</v>
      </c>
      <c r="M198" s="1" t="str">
        <f t="shared" si="31"/>
        <v>CAA</v>
      </c>
      <c r="N198" s="1">
        <v>8</v>
      </c>
      <c r="P198" s="61" t="s">
        <v>1503</v>
      </c>
      <c r="Q198" s="62">
        <f t="shared" si="36"/>
        <v>0</v>
      </c>
      <c r="R198" s="62"/>
      <c r="S198" s="63"/>
    </row>
    <row r="199" spans="1:19" ht="10.5" customHeight="1" x14ac:dyDescent="0.25">
      <c r="A199" t="s">
        <v>1525</v>
      </c>
      <c r="B199" s="3" t="s">
        <v>85</v>
      </c>
      <c r="C199" s="3"/>
      <c r="D199" s="139">
        <v>42039.730555555558</v>
      </c>
      <c r="E199" s="139">
        <v>42041.745833333334</v>
      </c>
      <c r="F199" s="3" t="s">
        <v>11</v>
      </c>
      <c r="G199" s="3" t="s">
        <v>1751</v>
      </c>
      <c r="H199" s="2">
        <f t="shared" si="33"/>
        <v>2</v>
      </c>
      <c r="I199" s="1" t="str">
        <f t="shared" si="34"/>
        <v>CAA  </v>
      </c>
      <c r="J199" s="1">
        <f t="shared" si="35"/>
        <v>8</v>
      </c>
      <c r="K199" s="1" t="str">
        <f t="shared" si="30"/>
        <v>CAA</v>
      </c>
      <c r="L199" s="1" t="s">
        <v>342</v>
      </c>
      <c r="M199" s="1" t="str">
        <f t="shared" si="31"/>
        <v>55ZE</v>
      </c>
      <c r="N199" s="1">
        <v>19</v>
      </c>
      <c r="P199" s="61" t="s">
        <v>1507</v>
      </c>
      <c r="Q199" s="62">
        <f t="shared" si="36"/>
        <v>0</v>
      </c>
      <c r="R199" s="62"/>
      <c r="S199" s="63"/>
    </row>
    <row r="200" spans="1:19" ht="10.5" customHeight="1" x14ac:dyDescent="0.25">
      <c r="A200" t="s">
        <v>1525</v>
      </c>
      <c r="B200" s="3" t="s">
        <v>176</v>
      </c>
      <c r="C200" s="3"/>
      <c r="D200" s="139">
        <v>42041.745833333334</v>
      </c>
      <c r="E200" s="139">
        <v>42041.784722222219</v>
      </c>
      <c r="F200" s="3" t="s">
        <v>2</v>
      </c>
      <c r="G200" s="3" t="s">
        <v>235</v>
      </c>
      <c r="H200" s="2">
        <f t="shared" si="33"/>
        <v>1</v>
      </c>
      <c r="I200" s="1" t="str">
        <f t="shared" si="34"/>
        <v>ASSISEG  </v>
      </c>
      <c r="J200" s="1">
        <f t="shared" si="35"/>
        <v>50</v>
      </c>
      <c r="K200" s="1" t="str">
        <f t="shared" si="30"/>
        <v>ASSISEG</v>
      </c>
      <c r="L200" s="1" t="s">
        <v>315</v>
      </c>
      <c r="M200" s="1" t="str">
        <f t="shared" si="31"/>
        <v>SECADM</v>
      </c>
      <c r="N200" s="1">
        <v>3</v>
      </c>
      <c r="P200" s="61" t="s">
        <v>1540</v>
      </c>
      <c r="Q200" s="62">
        <f t="shared" si="36"/>
        <v>8</v>
      </c>
      <c r="R200" s="62"/>
      <c r="S200" s="63"/>
    </row>
    <row r="201" spans="1:19" ht="10.5" customHeight="1" x14ac:dyDescent="0.25">
      <c r="A201" t="s">
        <v>1525</v>
      </c>
      <c r="B201" s="3" t="s">
        <v>236</v>
      </c>
      <c r="C201" s="3"/>
      <c r="D201" s="139">
        <v>42041.784722222219</v>
      </c>
      <c r="E201" s="139">
        <v>42053.768750000003</v>
      </c>
      <c r="F201" s="3" t="s">
        <v>42</v>
      </c>
      <c r="G201" s="3" t="s">
        <v>1752</v>
      </c>
      <c r="H201" s="2">
        <f t="shared" si="33"/>
        <v>11</v>
      </c>
      <c r="I201" s="1" t="str">
        <f t="shared" si="34"/>
        <v>155ZE  </v>
      </c>
      <c r="J201" s="1">
        <f t="shared" si="35"/>
        <v>65</v>
      </c>
      <c r="K201" s="1" t="str">
        <f t="shared" si="30"/>
        <v>155ZE</v>
      </c>
      <c r="L201" s="1" t="s">
        <v>316</v>
      </c>
      <c r="M201" s="1" t="str">
        <f t="shared" si="31"/>
        <v>SPO</v>
      </c>
      <c r="N201" s="1">
        <v>3</v>
      </c>
      <c r="P201" s="61" t="s">
        <v>1541</v>
      </c>
      <c r="Q201" s="62">
        <f t="shared" si="36"/>
        <v>0</v>
      </c>
      <c r="R201" s="62"/>
      <c r="S201" s="63"/>
    </row>
    <row r="202" spans="1:19" ht="10.5" customHeight="1" x14ac:dyDescent="0.25">
      <c r="A202" t="s">
        <v>1525</v>
      </c>
      <c r="B202" s="3" t="s">
        <v>180</v>
      </c>
      <c r="C202" s="3"/>
      <c r="D202" s="139">
        <v>42053.768750000003</v>
      </c>
      <c r="E202" s="139">
        <v>42055.758333333331</v>
      </c>
      <c r="F202" s="3" t="s">
        <v>31</v>
      </c>
      <c r="G202" s="3" t="s">
        <v>1753</v>
      </c>
      <c r="H202" s="2">
        <f t="shared" si="33"/>
        <v>1</v>
      </c>
      <c r="I202" s="1" t="str">
        <f t="shared" si="34"/>
        <v>ASSISEG  </v>
      </c>
      <c r="J202" s="1">
        <f t="shared" si="35"/>
        <v>50</v>
      </c>
      <c r="K202" s="1" t="str">
        <f t="shared" si="30"/>
        <v>ASSISEG</v>
      </c>
      <c r="L202" s="1" t="s">
        <v>317</v>
      </c>
      <c r="M202" s="1" t="str">
        <f t="shared" si="31"/>
        <v>CO</v>
      </c>
      <c r="N202" s="1">
        <v>3</v>
      </c>
      <c r="P202" s="61" t="s">
        <v>1542</v>
      </c>
      <c r="Q202" s="62">
        <f t="shared" si="36"/>
        <v>0</v>
      </c>
      <c r="R202" s="62"/>
      <c r="S202" s="63"/>
    </row>
    <row r="203" spans="1:19" ht="10.5" customHeight="1" x14ac:dyDescent="0.25">
      <c r="A203" t="s">
        <v>1525</v>
      </c>
      <c r="B203" s="3" t="s">
        <v>237</v>
      </c>
      <c r="C203" s="3"/>
      <c r="D203" s="139">
        <v>42055.758333333331</v>
      </c>
      <c r="E203" s="139">
        <v>42075.640972222223</v>
      </c>
      <c r="F203" s="3" t="s">
        <v>5</v>
      </c>
      <c r="G203" s="3" t="s">
        <v>238</v>
      </c>
      <c r="H203" s="2">
        <f t="shared" si="33"/>
        <v>19</v>
      </c>
      <c r="I203" s="1" t="str">
        <f t="shared" ref="I203:I233" si="37">RIGHT(B203,LEN(B203)-5)</f>
        <v>55ZE  </v>
      </c>
      <c r="J203" s="1">
        <f t="shared" si="35"/>
        <v>19</v>
      </c>
      <c r="K203" s="1" t="str">
        <f t="shared" si="30"/>
        <v>55ZE</v>
      </c>
      <c r="L203" s="1" t="s">
        <v>318</v>
      </c>
      <c r="M203" s="1" t="str">
        <f t="shared" si="31"/>
        <v>SECOFC</v>
      </c>
      <c r="N203" s="1">
        <v>2</v>
      </c>
      <c r="P203" s="61" t="s">
        <v>1543</v>
      </c>
      <c r="Q203" s="62">
        <f t="shared" si="36"/>
        <v>0</v>
      </c>
      <c r="R203" s="62"/>
      <c r="S203" s="63"/>
    </row>
    <row r="204" spans="1:19" ht="10.5" customHeight="1" x14ac:dyDescent="0.25">
      <c r="A204" t="s">
        <v>1525</v>
      </c>
      <c r="B204" s="3" t="s">
        <v>239</v>
      </c>
      <c r="C204" s="3"/>
      <c r="D204" s="139">
        <v>42075.640972222223</v>
      </c>
      <c r="E204" s="139">
        <v>42079.722222222219</v>
      </c>
      <c r="F204" s="3" t="s">
        <v>8</v>
      </c>
      <c r="G204" s="3" t="s">
        <v>240</v>
      </c>
      <c r="H204" s="2">
        <f t="shared" si="33"/>
        <v>4</v>
      </c>
      <c r="I204" s="1" t="str">
        <f t="shared" si="37"/>
        <v>ASSISEG  </v>
      </c>
      <c r="J204" s="1">
        <f t="shared" si="35"/>
        <v>50</v>
      </c>
      <c r="K204" s="1" t="str">
        <f t="shared" si="30"/>
        <v>ASSISEG</v>
      </c>
      <c r="L204" s="1" t="s">
        <v>319</v>
      </c>
      <c r="M204" s="1" t="str">
        <f t="shared" si="31"/>
        <v>CLC</v>
      </c>
      <c r="N204" s="1">
        <v>10</v>
      </c>
      <c r="P204" s="61" t="s">
        <v>1719</v>
      </c>
      <c r="Q204" s="62">
        <f t="shared" si="36"/>
        <v>0</v>
      </c>
      <c r="R204" s="62"/>
      <c r="S204" s="63"/>
    </row>
    <row r="205" spans="1:19" ht="10.5" customHeight="1" x14ac:dyDescent="0.25">
      <c r="A205" t="s">
        <v>1525</v>
      </c>
      <c r="B205" s="3" t="s">
        <v>241</v>
      </c>
      <c r="C205" s="3"/>
      <c r="D205" s="139">
        <v>42079.722222222219</v>
      </c>
      <c r="E205" s="139">
        <v>42083.561111111114</v>
      </c>
      <c r="F205" s="3" t="s">
        <v>13</v>
      </c>
      <c r="G205" s="3" t="s">
        <v>242</v>
      </c>
      <c r="H205" s="2">
        <f t="shared" si="33"/>
        <v>3</v>
      </c>
      <c r="I205" s="1" t="str">
        <f t="shared" si="37"/>
        <v>155ZE  </v>
      </c>
      <c r="J205" s="1">
        <f t="shared" si="35"/>
        <v>65</v>
      </c>
      <c r="K205" s="1" t="str">
        <f t="shared" si="30"/>
        <v>155ZE</v>
      </c>
      <c r="L205" s="1" t="s">
        <v>320</v>
      </c>
      <c r="M205" s="1" t="str">
        <f t="shared" si="31"/>
        <v>SC</v>
      </c>
      <c r="N205" s="1">
        <v>27</v>
      </c>
      <c r="P205" s="61" t="s">
        <v>1509</v>
      </c>
      <c r="Q205" s="62">
        <f t="shared" si="36"/>
        <v>0</v>
      </c>
      <c r="R205" s="62"/>
      <c r="S205" s="63"/>
    </row>
    <row r="206" spans="1:19" ht="10.5" customHeight="1" x14ac:dyDescent="0.25">
      <c r="A206" t="s">
        <v>1525</v>
      </c>
      <c r="B206" s="3" t="s">
        <v>189</v>
      </c>
      <c r="C206" s="3"/>
      <c r="D206" s="139">
        <v>42083.561111111114</v>
      </c>
      <c r="E206" s="139">
        <v>42094.765972222223</v>
      </c>
      <c r="F206" s="3" t="s">
        <v>42</v>
      </c>
      <c r="G206" s="3" t="s">
        <v>243</v>
      </c>
      <c r="H206" s="2">
        <f t="shared" si="33"/>
        <v>11</v>
      </c>
      <c r="I206" s="1" t="str">
        <f t="shared" si="37"/>
        <v>ASSISEG  </v>
      </c>
      <c r="J206" s="1">
        <f t="shared" si="35"/>
        <v>50</v>
      </c>
      <c r="K206" s="1" t="str">
        <f t="shared" si="30"/>
        <v>ASSISEG</v>
      </c>
      <c r="L206" s="1" t="s">
        <v>321</v>
      </c>
      <c r="M206" s="1" t="str">
        <f t="shared" si="31"/>
        <v>SCON</v>
      </c>
      <c r="N206" s="1">
        <v>24</v>
      </c>
      <c r="P206" s="61" t="s">
        <v>1511</v>
      </c>
      <c r="Q206" s="62">
        <f t="shared" si="36"/>
        <v>0</v>
      </c>
      <c r="R206" s="62"/>
      <c r="S206" s="63"/>
    </row>
    <row r="207" spans="1:19" ht="10.5" customHeight="1" x14ac:dyDescent="0.25">
      <c r="A207" t="s">
        <v>1525</v>
      </c>
      <c r="B207" s="3" t="s">
        <v>244</v>
      </c>
      <c r="C207" s="3"/>
      <c r="D207" s="139">
        <v>42094.765972222223</v>
      </c>
      <c r="E207" s="139">
        <v>42101.602777777778</v>
      </c>
      <c r="F207" s="3" t="s">
        <v>28</v>
      </c>
      <c r="G207" s="3" t="s">
        <v>9</v>
      </c>
      <c r="H207" s="2">
        <f t="shared" si="33"/>
        <v>6</v>
      </c>
      <c r="I207" s="1" t="str">
        <f t="shared" si="37"/>
        <v>CAA  </v>
      </c>
      <c r="J207" s="1">
        <f t="shared" si="35"/>
        <v>8</v>
      </c>
      <c r="K207" s="1" t="str">
        <f t="shared" si="30"/>
        <v>CAA</v>
      </c>
      <c r="L207" s="1" t="s">
        <v>322</v>
      </c>
      <c r="M207" s="1" t="str">
        <f t="shared" si="31"/>
        <v>ASSDG</v>
      </c>
      <c r="N207" s="1">
        <v>3</v>
      </c>
      <c r="P207" s="61" t="s">
        <v>1513</v>
      </c>
      <c r="Q207" s="62">
        <f t="shared" si="36"/>
        <v>0</v>
      </c>
      <c r="R207" s="62"/>
      <c r="S207" s="63"/>
    </row>
    <row r="208" spans="1:19" ht="10.5" customHeight="1" x14ac:dyDescent="0.25">
      <c r="A208" t="s">
        <v>1525</v>
      </c>
      <c r="B208" s="3" t="s">
        <v>245</v>
      </c>
      <c r="C208" s="3"/>
      <c r="D208" s="139">
        <v>42101.602777777778</v>
      </c>
      <c r="E208" s="139">
        <v>42101.808333333334</v>
      </c>
      <c r="F208" s="3" t="s">
        <v>2</v>
      </c>
      <c r="G208" s="3" t="s">
        <v>20</v>
      </c>
      <c r="H208" s="2">
        <f t="shared" si="33"/>
        <v>1</v>
      </c>
      <c r="I208" s="1" t="str">
        <f t="shared" si="37"/>
        <v>SECADM  </v>
      </c>
      <c r="J208" s="1">
        <f t="shared" si="35"/>
        <v>3</v>
      </c>
      <c r="K208" s="1" t="str">
        <f t="shared" si="30"/>
        <v>SECADM</v>
      </c>
      <c r="L208" s="1" t="s">
        <v>323</v>
      </c>
      <c r="M208" s="1" t="str">
        <f t="shared" si="31"/>
        <v>DG</v>
      </c>
      <c r="N208" s="1">
        <v>2</v>
      </c>
      <c r="P208" s="58" t="s">
        <v>1515</v>
      </c>
      <c r="Q208" s="59">
        <f t="shared" si="36"/>
        <v>0</v>
      </c>
      <c r="R208" s="59"/>
      <c r="S208" s="60"/>
    </row>
    <row r="209" spans="1:19" ht="10.5" customHeight="1" x14ac:dyDescent="0.25">
      <c r="A209" t="s">
        <v>1525</v>
      </c>
      <c r="B209" s="3" t="s">
        <v>246</v>
      </c>
      <c r="C209" s="3"/>
      <c r="D209" s="139">
        <v>42101.808333333334</v>
      </c>
      <c r="E209" s="139">
        <v>42104.84375</v>
      </c>
      <c r="F209" s="3" t="s">
        <v>13</v>
      </c>
      <c r="G209" s="3" t="s">
        <v>1754</v>
      </c>
      <c r="H209" s="2">
        <f t="shared" si="33"/>
        <v>3</v>
      </c>
      <c r="I209" s="1" t="str">
        <f t="shared" si="37"/>
        <v>SPO  </v>
      </c>
      <c r="J209" s="1">
        <f t="shared" si="35"/>
        <v>3</v>
      </c>
      <c r="K209" s="1" t="str">
        <f t="shared" si="30"/>
        <v>SPO</v>
      </c>
      <c r="L209" s="1" t="s">
        <v>324</v>
      </c>
      <c r="M209" s="1" t="str">
        <f t="shared" si="31"/>
        <v>ACO</v>
      </c>
      <c r="N209" s="1">
        <v>4</v>
      </c>
      <c r="P209" s="58" t="s">
        <v>1517</v>
      </c>
      <c r="Q209" s="59">
        <f t="shared" si="36"/>
        <v>0</v>
      </c>
      <c r="R209" s="59"/>
      <c r="S209" s="60"/>
    </row>
    <row r="210" spans="1:19" ht="10.5" customHeight="1" x14ac:dyDescent="0.25">
      <c r="A210" t="s">
        <v>1525</v>
      </c>
      <c r="B210" s="3" t="s">
        <v>247</v>
      </c>
      <c r="C210" s="3"/>
      <c r="D210" s="139">
        <v>42104.84375</v>
      </c>
      <c r="E210" s="139">
        <v>42107.571527777778</v>
      </c>
      <c r="F210" s="3" t="s">
        <v>11</v>
      </c>
      <c r="G210" s="3" t="s">
        <v>38</v>
      </c>
      <c r="H210" s="2">
        <f t="shared" si="33"/>
        <v>2</v>
      </c>
      <c r="I210" s="1" t="str">
        <f t="shared" si="37"/>
        <v>CO  </v>
      </c>
      <c r="J210" s="1">
        <f t="shared" si="35"/>
        <v>3</v>
      </c>
      <c r="K210" s="1" t="str">
        <f t="shared" si="30"/>
        <v>CO</v>
      </c>
      <c r="L210" s="1" t="s">
        <v>325</v>
      </c>
      <c r="M210" s="1" t="str">
        <f t="shared" si="31"/>
        <v>SAEO</v>
      </c>
      <c r="N210" s="1">
        <v>2</v>
      </c>
      <c r="P210" s="58" t="s">
        <v>1519</v>
      </c>
      <c r="Q210" s="59">
        <f t="shared" si="36"/>
        <v>0</v>
      </c>
      <c r="R210" s="59"/>
      <c r="S210" s="60"/>
    </row>
    <row r="211" spans="1:19" ht="10.5" customHeight="1" x14ac:dyDescent="0.25">
      <c r="A211" t="s">
        <v>1525</v>
      </c>
      <c r="B211" s="3" t="s">
        <v>248</v>
      </c>
      <c r="C211" s="3"/>
      <c r="D211" s="139">
        <v>42107.571527777778</v>
      </c>
      <c r="E211" s="139">
        <v>42107.626388888886</v>
      </c>
      <c r="F211" s="3" t="s">
        <v>2</v>
      </c>
      <c r="G211" s="3" t="s">
        <v>1755</v>
      </c>
      <c r="H211" s="2">
        <f t="shared" si="33"/>
        <v>1</v>
      </c>
      <c r="I211" s="1" t="str">
        <f t="shared" si="37"/>
        <v>SECOFC  </v>
      </c>
      <c r="J211" s="1">
        <f t="shared" si="35"/>
        <v>2</v>
      </c>
      <c r="K211" s="1" t="str">
        <f t="shared" si="30"/>
        <v>SECOFC</v>
      </c>
      <c r="L211"/>
      <c r="M211" s="97" t="s">
        <v>1549</v>
      </c>
      <c r="N211">
        <f>SUM(N193:N210)</f>
        <v>225</v>
      </c>
      <c r="P211" s="58" t="s">
        <v>1533</v>
      </c>
      <c r="Q211" s="59">
        <f t="shared" si="36"/>
        <v>50</v>
      </c>
      <c r="R211" s="59"/>
      <c r="S211" s="60"/>
    </row>
    <row r="212" spans="1:19" ht="10.5" customHeight="1" x14ac:dyDescent="0.25">
      <c r="A212" t="s">
        <v>1525</v>
      </c>
      <c r="B212" s="3" t="s">
        <v>145</v>
      </c>
      <c r="C212" s="3"/>
      <c r="D212" s="139">
        <v>42107.626388888886</v>
      </c>
      <c r="E212" s="139">
        <v>42108.65347222222</v>
      </c>
      <c r="F212" s="3" t="s">
        <v>31</v>
      </c>
      <c r="G212" s="3" t="s">
        <v>249</v>
      </c>
      <c r="H212" s="2">
        <f t="shared" si="33"/>
        <v>1</v>
      </c>
      <c r="I212" s="1" t="str">
        <f t="shared" si="37"/>
        <v>CLC  </v>
      </c>
      <c r="J212" s="1">
        <f t="shared" si="35"/>
        <v>10</v>
      </c>
      <c r="K212" s="1" t="str">
        <f t="shared" si="30"/>
        <v>CLC</v>
      </c>
      <c r="L212"/>
      <c r="M212" s="1" t="str">
        <f t="shared" si="31"/>
        <v/>
      </c>
      <c r="N212"/>
      <c r="P212" s="58" t="s">
        <v>1522</v>
      </c>
      <c r="Q212" s="59">
        <f t="shared" si="36"/>
        <v>0</v>
      </c>
      <c r="R212" s="59"/>
      <c r="S212" s="60"/>
    </row>
    <row r="213" spans="1:19" ht="10.5" customHeight="1" x14ac:dyDescent="0.25">
      <c r="A213" t="s">
        <v>1525</v>
      </c>
      <c r="B213" s="3" t="s">
        <v>250</v>
      </c>
      <c r="C213" s="3"/>
      <c r="D213" s="139">
        <v>42108.65347222222</v>
      </c>
      <c r="E213" s="139">
        <v>42132.73333333333</v>
      </c>
      <c r="F213" s="3" t="s">
        <v>251</v>
      </c>
      <c r="G213" s="3" t="s">
        <v>1756</v>
      </c>
      <c r="H213" s="2">
        <f t="shared" si="33"/>
        <v>24</v>
      </c>
      <c r="I213" s="1" t="str">
        <f t="shared" si="37"/>
        <v>SC  </v>
      </c>
      <c r="J213" s="1">
        <f t="shared" si="35"/>
        <v>27</v>
      </c>
      <c r="K213" s="1" t="str">
        <f t="shared" si="30"/>
        <v>SC</v>
      </c>
      <c r="L213"/>
      <c r="M213" s="1" t="str">
        <f t="shared" si="31"/>
        <v/>
      </c>
      <c r="N213"/>
      <c r="P213" s="58" t="s">
        <v>1544</v>
      </c>
      <c r="Q213" s="59">
        <f t="shared" si="36"/>
        <v>0</v>
      </c>
      <c r="R213" s="59"/>
      <c r="S213" s="60"/>
    </row>
    <row r="214" spans="1:19" ht="10.5" customHeight="1" x14ac:dyDescent="0.25">
      <c r="A214" t="s">
        <v>1525</v>
      </c>
      <c r="B214" s="3" t="s">
        <v>252</v>
      </c>
      <c r="C214" s="3"/>
      <c r="D214" s="139">
        <v>42132.73333333333</v>
      </c>
      <c r="E214" s="139">
        <v>42136.65347222222</v>
      </c>
      <c r="F214" s="3" t="s">
        <v>13</v>
      </c>
      <c r="G214" s="3" t="s">
        <v>38</v>
      </c>
      <c r="H214" s="2">
        <f t="shared" si="33"/>
        <v>3</v>
      </c>
      <c r="I214" s="1" t="str">
        <f t="shared" si="37"/>
        <v>CLC  </v>
      </c>
      <c r="J214" s="1">
        <f t="shared" si="35"/>
        <v>10</v>
      </c>
      <c r="K214" s="1" t="str">
        <f t="shared" si="30"/>
        <v>CLC</v>
      </c>
      <c r="L214"/>
      <c r="M214" s="1" t="str">
        <f t="shared" si="31"/>
        <v/>
      </c>
      <c r="N214"/>
      <c r="P214" s="58" t="s">
        <v>1545</v>
      </c>
      <c r="Q214" s="59">
        <f t="shared" si="36"/>
        <v>0</v>
      </c>
      <c r="R214" s="59"/>
      <c r="S214" s="60"/>
    </row>
    <row r="215" spans="1:19" ht="10.5" customHeight="1" x14ac:dyDescent="0.25">
      <c r="A215" t="s">
        <v>1525</v>
      </c>
      <c r="B215" s="3" t="s">
        <v>253</v>
      </c>
      <c r="C215" s="3"/>
      <c r="D215" s="139">
        <v>42136.65347222222</v>
      </c>
      <c r="E215" s="139">
        <v>42138.775694444441</v>
      </c>
      <c r="F215" s="3" t="s">
        <v>11</v>
      </c>
      <c r="G215" s="3" t="s">
        <v>254</v>
      </c>
      <c r="H215" s="2">
        <f t="shared" si="33"/>
        <v>2</v>
      </c>
      <c r="I215" s="1" t="str">
        <f t="shared" si="37"/>
        <v>SC  </v>
      </c>
      <c r="J215" s="1">
        <f t="shared" si="35"/>
        <v>27</v>
      </c>
      <c r="K215" s="1" t="str">
        <f t="shared" si="30"/>
        <v>SC</v>
      </c>
      <c r="L215"/>
      <c r="M215" s="1" t="str">
        <f t="shared" si="31"/>
        <v/>
      </c>
      <c r="N215"/>
      <c r="P215" s="58" t="s">
        <v>1546</v>
      </c>
      <c r="Q215" s="59">
        <f t="shared" si="36"/>
        <v>0</v>
      </c>
      <c r="R215" s="59"/>
      <c r="S215" s="60"/>
    </row>
    <row r="216" spans="1:19" ht="10.5" customHeight="1" x14ac:dyDescent="0.25">
      <c r="A216" t="s">
        <v>1525</v>
      </c>
      <c r="B216" s="3" t="s">
        <v>203</v>
      </c>
      <c r="C216" s="3"/>
      <c r="D216" s="139">
        <v>42138.775694444441</v>
      </c>
      <c r="E216" s="139">
        <v>42138.863194444442</v>
      </c>
      <c r="F216" s="3" t="s">
        <v>2</v>
      </c>
      <c r="G216" s="3" t="s">
        <v>38</v>
      </c>
      <c r="H216" s="2">
        <f t="shared" si="33"/>
        <v>1</v>
      </c>
      <c r="I216" s="1" t="str">
        <f t="shared" si="37"/>
        <v>CLC  </v>
      </c>
      <c r="J216" s="1">
        <f t="shared" si="35"/>
        <v>10</v>
      </c>
      <c r="K216" s="1" t="str">
        <f t="shared" si="30"/>
        <v>CLC</v>
      </c>
      <c r="L216"/>
      <c r="M216" s="1" t="str">
        <f t="shared" si="31"/>
        <v/>
      </c>
      <c r="N216"/>
      <c r="P216" s="58" t="s">
        <v>1547</v>
      </c>
      <c r="Q216" s="59">
        <f t="shared" si="36"/>
        <v>0</v>
      </c>
      <c r="R216" s="59"/>
      <c r="S216" s="60"/>
    </row>
    <row r="217" spans="1:19" ht="10.5" customHeight="1" thickBot="1" x14ac:dyDescent="0.3">
      <c r="A217" t="s">
        <v>1525</v>
      </c>
      <c r="B217" s="3" t="s">
        <v>255</v>
      </c>
      <c r="C217" s="3"/>
      <c r="D217" s="139">
        <v>42138.863194444442</v>
      </c>
      <c r="E217" s="139">
        <v>42144.679166666669</v>
      </c>
      <c r="F217" s="3" t="s">
        <v>86</v>
      </c>
      <c r="G217" s="3" t="s">
        <v>46</v>
      </c>
      <c r="H217" s="2">
        <f t="shared" si="33"/>
        <v>5</v>
      </c>
      <c r="I217" s="1" t="str">
        <f t="shared" si="37"/>
        <v>SCON  </v>
      </c>
      <c r="J217" s="1">
        <f t="shared" si="35"/>
        <v>24</v>
      </c>
      <c r="K217" s="1" t="str">
        <f t="shared" si="30"/>
        <v>SCON</v>
      </c>
      <c r="L217"/>
      <c r="M217" s="1" t="str">
        <f t="shared" si="31"/>
        <v/>
      </c>
      <c r="N217"/>
      <c r="P217" s="64" t="s">
        <v>1548</v>
      </c>
      <c r="Q217" s="88">
        <f t="shared" si="36"/>
        <v>0</v>
      </c>
      <c r="R217" s="88"/>
      <c r="S217" s="65"/>
    </row>
    <row r="218" spans="1:19" ht="10.5" customHeight="1" x14ac:dyDescent="0.25">
      <c r="A218" t="s">
        <v>1525</v>
      </c>
      <c r="B218" s="3" t="s">
        <v>110</v>
      </c>
      <c r="C218" s="3"/>
      <c r="D218" s="139">
        <v>42144.679166666669</v>
      </c>
      <c r="E218" s="139">
        <v>42146.831944444442</v>
      </c>
      <c r="F218" s="3" t="s">
        <v>11</v>
      </c>
      <c r="G218" s="3" t="s">
        <v>256</v>
      </c>
      <c r="H218" s="2">
        <f t="shared" si="33"/>
        <v>2</v>
      </c>
      <c r="I218" s="1" t="str">
        <f t="shared" si="37"/>
        <v>CLC  </v>
      </c>
      <c r="J218" s="1">
        <f t="shared" si="35"/>
        <v>10</v>
      </c>
      <c r="K218" s="1" t="str">
        <f t="shared" si="30"/>
        <v>CLC</v>
      </c>
      <c r="L218"/>
      <c r="M218" s="1" t="str">
        <f t="shared" si="31"/>
        <v/>
      </c>
      <c r="N218"/>
    </row>
    <row r="219" spans="1:19" ht="10.5" customHeight="1" x14ac:dyDescent="0.25">
      <c r="A219" t="s">
        <v>1525</v>
      </c>
      <c r="B219" s="3" t="s">
        <v>257</v>
      </c>
      <c r="C219" s="3"/>
      <c r="D219" s="139">
        <v>42146.831944444442</v>
      </c>
      <c r="E219" s="139">
        <v>42149.791666666664</v>
      </c>
      <c r="F219" s="3" t="s">
        <v>11</v>
      </c>
      <c r="G219" s="3" t="s">
        <v>1757</v>
      </c>
      <c r="H219" s="2">
        <f t="shared" si="33"/>
        <v>2</v>
      </c>
      <c r="I219" s="1" t="str">
        <f t="shared" si="37"/>
        <v>SECADM  </v>
      </c>
      <c r="J219" s="1">
        <f t="shared" si="35"/>
        <v>3</v>
      </c>
      <c r="K219" s="1" t="str">
        <f t="shared" si="30"/>
        <v>SECADM</v>
      </c>
      <c r="L219"/>
      <c r="M219" s="1" t="str">
        <f t="shared" si="31"/>
        <v/>
      </c>
      <c r="N219"/>
    </row>
    <row r="220" spans="1:19" ht="10.5" customHeight="1" x14ac:dyDescent="0.25">
      <c r="A220" t="s">
        <v>1525</v>
      </c>
      <c r="B220" s="3" t="s">
        <v>258</v>
      </c>
      <c r="C220" s="3"/>
      <c r="D220" s="139">
        <v>42149.791666666664</v>
      </c>
      <c r="E220" s="139">
        <v>42153.640972222223</v>
      </c>
      <c r="F220" s="3" t="s">
        <v>13</v>
      </c>
      <c r="G220" s="3" t="s">
        <v>259</v>
      </c>
      <c r="H220" s="2">
        <f t="shared" si="33"/>
        <v>3</v>
      </c>
      <c r="I220" s="1" t="str">
        <f t="shared" si="37"/>
        <v>ASSDG  </v>
      </c>
      <c r="J220" s="1">
        <f t="shared" si="35"/>
        <v>3</v>
      </c>
      <c r="K220" s="1" t="str">
        <f t="shared" si="30"/>
        <v>ASSDG</v>
      </c>
      <c r="L220"/>
      <c r="M220" s="1" t="str">
        <f t="shared" si="31"/>
        <v/>
      </c>
      <c r="N220"/>
    </row>
    <row r="221" spans="1:19" ht="10.5" customHeight="1" x14ac:dyDescent="0.25">
      <c r="A221" t="s">
        <v>1525</v>
      </c>
      <c r="B221" s="3" t="s">
        <v>260</v>
      </c>
      <c r="C221" s="3"/>
      <c r="D221" s="139">
        <v>42153.640972222223</v>
      </c>
      <c r="E221" s="139">
        <v>42153.80972222222</v>
      </c>
      <c r="F221" s="3" t="s">
        <v>2</v>
      </c>
      <c r="G221" s="3" t="s">
        <v>1737</v>
      </c>
      <c r="H221" s="2">
        <f t="shared" si="33"/>
        <v>1</v>
      </c>
      <c r="I221" s="1" t="str">
        <f t="shared" si="37"/>
        <v>DG  </v>
      </c>
      <c r="J221" s="1">
        <f t="shared" si="35"/>
        <v>2</v>
      </c>
      <c r="K221" s="1" t="str">
        <f t="shared" si="30"/>
        <v>DG</v>
      </c>
      <c r="L221"/>
      <c r="M221" s="1" t="str">
        <f t="shared" si="31"/>
        <v/>
      </c>
      <c r="N221"/>
    </row>
    <row r="222" spans="1:19" ht="10.5" customHeight="1" x14ac:dyDescent="0.25">
      <c r="A222" t="s">
        <v>1525</v>
      </c>
      <c r="B222" s="3" t="s">
        <v>261</v>
      </c>
      <c r="C222" s="3"/>
      <c r="D222" s="139">
        <v>42153.80972222222</v>
      </c>
      <c r="E222" s="139">
        <v>42153.828472222223</v>
      </c>
      <c r="F222" s="3" t="s">
        <v>2</v>
      </c>
      <c r="G222" s="3" t="s">
        <v>64</v>
      </c>
      <c r="H222" s="2">
        <f t="shared" si="33"/>
        <v>1</v>
      </c>
      <c r="I222" s="1" t="str">
        <f t="shared" si="37"/>
        <v>CO  </v>
      </c>
      <c r="J222" s="1">
        <f t="shared" si="35"/>
        <v>3</v>
      </c>
      <c r="K222" s="1" t="str">
        <f t="shared" si="30"/>
        <v>CO</v>
      </c>
      <c r="L222"/>
      <c r="M222" s="1" t="str">
        <f t="shared" si="31"/>
        <v/>
      </c>
      <c r="N222"/>
    </row>
    <row r="223" spans="1:19" ht="10.5" customHeight="1" x14ac:dyDescent="0.25">
      <c r="A223" t="s">
        <v>1525</v>
      </c>
      <c r="B223" s="3" t="s">
        <v>262</v>
      </c>
      <c r="C223" s="3"/>
      <c r="D223" s="139">
        <v>42153.828472222223</v>
      </c>
      <c r="E223" s="139">
        <v>42157.731249999997</v>
      </c>
      <c r="F223" s="3" t="s">
        <v>13</v>
      </c>
      <c r="G223" s="3" t="s">
        <v>263</v>
      </c>
      <c r="H223" s="2">
        <f t="shared" si="33"/>
        <v>3</v>
      </c>
      <c r="I223" s="1" t="str">
        <f t="shared" si="37"/>
        <v>ACO  </v>
      </c>
      <c r="J223" s="1">
        <f t="shared" si="35"/>
        <v>4</v>
      </c>
      <c r="K223" s="1" t="str">
        <f t="shared" si="30"/>
        <v>ACO</v>
      </c>
      <c r="L223"/>
      <c r="M223" s="1" t="str">
        <f t="shared" si="31"/>
        <v/>
      </c>
      <c r="N223"/>
    </row>
    <row r="224" spans="1:19" ht="10.5" customHeight="1" x14ac:dyDescent="0.25">
      <c r="A224" t="s">
        <v>1525</v>
      </c>
      <c r="B224" s="3" t="s">
        <v>264</v>
      </c>
      <c r="C224" s="3"/>
      <c r="D224" s="139">
        <v>42157.731249999997</v>
      </c>
      <c r="E224" s="139">
        <v>42157.759722222225</v>
      </c>
      <c r="F224" s="3" t="s">
        <v>2</v>
      </c>
      <c r="G224" s="3" t="s">
        <v>1</v>
      </c>
      <c r="H224" s="2">
        <f t="shared" si="33"/>
        <v>1</v>
      </c>
      <c r="I224" s="1" t="str">
        <f t="shared" si="37"/>
        <v>SECOFC  </v>
      </c>
      <c r="J224" s="1">
        <f t="shared" si="35"/>
        <v>2</v>
      </c>
      <c r="K224" s="1" t="str">
        <f t="shared" ref="K224:K287" si="38">TRIM(SUBSTITUTE(I224,CHAR(160),CHAR(32)))</f>
        <v>SECOFC</v>
      </c>
      <c r="L224"/>
      <c r="M224" s="1" t="str">
        <f t="shared" ref="M224:M287" si="39">TRIM(SUBSTITUTE(L224,CHAR(160),CHAR(32)))</f>
        <v/>
      </c>
      <c r="N224"/>
    </row>
    <row r="225" spans="1:19" ht="10.5" customHeight="1" x14ac:dyDescent="0.25">
      <c r="A225" t="s">
        <v>1525</v>
      </c>
      <c r="B225" s="3" t="s">
        <v>265</v>
      </c>
      <c r="C225" s="3"/>
      <c r="D225" s="139">
        <v>42157.731249999997</v>
      </c>
      <c r="E225" s="139">
        <v>42157.76458333333</v>
      </c>
      <c r="F225" s="3" t="s">
        <v>2</v>
      </c>
      <c r="G225" s="3" t="s">
        <v>1</v>
      </c>
      <c r="H225" s="2">
        <f t="shared" si="33"/>
        <v>1</v>
      </c>
      <c r="I225" s="1" t="str">
        <f t="shared" si="37"/>
        <v>DG  </v>
      </c>
      <c r="J225" s="1">
        <f t="shared" si="35"/>
        <v>2</v>
      </c>
      <c r="K225" s="1" t="str">
        <f t="shared" si="38"/>
        <v>DG</v>
      </c>
      <c r="L225"/>
      <c r="M225" s="1" t="str">
        <f t="shared" si="39"/>
        <v/>
      </c>
      <c r="N225"/>
    </row>
    <row r="226" spans="1:19" ht="10.5" customHeight="1" x14ac:dyDescent="0.25">
      <c r="A226" t="s">
        <v>1525</v>
      </c>
      <c r="B226" s="3" t="s">
        <v>266</v>
      </c>
      <c r="C226" s="3"/>
      <c r="D226" s="139">
        <v>42157.76458333333</v>
      </c>
      <c r="E226" s="139">
        <v>42157.776388888888</v>
      </c>
      <c r="F226" s="3" t="s">
        <v>2</v>
      </c>
      <c r="G226" s="3" t="s">
        <v>70</v>
      </c>
      <c r="H226" s="2">
        <f t="shared" si="33"/>
        <v>1</v>
      </c>
      <c r="I226" s="1" t="str">
        <f t="shared" si="37"/>
        <v>ACO  </v>
      </c>
      <c r="J226" s="1">
        <f t="shared" si="35"/>
        <v>4</v>
      </c>
      <c r="K226" s="1" t="str">
        <f t="shared" si="38"/>
        <v>ACO</v>
      </c>
      <c r="L226"/>
      <c r="M226" s="1" t="str">
        <f t="shared" si="39"/>
        <v/>
      </c>
      <c r="N226"/>
    </row>
    <row r="227" spans="1:19" ht="10.5" customHeight="1" x14ac:dyDescent="0.25">
      <c r="A227" t="s">
        <v>1525</v>
      </c>
      <c r="B227" s="3" t="s">
        <v>267</v>
      </c>
      <c r="C227" s="3"/>
      <c r="D227" s="139">
        <v>42157.776388888888</v>
      </c>
      <c r="E227" s="139">
        <v>42157.800694444442</v>
      </c>
      <c r="F227" s="3" t="s">
        <v>2</v>
      </c>
      <c r="G227" s="3" t="s">
        <v>72</v>
      </c>
      <c r="H227" s="2">
        <f t="shared" si="33"/>
        <v>1</v>
      </c>
      <c r="I227" s="1" t="str">
        <f t="shared" si="37"/>
        <v>SAEO  </v>
      </c>
      <c r="J227" s="1">
        <f t="shared" si="35"/>
        <v>2</v>
      </c>
      <c r="K227" s="1" t="str">
        <f t="shared" si="38"/>
        <v>SAEO</v>
      </c>
      <c r="L227"/>
      <c r="M227" s="1" t="str">
        <f t="shared" si="39"/>
        <v/>
      </c>
      <c r="N227"/>
    </row>
    <row r="228" spans="1:19" ht="10.5" customHeight="1" x14ac:dyDescent="0.25">
      <c r="A228" t="s">
        <v>1525</v>
      </c>
      <c r="B228" s="3" t="s">
        <v>268</v>
      </c>
      <c r="C228" s="3"/>
      <c r="D228" s="139">
        <v>42157.800694444442</v>
      </c>
      <c r="E228" s="139">
        <v>42158.632638888892</v>
      </c>
      <c r="F228" s="3" t="s">
        <v>2</v>
      </c>
      <c r="G228" s="3" t="s">
        <v>269</v>
      </c>
      <c r="H228" s="2">
        <f t="shared" si="33"/>
        <v>1</v>
      </c>
      <c r="I228" s="1" t="str">
        <f t="shared" si="37"/>
        <v>CLC  </v>
      </c>
      <c r="J228" s="1">
        <f t="shared" si="35"/>
        <v>10</v>
      </c>
      <c r="K228" s="1" t="str">
        <f t="shared" si="38"/>
        <v>CLC</v>
      </c>
      <c r="L228"/>
      <c r="M228" s="1" t="str">
        <f t="shared" si="39"/>
        <v/>
      </c>
      <c r="N228"/>
    </row>
    <row r="229" spans="1:19" ht="10.5" customHeight="1" x14ac:dyDescent="0.25">
      <c r="A229" t="s">
        <v>1525</v>
      </c>
      <c r="B229" s="3" t="s">
        <v>270</v>
      </c>
      <c r="C229" s="3"/>
      <c r="D229" s="139">
        <v>42158.632638888892</v>
      </c>
      <c r="E229" s="139">
        <v>42158.665277777778</v>
      </c>
      <c r="F229" s="3" t="s">
        <v>2</v>
      </c>
      <c r="G229" s="3" t="s">
        <v>161</v>
      </c>
      <c r="H229" s="2">
        <f t="shared" si="33"/>
        <v>1</v>
      </c>
      <c r="I229" s="1" t="str">
        <f t="shared" si="37"/>
        <v>SC  </v>
      </c>
      <c r="J229" s="1">
        <f t="shared" si="35"/>
        <v>27</v>
      </c>
      <c r="K229" s="1" t="str">
        <f t="shared" si="38"/>
        <v>SC</v>
      </c>
      <c r="L229"/>
      <c r="M229" s="1" t="str">
        <f t="shared" si="39"/>
        <v/>
      </c>
      <c r="N229"/>
    </row>
    <row r="230" spans="1:19" ht="10.5" customHeight="1" x14ac:dyDescent="0.25">
      <c r="A230" t="s">
        <v>1525</v>
      </c>
      <c r="B230" s="3" t="s">
        <v>220</v>
      </c>
      <c r="C230" s="3"/>
      <c r="D230" s="139">
        <v>42158.665277777778</v>
      </c>
      <c r="E230" s="139">
        <v>42158.813888888886</v>
      </c>
      <c r="F230" s="3" t="s">
        <v>2</v>
      </c>
      <c r="G230" s="3" t="s">
        <v>38</v>
      </c>
      <c r="H230" s="2">
        <f t="shared" si="33"/>
        <v>1</v>
      </c>
      <c r="I230" s="1" t="str">
        <f t="shared" si="37"/>
        <v>CLC  </v>
      </c>
      <c r="J230" s="1">
        <f t="shared" si="35"/>
        <v>10</v>
      </c>
      <c r="K230" s="1" t="str">
        <f t="shared" si="38"/>
        <v>CLC</v>
      </c>
      <c r="L230"/>
      <c r="M230" s="1" t="str">
        <f t="shared" si="39"/>
        <v/>
      </c>
      <c r="N230"/>
    </row>
    <row r="231" spans="1:19" ht="10.5" customHeight="1" x14ac:dyDescent="0.25">
      <c r="A231" t="s">
        <v>1525</v>
      </c>
      <c r="B231" s="3" t="s">
        <v>271</v>
      </c>
      <c r="C231" s="3"/>
      <c r="D231" s="139">
        <v>42158.813888888886</v>
      </c>
      <c r="E231" s="139">
        <v>42178.786111111112</v>
      </c>
      <c r="F231" s="3" t="s">
        <v>5</v>
      </c>
      <c r="G231" s="3" t="s">
        <v>227</v>
      </c>
      <c r="H231" s="2">
        <f t="shared" si="33"/>
        <v>19</v>
      </c>
      <c r="I231" s="1" t="str">
        <f t="shared" si="37"/>
        <v>SCON  </v>
      </c>
      <c r="J231" s="1">
        <f t="shared" si="35"/>
        <v>24</v>
      </c>
      <c r="K231" s="1" t="str">
        <f t="shared" si="38"/>
        <v>SCON</v>
      </c>
      <c r="L231"/>
      <c r="M231" s="1" t="str">
        <f t="shared" si="39"/>
        <v/>
      </c>
      <c r="N231"/>
    </row>
    <row r="232" spans="1:19" ht="10.5" customHeight="1" x14ac:dyDescent="0.25">
      <c r="A232" t="s">
        <v>1525</v>
      </c>
      <c r="B232" s="3" t="s">
        <v>223</v>
      </c>
      <c r="C232" s="3"/>
      <c r="D232" s="139">
        <v>42178.786111111112</v>
      </c>
      <c r="E232" s="139">
        <v>42179.640972222223</v>
      </c>
      <c r="F232" s="3" t="s">
        <v>2</v>
      </c>
      <c r="G232" s="3" t="s">
        <v>272</v>
      </c>
      <c r="H232" s="2">
        <f t="shared" si="33"/>
        <v>1</v>
      </c>
      <c r="I232" s="1" t="str">
        <f t="shared" si="37"/>
        <v>CLC  </v>
      </c>
      <c r="J232" s="1">
        <f t="shared" si="35"/>
        <v>10</v>
      </c>
      <c r="K232" s="1" t="str">
        <f t="shared" si="38"/>
        <v>CLC</v>
      </c>
      <c r="L232"/>
      <c r="M232" s="1" t="str">
        <f t="shared" si="39"/>
        <v/>
      </c>
      <c r="N232"/>
    </row>
    <row r="233" spans="1:19" ht="10.5" customHeight="1" x14ac:dyDescent="0.25">
      <c r="A233" t="s">
        <v>1525</v>
      </c>
      <c r="B233" s="3" t="s">
        <v>71</v>
      </c>
      <c r="C233" s="3"/>
      <c r="D233" s="139">
        <v>42179.640972222223</v>
      </c>
      <c r="E233" s="139">
        <v>42179.70208333333</v>
      </c>
      <c r="F233" s="3" t="s">
        <v>2</v>
      </c>
      <c r="G233" s="3" t="s">
        <v>126</v>
      </c>
      <c r="H233" s="2">
        <f t="shared" si="33"/>
        <v>1</v>
      </c>
      <c r="I233" s="1" t="str">
        <f t="shared" si="37"/>
        <v>SAEO  </v>
      </c>
      <c r="J233" s="1">
        <f t="shared" si="35"/>
        <v>2</v>
      </c>
      <c r="K233" s="1" t="str">
        <f t="shared" si="38"/>
        <v>SAEO</v>
      </c>
      <c r="L233"/>
      <c r="M233" s="1" t="str">
        <f t="shared" si="39"/>
        <v/>
      </c>
      <c r="N233"/>
    </row>
    <row r="234" spans="1:19" ht="10.5" customHeight="1" x14ac:dyDescent="0.25">
      <c r="A234" s="14"/>
      <c r="B234" s="14"/>
      <c r="C234" s="14"/>
      <c r="D234" s="14"/>
      <c r="E234" s="14"/>
      <c r="F234" s="14"/>
      <c r="G234" s="14"/>
      <c r="H234" s="14"/>
      <c r="I234" s="13"/>
      <c r="J234" s="13"/>
      <c r="K234" s="1" t="str">
        <f t="shared" si="38"/>
        <v/>
      </c>
      <c r="L234"/>
      <c r="M234" s="1" t="str">
        <f t="shared" si="39"/>
        <v/>
      </c>
      <c r="N234"/>
    </row>
    <row r="235" spans="1:19" s="13" customFormat="1" ht="10.5" customHeight="1" x14ac:dyDescent="0.15">
      <c r="A235" s="2"/>
      <c r="B235" s="2"/>
      <c r="C235" s="2"/>
      <c r="D235" s="2"/>
      <c r="E235" s="2"/>
      <c r="F235" s="2"/>
      <c r="G235" s="2"/>
      <c r="H235" s="2"/>
      <c r="I235" s="6" t="s">
        <v>311</v>
      </c>
      <c r="J235" s="1"/>
      <c r="K235" s="1" t="str">
        <f t="shared" si="38"/>
        <v>DADOS EXTRAIDOS:</v>
      </c>
      <c r="M235" s="1" t="str">
        <f t="shared" si="39"/>
        <v/>
      </c>
    </row>
    <row r="236" spans="1:19" ht="30.75" customHeight="1" thickBot="1" x14ac:dyDescent="0.2">
      <c r="A236" s="2"/>
      <c r="D236" s="2"/>
      <c r="E236" s="2"/>
      <c r="F236" s="2"/>
      <c r="G236" s="5" t="s">
        <v>309</v>
      </c>
      <c r="I236" s="6" t="s">
        <v>310</v>
      </c>
      <c r="J236" s="6" t="s">
        <v>326</v>
      </c>
      <c r="K236" s="1" t="str">
        <f t="shared" si="38"/>
        <v>DEPTO</v>
      </c>
      <c r="L236" s="6" t="s">
        <v>345</v>
      </c>
      <c r="M236" s="1" t="str">
        <f t="shared" si="39"/>
        <v>DADOS AGRUPADOS:</v>
      </c>
      <c r="P236" s="6"/>
    </row>
    <row r="237" spans="1:19" ht="10.5" customHeight="1" thickBot="1" x14ac:dyDescent="0.3">
      <c r="A237" t="s">
        <v>1525</v>
      </c>
      <c r="B237" s="3" t="s">
        <v>274</v>
      </c>
      <c r="C237" s="3"/>
      <c r="D237" s="3" t="s">
        <v>1</v>
      </c>
      <c r="E237" s="139">
        <v>41738.680555555555</v>
      </c>
      <c r="F237" s="3" t="s">
        <v>2</v>
      </c>
      <c r="G237" s="3" t="s">
        <v>1</v>
      </c>
      <c r="H237" s="2">
        <f t="shared" ref="H237:H269" si="40">VALUE(IF(LEFT(F237,1)="&lt;",1,LEFT(F237,2)))</f>
        <v>1</v>
      </c>
      <c r="I237" s="1" t="str">
        <f t="shared" ref="I237:I244" si="41">RIGHT(B237,LEN(B237)-4)</f>
        <v>147ZE  </v>
      </c>
      <c r="J237" s="1">
        <f t="shared" ref="J237:J269" si="42">SUMIFS($H$237:$H$269,$I$237:$I$269,I237)</f>
        <v>6</v>
      </c>
      <c r="K237" s="1" t="str">
        <f t="shared" si="38"/>
        <v>147ZE</v>
      </c>
      <c r="M237" s="1" t="str">
        <f t="shared" si="39"/>
        <v/>
      </c>
      <c r="P237" s="89" t="s">
        <v>1478</v>
      </c>
      <c r="Q237" s="43"/>
      <c r="R237" s="43"/>
      <c r="S237" s="42"/>
    </row>
    <row r="238" spans="1:19" ht="10.5" customHeight="1" x14ac:dyDescent="0.25">
      <c r="A238"/>
      <c r="B238" s="3" t="s">
        <v>82</v>
      </c>
      <c r="C238" s="3"/>
      <c r="D238" s="139">
        <v>41738.680555555555</v>
      </c>
      <c r="E238" s="139">
        <v>41752.581250000003</v>
      </c>
      <c r="F238" s="3" t="s">
        <v>226</v>
      </c>
      <c r="G238" s="3" t="s">
        <v>1737</v>
      </c>
      <c r="H238" s="2">
        <f t="shared" si="40"/>
        <v>13</v>
      </c>
      <c r="I238" s="1" t="str">
        <f t="shared" si="41"/>
        <v>ASSISEG  </v>
      </c>
      <c r="J238" s="1">
        <f t="shared" si="42"/>
        <v>34</v>
      </c>
      <c r="K238" s="1" t="str">
        <f t="shared" si="38"/>
        <v>ASSISEG</v>
      </c>
      <c r="L238" s="1" t="s">
        <v>343</v>
      </c>
      <c r="M238" s="1" t="str">
        <f t="shared" si="39"/>
        <v>147ZE</v>
      </c>
      <c r="N238" s="1">
        <v>6</v>
      </c>
      <c r="P238" s="84" t="s">
        <v>1501</v>
      </c>
      <c r="Q238" s="82">
        <f>SUMIFS($N$238:$N$267,$M$238:$M$267,P238)</f>
        <v>0</v>
      </c>
      <c r="R238" s="82"/>
      <c r="S238" s="83"/>
    </row>
    <row r="239" spans="1:19" ht="10.5" customHeight="1" x14ac:dyDescent="0.25">
      <c r="A239"/>
      <c r="B239" s="3" t="s">
        <v>275</v>
      </c>
      <c r="C239" s="3"/>
      <c r="D239" s="139">
        <v>41752.581250000003</v>
      </c>
      <c r="E239" s="139">
        <v>41757.807638888888</v>
      </c>
      <c r="F239" s="3" t="s">
        <v>86</v>
      </c>
      <c r="G239" s="3" t="s">
        <v>276</v>
      </c>
      <c r="H239" s="2">
        <f t="shared" si="40"/>
        <v>5</v>
      </c>
      <c r="I239" s="1" t="str">
        <f t="shared" si="41"/>
        <v>147ZE  </v>
      </c>
      <c r="J239" s="1">
        <f t="shared" si="42"/>
        <v>6</v>
      </c>
      <c r="K239" s="1" t="str">
        <f t="shared" si="38"/>
        <v>147ZE</v>
      </c>
      <c r="L239" s="1" t="s">
        <v>313</v>
      </c>
      <c r="M239" s="1" t="str">
        <f t="shared" si="39"/>
        <v>ASSISEG</v>
      </c>
      <c r="N239" s="1">
        <v>34</v>
      </c>
      <c r="P239" s="84" t="s">
        <v>1505</v>
      </c>
      <c r="Q239" s="85">
        <f t="shared" ref="Q239:Q259" si="43">SUMIFS($N$238:$N$267,$M$238:$M$267,P239)</f>
        <v>0</v>
      </c>
      <c r="R239" s="85"/>
      <c r="S239" s="86"/>
    </row>
    <row r="240" spans="1:19" ht="10.5" customHeight="1" x14ac:dyDescent="0.25">
      <c r="A240"/>
      <c r="B240" s="3" t="s">
        <v>84</v>
      </c>
      <c r="C240" s="3"/>
      <c r="D240" s="139">
        <v>41757.807638888888</v>
      </c>
      <c r="E240" s="139">
        <v>41778.486805555556</v>
      </c>
      <c r="F240" s="3" t="s">
        <v>164</v>
      </c>
      <c r="G240" s="3" t="s">
        <v>277</v>
      </c>
      <c r="H240" s="2">
        <f t="shared" si="40"/>
        <v>20</v>
      </c>
      <c r="I240" s="1" t="str">
        <f t="shared" si="41"/>
        <v>ASSISEG  </v>
      </c>
      <c r="J240" s="1">
        <f t="shared" si="42"/>
        <v>34</v>
      </c>
      <c r="K240" s="1" t="str">
        <f t="shared" si="38"/>
        <v>ASSISEG</v>
      </c>
      <c r="L240" s="1" t="s">
        <v>314</v>
      </c>
      <c r="M240" s="1" t="str">
        <f t="shared" si="39"/>
        <v>CAA</v>
      </c>
      <c r="N240" s="1">
        <v>2</v>
      </c>
      <c r="P240" s="61" t="s">
        <v>1503</v>
      </c>
      <c r="Q240" s="62">
        <f t="shared" si="43"/>
        <v>0</v>
      </c>
      <c r="R240" s="62"/>
      <c r="S240" s="63"/>
    </row>
    <row r="241" spans="1:19" ht="10.5" customHeight="1" x14ac:dyDescent="0.25">
      <c r="A241"/>
      <c r="B241" s="3" t="s">
        <v>85</v>
      </c>
      <c r="C241" s="3"/>
      <c r="D241" s="139">
        <v>41778.486805555556</v>
      </c>
      <c r="E241" s="139">
        <v>41779.678472222222</v>
      </c>
      <c r="F241" s="3" t="s">
        <v>31</v>
      </c>
      <c r="G241" s="3" t="s">
        <v>9</v>
      </c>
      <c r="H241" s="2">
        <f t="shared" si="40"/>
        <v>1</v>
      </c>
      <c r="I241" s="1" t="str">
        <f t="shared" si="41"/>
        <v>CAA  </v>
      </c>
      <c r="J241" s="1">
        <f t="shared" si="42"/>
        <v>2</v>
      </c>
      <c r="K241" s="1" t="str">
        <f t="shared" si="38"/>
        <v>CAA</v>
      </c>
      <c r="L241" s="1" t="s">
        <v>315</v>
      </c>
      <c r="M241" s="1" t="str">
        <f t="shared" si="39"/>
        <v>SECADM</v>
      </c>
      <c r="N241" s="1">
        <v>2</v>
      </c>
      <c r="P241" s="61" t="s">
        <v>1507</v>
      </c>
      <c r="Q241" s="62">
        <f t="shared" si="43"/>
        <v>0</v>
      </c>
      <c r="R241" s="62"/>
      <c r="S241" s="63"/>
    </row>
    <row r="242" spans="1:19" ht="10.5" customHeight="1" x14ac:dyDescent="0.25">
      <c r="A242"/>
      <c r="B242" s="3" t="s">
        <v>176</v>
      </c>
      <c r="C242" s="3"/>
      <c r="D242" s="139">
        <v>41779.678472222222</v>
      </c>
      <c r="E242" s="139">
        <v>41780.625</v>
      </c>
      <c r="F242" s="3" t="s">
        <v>2</v>
      </c>
      <c r="G242" s="3" t="s">
        <v>36</v>
      </c>
      <c r="H242" s="2">
        <f t="shared" si="40"/>
        <v>1</v>
      </c>
      <c r="I242" s="1" t="str">
        <f t="shared" si="41"/>
        <v>ASSISEG  </v>
      </c>
      <c r="J242" s="1">
        <f t="shared" si="42"/>
        <v>34</v>
      </c>
      <c r="K242" s="1" t="str">
        <f t="shared" si="38"/>
        <v>ASSISEG</v>
      </c>
      <c r="L242" s="1" t="s">
        <v>344</v>
      </c>
      <c r="M242" s="1" t="str">
        <f t="shared" si="39"/>
        <v>PO</v>
      </c>
      <c r="N242" s="1">
        <v>1</v>
      </c>
      <c r="P242" s="61" t="s">
        <v>1540</v>
      </c>
      <c r="Q242" s="62">
        <f t="shared" si="43"/>
        <v>2</v>
      </c>
      <c r="R242" s="62"/>
      <c r="S242" s="63"/>
    </row>
    <row r="243" spans="1:19" ht="10.5" customHeight="1" x14ac:dyDescent="0.25">
      <c r="A243"/>
      <c r="B243" s="3" t="s">
        <v>278</v>
      </c>
      <c r="C243" s="3"/>
      <c r="D243" s="139">
        <v>41780.625</v>
      </c>
      <c r="E243" s="139">
        <v>41781.62777777778</v>
      </c>
      <c r="F243" s="3" t="s">
        <v>31</v>
      </c>
      <c r="G243" s="3" t="s">
        <v>142</v>
      </c>
      <c r="H243" s="2">
        <f t="shared" si="40"/>
        <v>1</v>
      </c>
      <c r="I243" s="1" t="str">
        <f t="shared" si="41"/>
        <v>CAA  </v>
      </c>
      <c r="J243" s="1">
        <f t="shared" si="42"/>
        <v>2</v>
      </c>
      <c r="K243" s="1" t="str">
        <f t="shared" si="38"/>
        <v>CAA</v>
      </c>
      <c r="L243" s="1" t="s">
        <v>317</v>
      </c>
      <c r="M243" s="1" t="str">
        <f t="shared" si="39"/>
        <v>CO</v>
      </c>
      <c r="N243" s="1">
        <v>3</v>
      </c>
      <c r="P243" s="61" t="s">
        <v>1541</v>
      </c>
      <c r="Q243" s="62">
        <f t="shared" si="43"/>
        <v>0</v>
      </c>
      <c r="R243" s="62"/>
      <c r="S243" s="63"/>
    </row>
    <row r="244" spans="1:19" ht="10.5" customHeight="1" x14ac:dyDescent="0.25">
      <c r="A244"/>
      <c r="B244" s="3" t="s">
        <v>279</v>
      </c>
      <c r="C244" s="3"/>
      <c r="D244" s="139">
        <v>41781.62777777778</v>
      </c>
      <c r="E244" s="139">
        <v>41781.803472222222</v>
      </c>
      <c r="F244" s="3" t="s">
        <v>2</v>
      </c>
      <c r="G244" s="3" t="s">
        <v>280</v>
      </c>
      <c r="H244" s="2">
        <f t="shared" si="40"/>
        <v>1</v>
      </c>
      <c r="I244" s="1" t="str">
        <f t="shared" si="41"/>
        <v>SECADM  </v>
      </c>
      <c r="J244" s="1">
        <f t="shared" si="42"/>
        <v>2</v>
      </c>
      <c r="K244" s="1" t="str">
        <f t="shared" si="38"/>
        <v>SECADM</v>
      </c>
      <c r="L244" s="1" t="s">
        <v>318</v>
      </c>
      <c r="M244" s="1" t="str">
        <f t="shared" si="39"/>
        <v>SECOFC</v>
      </c>
      <c r="N244" s="1">
        <v>2</v>
      </c>
      <c r="P244" s="61" t="s">
        <v>1542</v>
      </c>
      <c r="Q244" s="62">
        <f t="shared" si="43"/>
        <v>0</v>
      </c>
      <c r="R244" s="62"/>
      <c r="S244" s="63"/>
    </row>
    <row r="245" spans="1:19" ht="10.5" customHeight="1" x14ac:dyDescent="0.25">
      <c r="A245"/>
      <c r="B245" s="3" t="s">
        <v>281</v>
      </c>
      <c r="C245" s="3"/>
      <c r="D245" s="139">
        <v>41781.803472222222</v>
      </c>
      <c r="E245" s="139">
        <v>41782.811111111114</v>
      </c>
      <c r="F245" s="3" t="s">
        <v>31</v>
      </c>
      <c r="G245" s="3" t="s">
        <v>1734</v>
      </c>
      <c r="H245" s="2">
        <f t="shared" si="40"/>
        <v>1</v>
      </c>
      <c r="I245" s="1" t="str">
        <f t="shared" ref="I245:I269" si="44">RIGHT(B245,LEN(B245)-5)</f>
        <v>PO  </v>
      </c>
      <c r="J245" s="1">
        <f t="shared" si="42"/>
        <v>1</v>
      </c>
      <c r="K245" s="1" t="str">
        <f t="shared" si="38"/>
        <v>PO</v>
      </c>
      <c r="L245" s="1" t="s">
        <v>319</v>
      </c>
      <c r="M245" s="1" t="str">
        <f t="shared" si="39"/>
        <v>CLC</v>
      </c>
      <c r="N245" s="1">
        <v>21</v>
      </c>
      <c r="P245" s="61" t="s">
        <v>1543</v>
      </c>
      <c r="Q245" s="62">
        <f t="shared" si="43"/>
        <v>0</v>
      </c>
      <c r="R245" s="62"/>
      <c r="S245" s="63"/>
    </row>
    <row r="246" spans="1:19" ht="10.5" customHeight="1" x14ac:dyDescent="0.25">
      <c r="A246"/>
      <c r="B246" s="3" t="s">
        <v>282</v>
      </c>
      <c r="C246" s="3"/>
      <c r="D246" s="139">
        <v>41782.811111111114</v>
      </c>
      <c r="E246" s="139">
        <v>41785.556944444441</v>
      </c>
      <c r="F246" s="3" t="s">
        <v>11</v>
      </c>
      <c r="G246" s="3" t="s">
        <v>24</v>
      </c>
      <c r="H246" s="2">
        <f t="shared" si="40"/>
        <v>2</v>
      </c>
      <c r="I246" s="1" t="str">
        <f t="shared" si="44"/>
        <v>CO  </v>
      </c>
      <c r="J246" s="1">
        <f t="shared" si="42"/>
        <v>3</v>
      </c>
      <c r="K246" s="1" t="str">
        <f t="shared" si="38"/>
        <v>CO</v>
      </c>
      <c r="L246" s="1" t="s">
        <v>320</v>
      </c>
      <c r="M246" s="1" t="str">
        <f t="shared" si="39"/>
        <v>SC</v>
      </c>
      <c r="N246" s="1">
        <v>13</v>
      </c>
      <c r="P246" s="61" t="s">
        <v>1719</v>
      </c>
      <c r="Q246" s="62">
        <f t="shared" si="43"/>
        <v>0</v>
      </c>
      <c r="R246" s="62"/>
      <c r="S246" s="63"/>
    </row>
    <row r="247" spans="1:19" ht="10.5" customHeight="1" x14ac:dyDescent="0.25">
      <c r="A247"/>
      <c r="B247" s="3" t="s">
        <v>283</v>
      </c>
      <c r="C247" s="3"/>
      <c r="D247" s="139">
        <v>41785.556944444441</v>
      </c>
      <c r="E247" s="139">
        <v>41785.603472222225</v>
      </c>
      <c r="F247" s="3" t="s">
        <v>2</v>
      </c>
      <c r="G247" s="3" t="s">
        <v>1726</v>
      </c>
      <c r="H247" s="2">
        <f t="shared" si="40"/>
        <v>1</v>
      </c>
      <c r="I247" s="1" t="str">
        <f t="shared" si="44"/>
        <v>SECOFC  </v>
      </c>
      <c r="J247" s="1">
        <f t="shared" si="42"/>
        <v>2</v>
      </c>
      <c r="K247" s="1" t="str">
        <f t="shared" si="38"/>
        <v>SECOFC</v>
      </c>
      <c r="L247" s="1" t="s">
        <v>321</v>
      </c>
      <c r="M247" s="1" t="str">
        <f t="shared" si="39"/>
        <v>SCON</v>
      </c>
      <c r="N247" s="1">
        <v>20</v>
      </c>
      <c r="P247" s="61" t="s">
        <v>1509</v>
      </c>
      <c r="Q247" s="62">
        <f t="shared" si="43"/>
        <v>0</v>
      </c>
      <c r="R247" s="62"/>
      <c r="S247" s="63"/>
    </row>
    <row r="248" spans="1:19" ht="10.5" customHeight="1" x14ac:dyDescent="0.25">
      <c r="A248"/>
      <c r="B248" s="3" t="s">
        <v>94</v>
      </c>
      <c r="C248" s="3"/>
      <c r="D248" s="139">
        <v>41785.603472222225</v>
      </c>
      <c r="E248" s="139">
        <v>41794.770833333336</v>
      </c>
      <c r="F248" s="3" t="s">
        <v>15</v>
      </c>
      <c r="G248" s="3" t="s">
        <v>284</v>
      </c>
      <c r="H248" s="2">
        <f t="shared" si="40"/>
        <v>9</v>
      </c>
      <c r="I248" s="1" t="str">
        <f t="shared" si="44"/>
        <v>CLC  </v>
      </c>
      <c r="J248" s="1">
        <f t="shared" si="42"/>
        <v>21</v>
      </c>
      <c r="K248" s="1" t="str">
        <f t="shared" si="38"/>
        <v>CLC</v>
      </c>
      <c r="L248" s="1" t="s">
        <v>322</v>
      </c>
      <c r="M248" s="1" t="str">
        <f t="shared" si="39"/>
        <v>ASSDG</v>
      </c>
      <c r="N248" s="1">
        <v>3</v>
      </c>
      <c r="P248" s="61" t="s">
        <v>1511</v>
      </c>
      <c r="Q248" s="62">
        <f t="shared" si="43"/>
        <v>0</v>
      </c>
      <c r="R248" s="62"/>
      <c r="S248" s="63"/>
    </row>
    <row r="249" spans="1:19" ht="10.5" customHeight="1" x14ac:dyDescent="0.25">
      <c r="A249"/>
      <c r="B249" s="3" t="s">
        <v>285</v>
      </c>
      <c r="C249" s="3"/>
      <c r="D249" s="139">
        <v>41794.770833333336</v>
      </c>
      <c r="E249" s="139">
        <v>41803.513888888891</v>
      </c>
      <c r="F249" s="3" t="s">
        <v>194</v>
      </c>
      <c r="G249" s="3" t="s">
        <v>1758</v>
      </c>
      <c r="H249" s="2">
        <f t="shared" si="40"/>
        <v>8</v>
      </c>
      <c r="I249" s="1" t="str">
        <f t="shared" si="44"/>
        <v>SC  </v>
      </c>
      <c r="J249" s="1">
        <f t="shared" si="42"/>
        <v>13</v>
      </c>
      <c r="K249" s="1" t="str">
        <f t="shared" si="38"/>
        <v>SC</v>
      </c>
      <c r="L249" s="1" t="s">
        <v>323</v>
      </c>
      <c r="M249" s="1" t="str">
        <f t="shared" si="39"/>
        <v>DG</v>
      </c>
      <c r="N249" s="1">
        <v>3</v>
      </c>
      <c r="P249" s="61" t="s">
        <v>1513</v>
      </c>
      <c r="Q249" s="62">
        <f t="shared" si="43"/>
        <v>0</v>
      </c>
      <c r="R249" s="62"/>
      <c r="S249" s="63"/>
    </row>
    <row r="250" spans="1:19" ht="10.5" customHeight="1" x14ac:dyDescent="0.25">
      <c r="A250"/>
      <c r="B250" s="3" t="s">
        <v>97</v>
      </c>
      <c r="C250" s="3"/>
      <c r="D250" s="139">
        <v>41803.513888888891</v>
      </c>
      <c r="E250" s="139">
        <v>41808.767361111109</v>
      </c>
      <c r="F250" s="3" t="s">
        <v>86</v>
      </c>
      <c r="G250" s="3" t="s">
        <v>286</v>
      </c>
      <c r="H250" s="2">
        <f t="shared" si="40"/>
        <v>5</v>
      </c>
      <c r="I250" s="1" t="str">
        <f t="shared" si="44"/>
        <v>CLC  </v>
      </c>
      <c r="J250" s="1">
        <f t="shared" si="42"/>
        <v>21</v>
      </c>
      <c r="K250" s="1" t="str">
        <f t="shared" si="38"/>
        <v>CLC</v>
      </c>
      <c r="L250" s="1" t="s">
        <v>324</v>
      </c>
      <c r="M250" s="1" t="str">
        <f t="shared" si="39"/>
        <v>ACO</v>
      </c>
      <c r="N250" s="1">
        <v>2</v>
      </c>
      <c r="P250" s="58" t="s">
        <v>1515</v>
      </c>
      <c r="Q250" s="59">
        <f t="shared" si="43"/>
        <v>0</v>
      </c>
      <c r="R250" s="59"/>
      <c r="S250" s="60"/>
    </row>
    <row r="251" spans="1:19" ht="10.5" customHeight="1" x14ac:dyDescent="0.25">
      <c r="A251"/>
      <c r="B251" s="3" t="s">
        <v>287</v>
      </c>
      <c r="C251" s="3"/>
      <c r="D251" s="139">
        <v>41808.767361111109</v>
      </c>
      <c r="E251" s="139">
        <v>41816.545138888891</v>
      </c>
      <c r="F251" s="3" t="s">
        <v>178</v>
      </c>
      <c r="G251" s="3" t="s">
        <v>288</v>
      </c>
      <c r="H251" s="2">
        <f t="shared" si="40"/>
        <v>7</v>
      </c>
      <c r="I251" s="1" t="str">
        <f t="shared" si="44"/>
        <v>SCON  </v>
      </c>
      <c r="J251" s="1">
        <f t="shared" si="42"/>
        <v>20</v>
      </c>
      <c r="K251" s="1" t="str">
        <f t="shared" si="38"/>
        <v>SCON</v>
      </c>
      <c r="L251" s="1" t="s">
        <v>325</v>
      </c>
      <c r="M251" s="1" t="str">
        <f t="shared" si="39"/>
        <v>SAEO</v>
      </c>
      <c r="N251" s="1">
        <v>2</v>
      </c>
      <c r="P251" s="58" t="s">
        <v>1517</v>
      </c>
      <c r="Q251" s="59">
        <f t="shared" si="43"/>
        <v>0</v>
      </c>
      <c r="R251" s="59"/>
      <c r="S251" s="60"/>
    </row>
    <row r="252" spans="1:19" ht="10.5" customHeight="1" x14ac:dyDescent="0.25">
      <c r="A252"/>
      <c r="B252" s="3" t="s">
        <v>289</v>
      </c>
      <c r="C252" s="3"/>
      <c r="D252" s="139">
        <v>41816.545138888891</v>
      </c>
      <c r="E252" s="139">
        <v>41817.665277777778</v>
      </c>
      <c r="F252" s="3" t="s">
        <v>31</v>
      </c>
      <c r="G252" s="3" t="s">
        <v>290</v>
      </c>
      <c r="H252" s="2">
        <f t="shared" si="40"/>
        <v>1</v>
      </c>
      <c r="I252" s="1" t="str">
        <f t="shared" si="44"/>
        <v>CLC  </v>
      </c>
      <c r="J252" s="1">
        <f t="shared" si="42"/>
        <v>21</v>
      </c>
      <c r="K252" s="1" t="str">
        <f t="shared" si="38"/>
        <v>CLC</v>
      </c>
      <c r="L252"/>
      <c r="M252" s="97" t="s">
        <v>1549</v>
      </c>
      <c r="N252">
        <f>SUM(N234:N251)</f>
        <v>114</v>
      </c>
      <c r="P252" s="58" t="s">
        <v>1519</v>
      </c>
      <c r="Q252" s="59">
        <f t="shared" si="43"/>
        <v>0</v>
      </c>
      <c r="R252" s="59"/>
      <c r="S252" s="60"/>
    </row>
    <row r="253" spans="1:19" ht="10.5" customHeight="1" x14ac:dyDescent="0.25">
      <c r="A253"/>
      <c r="B253" s="3" t="s">
        <v>291</v>
      </c>
      <c r="C253" s="3"/>
      <c r="D253" s="139">
        <v>41817.665277777778</v>
      </c>
      <c r="E253" s="139">
        <v>41817.789583333331</v>
      </c>
      <c r="F253" s="3" t="s">
        <v>2</v>
      </c>
      <c r="G253" s="3" t="s">
        <v>292</v>
      </c>
      <c r="H253" s="2">
        <f t="shared" si="40"/>
        <v>1</v>
      </c>
      <c r="I253" s="1" t="str">
        <f t="shared" si="44"/>
        <v>SC  </v>
      </c>
      <c r="J253" s="1">
        <f t="shared" si="42"/>
        <v>13</v>
      </c>
      <c r="K253" s="1" t="str">
        <f t="shared" si="38"/>
        <v>SC</v>
      </c>
      <c r="L253"/>
      <c r="M253" s="1" t="str">
        <f t="shared" si="39"/>
        <v/>
      </c>
      <c r="N253"/>
      <c r="P253" s="58" t="s">
        <v>1533</v>
      </c>
      <c r="Q253" s="59">
        <f t="shared" si="43"/>
        <v>34</v>
      </c>
      <c r="R253" s="59"/>
      <c r="S253" s="60"/>
    </row>
    <row r="254" spans="1:19" ht="10.5" customHeight="1" x14ac:dyDescent="0.25">
      <c r="A254"/>
      <c r="B254" s="3" t="s">
        <v>145</v>
      </c>
      <c r="C254" s="3"/>
      <c r="D254" s="139">
        <v>41817.789583333331</v>
      </c>
      <c r="E254" s="139">
        <v>41820.818749999999</v>
      </c>
      <c r="F254" s="3" t="s">
        <v>13</v>
      </c>
      <c r="G254" s="3" t="s">
        <v>293</v>
      </c>
      <c r="H254" s="2">
        <f t="shared" si="40"/>
        <v>3</v>
      </c>
      <c r="I254" s="1" t="str">
        <f t="shared" si="44"/>
        <v>CLC  </v>
      </c>
      <c r="J254" s="1">
        <f t="shared" si="42"/>
        <v>21</v>
      </c>
      <c r="K254" s="1" t="str">
        <f t="shared" si="38"/>
        <v>CLC</v>
      </c>
      <c r="L254"/>
      <c r="M254" s="1" t="str">
        <f t="shared" si="39"/>
        <v/>
      </c>
      <c r="N254"/>
      <c r="P254" s="58" t="s">
        <v>1522</v>
      </c>
      <c r="Q254" s="59">
        <f t="shared" si="43"/>
        <v>0</v>
      </c>
      <c r="R254" s="59"/>
      <c r="S254" s="60"/>
    </row>
    <row r="255" spans="1:19" ht="10.5" customHeight="1" x14ac:dyDescent="0.25">
      <c r="A255"/>
      <c r="B255" s="3" t="s">
        <v>294</v>
      </c>
      <c r="C255" s="3"/>
      <c r="D255" s="139">
        <v>41820.818749999999</v>
      </c>
      <c r="E255" s="139">
        <v>41821.824305555558</v>
      </c>
      <c r="F255" s="3" t="s">
        <v>31</v>
      </c>
      <c r="G255" s="3" t="s">
        <v>1759</v>
      </c>
      <c r="H255" s="2">
        <f t="shared" si="40"/>
        <v>1</v>
      </c>
      <c r="I255" s="1" t="str">
        <f t="shared" si="44"/>
        <v>SECADM  </v>
      </c>
      <c r="J255" s="1">
        <f t="shared" si="42"/>
        <v>2</v>
      </c>
      <c r="K255" s="1" t="str">
        <f t="shared" si="38"/>
        <v>SECADM</v>
      </c>
      <c r="L255"/>
      <c r="M255" s="1" t="str">
        <f t="shared" si="39"/>
        <v/>
      </c>
      <c r="N255"/>
      <c r="P255" s="58" t="s">
        <v>1544</v>
      </c>
      <c r="Q255" s="59">
        <f t="shared" si="43"/>
        <v>0</v>
      </c>
      <c r="R255" s="59"/>
      <c r="S255" s="60"/>
    </row>
    <row r="256" spans="1:19" ht="10.5" customHeight="1" x14ac:dyDescent="0.25">
      <c r="A256"/>
      <c r="B256" s="3" t="s">
        <v>149</v>
      </c>
      <c r="C256" s="3"/>
      <c r="D256" s="139">
        <v>41821.824305555558</v>
      </c>
      <c r="E256" s="139">
        <v>41825.682638888888</v>
      </c>
      <c r="F256" s="3" t="s">
        <v>13</v>
      </c>
      <c r="G256" s="3" t="s">
        <v>295</v>
      </c>
      <c r="H256" s="2">
        <f t="shared" si="40"/>
        <v>3</v>
      </c>
      <c r="I256" s="1" t="str">
        <f t="shared" si="44"/>
        <v>ASSDG  </v>
      </c>
      <c r="J256" s="1">
        <f t="shared" si="42"/>
        <v>3</v>
      </c>
      <c r="K256" s="1" t="str">
        <f t="shared" si="38"/>
        <v>ASSDG</v>
      </c>
      <c r="L256"/>
      <c r="M256" s="1" t="str">
        <f t="shared" si="39"/>
        <v/>
      </c>
      <c r="N256"/>
      <c r="P256" s="58" t="s">
        <v>1545</v>
      </c>
      <c r="Q256" s="59">
        <f t="shared" si="43"/>
        <v>0</v>
      </c>
      <c r="R256" s="59"/>
      <c r="S256" s="60"/>
    </row>
    <row r="257" spans="1:27" ht="10.5" customHeight="1" x14ac:dyDescent="0.25">
      <c r="A257"/>
      <c r="B257" s="3" t="s">
        <v>151</v>
      </c>
      <c r="C257" s="3"/>
      <c r="D257" s="139">
        <v>41825.682638888888</v>
      </c>
      <c r="E257" s="139">
        <v>41827.727777777778</v>
      </c>
      <c r="F257" s="3" t="s">
        <v>11</v>
      </c>
      <c r="G257" s="3" t="s">
        <v>1737</v>
      </c>
      <c r="H257" s="2">
        <f t="shared" si="40"/>
        <v>2</v>
      </c>
      <c r="I257" s="1" t="str">
        <f t="shared" si="44"/>
        <v>DG  </v>
      </c>
      <c r="J257" s="1">
        <f t="shared" si="42"/>
        <v>3</v>
      </c>
      <c r="K257" s="1" t="str">
        <f t="shared" si="38"/>
        <v>DG</v>
      </c>
      <c r="L257"/>
      <c r="M257" s="1" t="str">
        <f t="shared" si="39"/>
        <v/>
      </c>
      <c r="N257"/>
      <c r="P257" s="58" t="s">
        <v>1546</v>
      </c>
      <c r="Q257" s="59">
        <f t="shared" si="43"/>
        <v>0</v>
      </c>
      <c r="R257" s="59"/>
      <c r="S257" s="60"/>
    </row>
    <row r="258" spans="1:27" ht="10.5" customHeight="1" x14ac:dyDescent="0.25">
      <c r="A258"/>
      <c r="B258" s="3" t="s">
        <v>203</v>
      </c>
      <c r="C258" s="3"/>
      <c r="D258" s="139">
        <v>41827.727777777778</v>
      </c>
      <c r="E258" s="139">
        <v>41827.745138888888</v>
      </c>
      <c r="F258" s="3" t="s">
        <v>2</v>
      </c>
      <c r="G258" s="3" t="s">
        <v>296</v>
      </c>
      <c r="H258" s="2">
        <f t="shared" si="40"/>
        <v>1</v>
      </c>
      <c r="I258" s="1" t="str">
        <f t="shared" si="44"/>
        <v>CLC  </v>
      </c>
      <c r="J258" s="1">
        <f t="shared" si="42"/>
        <v>21</v>
      </c>
      <c r="K258" s="1" t="str">
        <f t="shared" si="38"/>
        <v>CLC</v>
      </c>
      <c r="L258"/>
      <c r="M258" s="1" t="str">
        <f t="shared" si="39"/>
        <v/>
      </c>
      <c r="N258"/>
      <c r="P258" s="58" t="s">
        <v>1547</v>
      </c>
      <c r="Q258" s="59">
        <f t="shared" si="43"/>
        <v>0</v>
      </c>
      <c r="R258" s="59"/>
      <c r="S258" s="60"/>
    </row>
    <row r="259" spans="1:27" ht="10.5" customHeight="1" thickBot="1" x14ac:dyDescent="0.3">
      <c r="A259"/>
      <c r="B259" s="3" t="s">
        <v>297</v>
      </c>
      <c r="C259" s="3"/>
      <c r="D259" s="139">
        <v>41827.745138888888</v>
      </c>
      <c r="E259" s="139">
        <v>41827.777083333334</v>
      </c>
      <c r="F259" s="3" t="s">
        <v>2</v>
      </c>
      <c r="G259" s="3" t="s">
        <v>298</v>
      </c>
      <c r="H259" s="2">
        <f t="shared" si="40"/>
        <v>1</v>
      </c>
      <c r="I259" s="1" t="str">
        <f t="shared" si="44"/>
        <v>CO  </v>
      </c>
      <c r="J259" s="1">
        <f t="shared" si="42"/>
        <v>3</v>
      </c>
      <c r="K259" s="1" t="str">
        <f t="shared" si="38"/>
        <v>CO</v>
      </c>
      <c r="L259"/>
      <c r="M259" s="1" t="str">
        <f t="shared" si="39"/>
        <v/>
      </c>
      <c r="N259"/>
      <c r="P259" s="64" t="s">
        <v>1548</v>
      </c>
      <c r="Q259" s="88">
        <f t="shared" si="43"/>
        <v>0</v>
      </c>
      <c r="R259" s="88"/>
      <c r="S259" s="65"/>
    </row>
    <row r="260" spans="1:27" ht="10.5" customHeight="1" x14ac:dyDescent="0.25">
      <c r="A260"/>
      <c r="B260" s="3" t="s">
        <v>299</v>
      </c>
      <c r="C260" s="3"/>
      <c r="D260" s="139">
        <v>41827.777083333334</v>
      </c>
      <c r="E260" s="139">
        <v>41828.488888888889</v>
      </c>
      <c r="F260" s="3" t="s">
        <v>2</v>
      </c>
      <c r="G260" s="3" t="s">
        <v>300</v>
      </c>
      <c r="H260" s="2">
        <f t="shared" si="40"/>
        <v>1</v>
      </c>
      <c r="I260" s="1" t="str">
        <f t="shared" si="44"/>
        <v>ACO  </v>
      </c>
      <c r="J260" s="1">
        <f t="shared" si="42"/>
        <v>2</v>
      </c>
      <c r="K260" s="1" t="str">
        <f t="shared" si="38"/>
        <v>ACO</v>
      </c>
      <c r="L260"/>
      <c r="M260" s="1" t="str">
        <f t="shared" si="39"/>
        <v/>
      </c>
      <c r="N260"/>
    </row>
    <row r="261" spans="1:27" ht="10.5" customHeight="1" x14ac:dyDescent="0.25">
      <c r="A261"/>
      <c r="B261" s="3" t="s">
        <v>301</v>
      </c>
      <c r="C261" s="3"/>
      <c r="D261" s="139">
        <v>41828.488888888889</v>
      </c>
      <c r="E261" s="139">
        <v>41828.548611111109</v>
      </c>
      <c r="F261" s="3" t="s">
        <v>2</v>
      </c>
      <c r="G261" s="3" t="s">
        <v>1</v>
      </c>
      <c r="H261" s="2">
        <f t="shared" si="40"/>
        <v>1</v>
      </c>
      <c r="I261" s="1" t="str">
        <f t="shared" si="44"/>
        <v>SECOFC  </v>
      </c>
      <c r="J261" s="1">
        <f t="shared" si="42"/>
        <v>2</v>
      </c>
      <c r="K261" s="1" t="str">
        <f t="shared" si="38"/>
        <v>SECOFC</v>
      </c>
      <c r="L261"/>
      <c r="M261" s="1" t="str">
        <f t="shared" si="39"/>
        <v/>
      </c>
      <c r="N261"/>
    </row>
    <row r="262" spans="1:27" ht="10.5" customHeight="1" x14ac:dyDescent="0.25">
      <c r="A262"/>
      <c r="B262" s="3" t="s">
        <v>157</v>
      </c>
      <c r="C262" s="3"/>
      <c r="D262" s="139">
        <v>41828.488888888889</v>
      </c>
      <c r="E262" s="139">
        <v>41829.59097222222</v>
      </c>
      <c r="F262" s="3" t="s">
        <v>31</v>
      </c>
      <c r="G262" s="3" t="s">
        <v>1</v>
      </c>
      <c r="H262" s="2">
        <f t="shared" si="40"/>
        <v>1</v>
      </c>
      <c r="I262" s="1" t="str">
        <f t="shared" si="44"/>
        <v>DG  </v>
      </c>
      <c r="J262" s="1">
        <f t="shared" si="42"/>
        <v>3</v>
      </c>
      <c r="K262" s="1" t="str">
        <f t="shared" si="38"/>
        <v>DG</v>
      </c>
      <c r="L262"/>
      <c r="M262" s="1" t="str">
        <f t="shared" si="39"/>
        <v/>
      </c>
      <c r="N262"/>
    </row>
    <row r="263" spans="1:27" ht="10.5" customHeight="1" x14ac:dyDescent="0.25">
      <c r="A263"/>
      <c r="B263" s="3" t="s">
        <v>158</v>
      </c>
      <c r="C263" s="3"/>
      <c r="D263" s="139">
        <v>41829.59097222222</v>
      </c>
      <c r="E263" s="139">
        <v>41829.597916666666</v>
      </c>
      <c r="F263" s="3" t="s">
        <v>2</v>
      </c>
      <c r="G263" s="3" t="s">
        <v>70</v>
      </c>
      <c r="H263" s="2">
        <f t="shared" si="40"/>
        <v>1</v>
      </c>
      <c r="I263" s="1" t="str">
        <f t="shared" si="44"/>
        <v>ACO  </v>
      </c>
      <c r="J263" s="1">
        <f t="shared" si="42"/>
        <v>2</v>
      </c>
      <c r="K263" s="1" t="str">
        <f t="shared" si="38"/>
        <v>ACO</v>
      </c>
      <c r="L263"/>
      <c r="M263" s="1" t="str">
        <f t="shared" si="39"/>
        <v/>
      </c>
      <c r="N263"/>
    </row>
    <row r="264" spans="1:27" ht="10.5" customHeight="1" x14ac:dyDescent="0.25">
      <c r="A264"/>
      <c r="B264" s="3" t="s">
        <v>159</v>
      </c>
      <c r="C264" s="3"/>
      <c r="D264" s="139">
        <v>41829.597916666666</v>
      </c>
      <c r="E264" s="139">
        <v>41829.706250000003</v>
      </c>
      <c r="F264" s="3" t="s">
        <v>2</v>
      </c>
      <c r="G264" s="3" t="s">
        <v>72</v>
      </c>
      <c r="H264" s="2">
        <f t="shared" si="40"/>
        <v>1</v>
      </c>
      <c r="I264" s="1" t="str">
        <f t="shared" si="44"/>
        <v>SAEO  </v>
      </c>
      <c r="J264" s="1">
        <f t="shared" si="42"/>
        <v>2</v>
      </c>
      <c r="K264" s="1" t="str">
        <f t="shared" si="38"/>
        <v>SAEO</v>
      </c>
      <c r="L264"/>
      <c r="M264" s="1" t="str">
        <f t="shared" si="39"/>
        <v/>
      </c>
      <c r="N264"/>
    </row>
    <row r="265" spans="1:27" ht="10.5" customHeight="1" x14ac:dyDescent="0.25">
      <c r="A265"/>
      <c r="B265" s="3" t="s">
        <v>119</v>
      </c>
      <c r="C265" s="3"/>
      <c r="D265" s="139">
        <v>41829.706250000003</v>
      </c>
      <c r="E265" s="139">
        <v>41830.613888888889</v>
      </c>
      <c r="F265" s="3" t="s">
        <v>2</v>
      </c>
      <c r="G265" s="3" t="s">
        <v>302</v>
      </c>
      <c r="H265" s="2">
        <f t="shared" si="40"/>
        <v>1</v>
      </c>
      <c r="I265" s="1" t="str">
        <f t="shared" si="44"/>
        <v>CLC  </v>
      </c>
      <c r="J265" s="1">
        <f t="shared" si="42"/>
        <v>21</v>
      </c>
      <c r="K265" s="1" t="str">
        <f t="shared" si="38"/>
        <v>CLC</v>
      </c>
      <c r="L265"/>
      <c r="M265" s="1" t="str">
        <f t="shared" si="39"/>
        <v/>
      </c>
      <c r="N265"/>
    </row>
    <row r="266" spans="1:27" ht="10.5" customHeight="1" x14ac:dyDescent="0.25">
      <c r="A266"/>
      <c r="B266" s="3" t="s">
        <v>160</v>
      </c>
      <c r="C266" s="3"/>
      <c r="D266" s="139">
        <v>41830.613888888889</v>
      </c>
      <c r="E266" s="139">
        <v>41835.542361111111</v>
      </c>
      <c r="F266" s="3" t="s">
        <v>8</v>
      </c>
      <c r="G266" s="3" t="s">
        <v>303</v>
      </c>
      <c r="H266" s="2">
        <f t="shared" si="40"/>
        <v>4</v>
      </c>
      <c r="I266" s="1" t="str">
        <f t="shared" si="44"/>
        <v>SC  </v>
      </c>
      <c r="J266" s="1">
        <f t="shared" si="42"/>
        <v>13</v>
      </c>
      <c r="K266" s="1" t="str">
        <f t="shared" si="38"/>
        <v>SC</v>
      </c>
      <c r="L266"/>
      <c r="M266" s="1" t="str">
        <f t="shared" si="39"/>
        <v/>
      </c>
      <c r="N266"/>
    </row>
    <row r="267" spans="1:27" ht="10.5" customHeight="1" x14ac:dyDescent="0.25">
      <c r="A267"/>
      <c r="B267" s="3" t="s">
        <v>304</v>
      </c>
      <c r="C267" s="3"/>
      <c r="D267" s="139">
        <v>41835.542361111111</v>
      </c>
      <c r="E267" s="139">
        <v>41848.751388888886</v>
      </c>
      <c r="F267" s="3" t="s">
        <v>226</v>
      </c>
      <c r="G267" s="3" t="s">
        <v>305</v>
      </c>
      <c r="H267" s="2">
        <f t="shared" si="40"/>
        <v>13</v>
      </c>
      <c r="I267" s="1" t="str">
        <f t="shared" si="44"/>
        <v>SCON  </v>
      </c>
      <c r="J267" s="1">
        <f t="shared" si="42"/>
        <v>20</v>
      </c>
      <c r="K267" s="1" t="str">
        <f t="shared" si="38"/>
        <v>SCON</v>
      </c>
      <c r="L267"/>
      <c r="M267" s="1" t="str">
        <f t="shared" si="39"/>
        <v/>
      </c>
      <c r="N267"/>
    </row>
    <row r="268" spans="1:27" ht="10.5" customHeight="1" x14ac:dyDescent="0.25">
      <c r="A268"/>
      <c r="B268" s="3" t="s">
        <v>306</v>
      </c>
      <c r="C268" s="3"/>
      <c r="D268" s="139">
        <v>41848.751388888886</v>
      </c>
      <c r="E268" s="139">
        <v>41849.804166666669</v>
      </c>
      <c r="F268" s="3" t="s">
        <v>31</v>
      </c>
      <c r="G268" s="3" t="s">
        <v>307</v>
      </c>
      <c r="H268" s="2">
        <f t="shared" si="40"/>
        <v>1</v>
      </c>
      <c r="I268" s="1" t="str">
        <f t="shared" si="44"/>
        <v>CLC  </v>
      </c>
      <c r="J268" s="1">
        <f t="shared" si="42"/>
        <v>21</v>
      </c>
      <c r="K268" s="1" t="str">
        <f t="shared" si="38"/>
        <v>CLC</v>
      </c>
      <c r="L268"/>
      <c r="M268" s="1" t="str">
        <f t="shared" si="39"/>
        <v/>
      </c>
      <c r="N268"/>
    </row>
    <row r="269" spans="1:27" ht="10.5" customHeight="1" x14ac:dyDescent="0.25">
      <c r="A269"/>
      <c r="B269" s="3" t="s">
        <v>267</v>
      </c>
      <c r="C269" s="3"/>
      <c r="D269" s="139">
        <v>41849.804166666669</v>
      </c>
      <c r="E269" s="139">
        <v>41850.62777777778</v>
      </c>
      <c r="F269" s="3" t="s">
        <v>2</v>
      </c>
      <c r="G269" s="3" t="s">
        <v>308</v>
      </c>
      <c r="H269" s="2">
        <f t="shared" si="40"/>
        <v>1</v>
      </c>
      <c r="I269" s="1" t="str">
        <f t="shared" si="44"/>
        <v>SAEO  </v>
      </c>
      <c r="J269" s="1">
        <f t="shared" si="42"/>
        <v>2</v>
      </c>
      <c r="K269" s="1" t="str">
        <f t="shared" si="38"/>
        <v>SAEO</v>
      </c>
      <c r="L269"/>
      <c r="M269" s="1" t="str">
        <f t="shared" si="39"/>
        <v/>
      </c>
      <c r="N269"/>
    </row>
    <row r="270" spans="1:27" ht="10.5" customHeight="1" x14ac:dyDescent="0.25">
      <c r="A270"/>
      <c r="K270" s="1" t="str">
        <f t="shared" si="38"/>
        <v/>
      </c>
      <c r="L270"/>
      <c r="M270" s="1" t="str">
        <f t="shared" si="39"/>
        <v/>
      </c>
      <c r="N270"/>
    </row>
    <row r="271" spans="1:27" ht="10.5" customHeight="1" thickBot="1" x14ac:dyDescent="0.3">
      <c r="A271"/>
      <c r="B271" s="13"/>
      <c r="C271" s="13"/>
      <c r="D271" s="13"/>
      <c r="E271" s="13"/>
      <c r="F271" s="13"/>
      <c r="G271" s="13"/>
      <c r="H271" s="13"/>
      <c r="I271" s="39"/>
      <c r="J271" s="39"/>
      <c r="K271" s="1" t="str">
        <f t="shared" si="38"/>
        <v/>
      </c>
      <c r="M271" s="1" t="str">
        <f t="shared" si="39"/>
        <v/>
      </c>
    </row>
    <row r="272" spans="1:27" s="13" customFormat="1" ht="21.75" customHeight="1" thickBot="1" x14ac:dyDescent="0.2">
      <c r="A272" s="1"/>
      <c r="B272" s="1"/>
      <c r="C272" s="1"/>
      <c r="D272" s="1"/>
      <c r="E272" s="1"/>
      <c r="F272" s="1"/>
      <c r="G272" s="16" t="s">
        <v>1760</v>
      </c>
      <c r="H272" s="1"/>
      <c r="I272" s="6" t="s">
        <v>310</v>
      </c>
      <c r="J272" s="6" t="s">
        <v>326</v>
      </c>
      <c r="K272" s="1" t="str">
        <f t="shared" si="38"/>
        <v>DEPTO</v>
      </c>
      <c r="L272" s="68" t="s">
        <v>1451</v>
      </c>
      <c r="M272" s="1" t="str">
        <f t="shared" si="39"/>
        <v>DADOS AGRUPADOS</v>
      </c>
      <c r="N272" s="73"/>
      <c r="O272" s="74"/>
      <c r="P272" s="89" t="s">
        <v>1478</v>
      </c>
      <c r="Q272" s="43"/>
      <c r="R272" s="43"/>
      <c r="S272" s="42"/>
      <c r="T272" s="39"/>
      <c r="U272" s="39"/>
      <c r="V272" s="39"/>
      <c r="W272" s="39"/>
      <c r="X272" s="39"/>
      <c r="Y272" s="39"/>
      <c r="Z272" s="39"/>
      <c r="AA272" s="39"/>
    </row>
    <row r="273" spans="2:19" ht="10.5" customHeight="1" x14ac:dyDescent="0.15">
      <c r="B273" s="137" t="s">
        <v>672</v>
      </c>
      <c r="C273" s="137"/>
      <c r="D273" s="10" t="s">
        <v>1</v>
      </c>
      <c r="E273" s="141">
        <v>42020.709027777775</v>
      </c>
      <c r="F273" s="11" t="s">
        <v>2</v>
      </c>
      <c r="G273" s="11" t="s">
        <v>1</v>
      </c>
      <c r="H273" s="30">
        <f t="shared" ref="H273:H304" si="45">VALUE(IF(LEFT(F273,1)="&lt;",1,LEFT(F273,2)))</f>
        <v>1</v>
      </c>
      <c r="I273" s="1" t="str">
        <f>RIGHT(B273,LEN(B273)-4)</f>
        <v>SAPC  </v>
      </c>
      <c r="J273" s="1">
        <f t="shared" ref="J273:J304" si="46">SUMIFS($H$273:$H$435,$I$273:$I$435,I273)</f>
        <v>115</v>
      </c>
      <c r="K273" s="1" t="str">
        <f t="shared" si="38"/>
        <v>SAPC</v>
      </c>
      <c r="L273" s="1" t="s">
        <v>310</v>
      </c>
      <c r="M273" s="1" t="str">
        <f t="shared" si="39"/>
        <v>DEPTO</v>
      </c>
      <c r="N273" s="1" t="s">
        <v>326</v>
      </c>
      <c r="P273" s="84" t="s">
        <v>1501</v>
      </c>
      <c r="Q273" s="82">
        <f>SUMIFS($N$274:$N$303,$M$274:$M$303,P273)</f>
        <v>0</v>
      </c>
      <c r="R273" s="82"/>
      <c r="S273" s="83"/>
    </row>
    <row r="274" spans="2:19" x14ac:dyDescent="0.15">
      <c r="B274" s="9" t="s">
        <v>346</v>
      </c>
      <c r="C274" s="9"/>
      <c r="D274" s="142">
        <v>42020.709027777775</v>
      </c>
      <c r="E274" s="142">
        <v>42028.700694444444</v>
      </c>
      <c r="F274" s="9" t="s">
        <v>178</v>
      </c>
      <c r="G274" s="9" t="s">
        <v>1761</v>
      </c>
      <c r="H274" s="30">
        <f t="shared" si="45"/>
        <v>7</v>
      </c>
      <c r="I274" s="1" t="str">
        <f>RIGHT(B273,LEN(B273)-4)</f>
        <v>SAPC  </v>
      </c>
      <c r="J274" s="1">
        <f t="shared" si="46"/>
        <v>115</v>
      </c>
      <c r="K274" s="1" t="str">
        <f t="shared" si="38"/>
        <v>SAPC</v>
      </c>
      <c r="L274" s="1" t="s">
        <v>1452</v>
      </c>
      <c r="M274" s="1" t="str">
        <f t="shared" si="39"/>
        <v>SAPC</v>
      </c>
      <c r="N274" s="1">
        <v>108</v>
      </c>
      <c r="P274" s="84" t="s">
        <v>1505</v>
      </c>
      <c r="Q274" s="85">
        <f t="shared" ref="Q274:Q294" si="47">SUMIFS($N$274:$N$303,$M$274:$M$303,P274)</f>
        <v>0</v>
      </c>
      <c r="R274" s="85"/>
      <c r="S274" s="86"/>
    </row>
    <row r="275" spans="2:19" x14ac:dyDescent="0.15">
      <c r="B275" s="11" t="s">
        <v>347</v>
      </c>
      <c r="C275" s="11"/>
      <c r="D275" s="141">
        <v>42028.700694444444</v>
      </c>
      <c r="E275" s="141">
        <v>42054.691666666666</v>
      </c>
      <c r="F275" s="11" t="s">
        <v>348</v>
      </c>
      <c r="G275" s="11" t="s">
        <v>349</v>
      </c>
      <c r="H275" s="30">
        <f t="shared" si="45"/>
        <v>25</v>
      </c>
      <c r="I275" s="1" t="str">
        <f t="shared" ref="I275:I281" si="48">RIGHT(B275,LEN(B275)-4)</f>
        <v>SAPC  </v>
      </c>
      <c r="J275" s="1">
        <f t="shared" si="46"/>
        <v>115</v>
      </c>
      <c r="K275" s="1" t="str">
        <f t="shared" si="38"/>
        <v>SAPC</v>
      </c>
      <c r="L275" s="1" t="s">
        <v>314</v>
      </c>
      <c r="M275" s="1" t="str">
        <f t="shared" si="39"/>
        <v>CAA</v>
      </c>
      <c r="N275" s="1">
        <v>42</v>
      </c>
      <c r="P275" s="61" t="s">
        <v>1503</v>
      </c>
      <c r="Q275" s="62">
        <f t="shared" si="47"/>
        <v>6</v>
      </c>
      <c r="R275" s="62"/>
      <c r="S275" s="63"/>
    </row>
    <row r="276" spans="2:19" x14ac:dyDescent="0.15">
      <c r="B276" s="9" t="s">
        <v>7</v>
      </c>
      <c r="C276" s="9"/>
      <c r="D276" s="142">
        <v>42054.691666666666</v>
      </c>
      <c r="E276" s="142">
        <v>42059.606944444444</v>
      </c>
      <c r="F276" s="9" t="s">
        <v>8</v>
      </c>
      <c r="G276" s="9" t="s">
        <v>1762</v>
      </c>
      <c r="H276" s="30">
        <f t="shared" si="45"/>
        <v>4</v>
      </c>
      <c r="I276" s="1" t="str">
        <f t="shared" si="48"/>
        <v>CAA  </v>
      </c>
      <c r="J276" s="1">
        <f t="shared" si="46"/>
        <v>35</v>
      </c>
      <c r="K276" s="1" t="str">
        <f t="shared" si="38"/>
        <v>CAA</v>
      </c>
      <c r="L276" s="1" t="s">
        <v>315</v>
      </c>
      <c r="M276" s="1" t="str">
        <f t="shared" si="39"/>
        <v>SECADM</v>
      </c>
      <c r="N276" s="1">
        <v>12</v>
      </c>
      <c r="P276" s="61" t="s">
        <v>1507</v>
      </c>
      <c r="Q276" s="62">
        <f t="shared" si="47"/>
        <v>53</v>
      </c>
      <c r="R276" s="62"/>
      <c r="S276" s="63"/>
    </row>
    <row r="277" spans="2:19" x14ac:dyDescent="0.15">
      <c r="B277" s="137" t="s">
        <v>350</v>
      </c>
      <c r="C277" s="137"/>
      <c r="D277" s="141">
        <v>42059.606944444444</v>
      </c>
      <c r="E277" s="141">
        <v>42069.744444444441</v>
      </c>
      <c r="F277" s="11" t="s">
        <v>76</v>
      </c>
      <c r="G277" s="11" t="s">
        <v>352</v>
      </c>
      <c r="H277" s="30">
        <f t="shared" si="45"/>
        <v>10</v>
      </c>
      <c r="I277" s="1" t="str">
        <f t="shared" si="48"/>
        <v>SAPC  </v>
      </c>
      <c r="J277" s="1">
        <f t="shared" si="46"/>
        <v>115</v>
      </c>
      <c r="K277" s="1" t="str">
        <f t="shared" si="38"/>
        <v>SAPC</v>
      </c>
      <c r="L277" s="1" t="s">
        <v>319</v>
      </c>
      <c r="M277" s="1" t="str">
        <f t="shared" si="39"/>
        <v>CLC</v>
      </c>
      <c r="N277" s="1">
        <v>17</v>
      </c>
      <c r="P277" s="61" t="s">
        <v>1540</v>
      </c>
      <c r="Q277" s="62">
        <f t="shared" si="47"/>
        <v>42</v>
      </c>
      <c r="R277" s="62"/>
      <c r="S277" s="63"/>
    </row>
    <row r="278" spans="2:19" x14ac:dyDescent="0.15">
      <c r="B278" s="9" t="s">
        <v>351</v>
      </c>
      <c r="C278" s="9"/>
      <c r="D278" s="142">
        <v>42069.744444444441</v>
      </c>
      <c r="E278" s="142">
        <v>42075.662499999999</v>
      </c>
      <c r="F278" s="9" t="s">
        <v>86</v>
      </c>
      <c r="G278" s="9" t="s">
        <v>1763</v>
      </c>
      <c r="H278" s="30">
        <f t="shared" si="45"/>
        <v>5</v>
      </c>
      <c r="I278" s="1" t="str">
        <f t="shared" si="48"/>
        <v>CAA  </v>
      </c>
      <c r="J278" s="1">
        <f t="shared" si="46"/>
        <v>35</v>
      </c>
      <c r="K278" s="1" t="str">
        <f t="shared" si="38"/>
        <v>CAA</v>
      </c>
      <c r="L278" s="1" t="s">
        <v>320</v>
      </c>
      <c r="M278" s="1" t="str">
        <f t="shared" si="39"/>
        <v>SC</v>
      </c>
      <c r="N278" s="1">
        <v>53</v>
      </c>
      <c r="P278" s="61" t="s">
        <v>1541</v>
      </c>
      <c r="Q278" s="62">
        <f t="shared" si="47"/>
        <v>0</v>
      </c>
      <c r="R278" s="62"/>
      <c r="S278" s="63"/>
    </row>
    <row r="279" spans="2:19" x14ac:dyDescent="0.15">
      <c r="B279" s="137" t="s">
        <v>353</v>
      </c>
      <c r="C279" s="137"/>
      <c r="D279" s="141">
        <v>42075.662499999999</v>
      </c>
      <c r="E279" s="141">
        <v>42081.771527777775</v>
      </c>
      <c r="F279" s="11" t="s">
        <v>28</v>
      </c>
      <c r="G279" s="11" t="s">
        <v>36</v>
      </c>
      <c r="H279" s="30">
        <f t="shared" si="45"/>
        <v>6</v>
      </c>
      <c r="I279" s="1" t="str">
        <f t="shared" si="48"/>
        <v>SAPC  </v>
      </c>
      <c r="J279" s="1">
        <f t="shared" si="46"/>
        <v>115</v>
      </c>
      <c r="K279" s="1" t="str">
        <f t="shared" si="38"/>
        <v>SAPC</v>
      </c>
      <c r="L279" s="1" t="s">
        <v>316</v>
      </c>
      <c r="M279" s="1" t="str">
        <f t="shared" si="39"/>
        <v>SPO</v>
      </c>
      <c r="N279" s="1">
        <v>3</v>
      </c>
      <c r="P279" s="61" t="s">
        <v>1542</v>
      </c>
      <c r="Q279" s="62">
        <f t="shared" si="47"/>
        <v>1</v>
      </c>
      <c r="R279" s="62"/>
      <c r="S279" s="63"/>
    </row>
    <row r="280" spans="2:19" x14ac:dyDescent="0.15">
      <c r="B280" s="9" t="s">
        <v>17</v>
      </c>
      <c r="C280" s="9"/>
      <c r="D280" s="142">
        <v>42081.771527777775</v>
      </c>
      <c r="E280" s="142">
        <v>42086.669444444444</v>
      </c>
      <c r="F280" s="9" t="s">
        <v>8</v>
      </c>
      <c r="G280" s="9" t="s">
        <v>1751</v>
      </c>
      <c r="H280" s="30">
        <f t="shared" si="45"/>
        <v>4</v>
      </c>
      <c r="I280" s="1" t="str">
        <f t="shared" si="48"/>
        <v>CAA  </v>
      </c>
      <c r="J280" s="1">
        <f t="shared" si="46"/>
        <v>35</v>
      </c>
      <c r="K280" s="1" t="str">
        <f t="shared" si="38"/>
        <v>CAA</v>
      </c>
      <c r="L280" s="1" t="s">
        <v>317</v>
      </c>
      <c r="M280" s="1" t="str">
        <f t="shared" si="39"/>
        <v>CO</v>
      </c>
      <c r="N280" s="1">
        <v>11</v>
      </c>
      <c r="P280" s="61" t="s">
        <v>1543</v>
      </c>
      <c r="Q280" s="62">
        <f t="shared" si="47"/>
        <v>0</v>
      </c>
      <c r="R280" s="62"/>
      <c r="S280" s="63"/>
    </row>
    <row r="281" spans="2:19" ht="10.5" customHeight="1" x14ac:dyDescent="0.25">
      <c r="B281" s="11" t="s">
        <v>19</v>
      </c>
      <c r="C281" s="11"/>
      <c r="D281" s="141">
        <v>42086.669444444444</v>
      </c>
      <c r="E281" s="141">
        <v>42086.832638888889</v>
      </c>
      <c r="F281" s="11" t="s">
        <v>2</v>
      </c>
      <c r="G281" s="11" t="s">
        <v>354</v>
      </c>
      <c r="H281" s="30">
        <f t="shared" si="45"/>
        <v>1</v>
      </c>
      <c r="I281" s="1" t="str">
        <f t="shared" si="48"/>
        <v>SECADM  </v>
      </c>
      <c r="J281" s="1">
        <f t="shared" si="46"/>
        <v>12</v>
      </c>
      <c r="K281" s="1" t="str">
        <f t="shared" si="38"/>
        <v>SECADM</v>
      </c>
      <c r="L281" t="s">
        <v>318</v>
      </c>
      <c r="M281" s="1" t="str">
        <f t="shared" si="39"/>
        <v>SECOFC</v>
      </c>
      <c r="N281">
        <v>6</v>
      </c>
      <c r="P281" s="61" t="s">
        <v>1719</v>
      </c>
      <c r="Q281" s="62">
        <f t="shared" si="47"/>
        <v>0</v>
      </c>
      <c r="R281" s="62"/>
      <c r="S281" s="63"/>
    </row>
    <row r="282" spans="2:19" ht="10.5" customHeight="1" x14ac:dyDescent="0.25">
      <c r="B282" s="38" t="s">
        <v>91</v>
      </c>
      <c r="C282" s="38"/>
      <c r="D282" s="142">
        <v>42086.832638888889</v>
      </c>
      <c r="E282" s="142">
        <v>42087.581944444442</v>
      </c>
      <c r="F282" s="9" t="s">
        <v>2</v>
      </c>
      <c r="G282" s="9" t="s">
        <v>355</v>
      </c>
      <c r="H282" s="30">
        <f t="shared" si="45"/>
        <v>1</v>
      </c>
      <c r="I282" s="1" t="str">
        <f t="shared" ref="I282:I313" si="49">RIGHT(B282,LEN(B282)-5)</f>
        <v>CLC  </v>
      </c>
      <c r="J282" s="1">
        <f t="shared" si="46"/>
        <v>17</v>
      </c>
      <c r="K282" s="1" t="str">
        <f t="shared" si="38"/>
        <v>CLC</v>
      </c>
      <c r="L282" t="s">
        <v>1462</v>
      </c>
      <c r="M282" s="1" t="str">
        <f t="shared" si="39"/>
        <v>SLIC</v>
      </c>
      <c r="N282">
        <v>46</v>
      </c>
      <c r="P282" s="61" t="s">
        <v>1509</v>
      </c>
      <c r="Q282" s="62">
        <f t="shared" si="47"/>
        <v>0</v>
      </c>
      <c r="R282" s="62"/>
      <c r="S282" s="63"/>
    </row>
    <row r="283" spans="2:19" ht="10.5" customHeight="1" x14ac:dyDescent="0.25">
      <c r="B283" s="11" t="s">
        <v>93</v>
      </c>
      <c r="C283" s="11"/>
      <c r="D283" s="141">
        <v>42087.581944444442</v>
      </c>
      <c r="E283" s="141">
        <v>42137.51458333333</v>
      </c>
      <c r="F283" s="11" t="s">
        <v>356</v>
      </c>
      <c r="G283" s="11" t="s">
        <v>357</v>
      </c>
      <c r="H283" s="30">
        <f t="shared" si="45"/>
        <v>49</v>
      </c>
      <c r="I283" s="1" t="str">
        <f t="shared" si="49"/>
        <v>SC  </v>
      </c>
      <c r="J283" s="1">
        <f t="shared" si="46"/>
        <v>53</v>
      </c>
      <c r="K283" s="1" t="str">
        <f t="shared" si="38"/>
        <v>SC</v>
      </c>
      <c r="L283" t="s">
        <v>321</v>
      </c>
      <c r="M283" s="1" t="str">
        <f t="shared" si="39"/>
        <v>SCON</v>
      </c>
      <c r="N283">
        <v>50</v>
      </c>
      <c r="P283" s="61" t="s">
        <v>1511</v>
      </c>
      <c r="Q283" s="62">
        <f t="shared" si="47"/>
        <v>0</v>
      </c>
      <c r="R283" s="62"/>
      <c r="S283" s="63"/>
    </row>
    <row r="284" spans="2:19" ht="14.25" customHeight="1" x14ac:dyDescent="0.25">
      <c r="B284" s="38" t="s">
        <v>94</v>
      </c>
      <c r="C284" s="38"/>
      <c r="D284" s="142">
        <v>42137.51458333333</v>
      </c>
      <c r="E284" s="142">
        <v>42137.661111111112</v>
      </c>
      <c r="F284" s="9" t="s">
        <v>2</v>
      </c>
      <c r="G284" s="9" t="s">
        <v>359</v>
      </c>
      <c r="H284" s="30">
        <f t="shared" si="45"/>
        <v>1</v>
      </c>
      <c r="I284" s="1" t="str">
        <f t="shared" si="49"/>
        <v>CLC  </v>
      </c>
      <c r="J284" s="1">
        <f t="shared" si="46"/>
        <v>17</v>
      </c>
      <c r="K284" s="1" t="str">
        <f t="shared" si="38"/>
        <v>CLC</v>
      </c>
      <c r="L284" t="s">
        <v>330</v>
      </c>
      <c r="M284" s="1" t="str">
        <f t="shared" si="39"/>
        <v>CPL</v>
      </c>
      <c r="N284">
        <v>57</v>
      </c>
      <c r="P284" s="61" t="s">
        <v>1513</v>
      </c>
      <c r="Q284" s="62">
        <f t="shared" si="47"/>
        <v>0</v>
      </c>
      <c r="R284" s="62"/>
      <c r="S284" s="63"/>
    </row>
    <row r="285" spans="2:19" ht="10.5" customHeight="1" x14ac:dyDescent="0.25">
      <c r="B285" s="11" t="s">
        <v>358</v>
      </c>
      <c r="C285" s="11"/>
      <c r="D285" s="141">
        <v>42137.661111111112</v>
      </c>
      <c r="E285" s="141">
        <v>42137.761805555558</v>
      </c>
      <c r="F285" s="11" t="s">
        <v>2</v>
      </c>
      <c r="G285" s="11" t="s">
        <v>22</v>
      </c>
      <c r="H285" s="30">
        <f t="shared" si="45"/>
        <v>1</v>
      </c>
      <c r="I285" s="1" t="str">
        <f t="shared" si="49"/>
        <v>SPO  </v>
      </c>
      <c r="J285" s="1">
        <f t="shared" si="46"/>
        <v>3</v>
      </c>
      <c r="K285" s="1" t="str">
        <f t="shared" si="38"/>
        <v>SPO</v>
      </c>
      <c r="L285" t="s">
        <v>322</v>
      </c>
      <c r="M285" s="1" t="str">
        <f t="shared" si="39"/>
        <v>ASSDG</v>
      </c>
      <c r="N285">
        <v>12</v>
      </c>
      <c r="P285" s="58" t="s">
        <v>1515</v>
      </c>
      <c r="Q285" s="59">
        <f t="shared" si="47"/>
        <v>0</v>
      </c>
      <c r="R285" s="59"/>
      <c r="S285" s="60"/>
    </row>
    <row r="286" spans="2:19" ht="10.5" customHeight="1" x14ac:dyDescent="0.25">
      <c r="B286" s="137" t="s">
        <v>360</v>
      </c>
      <c r="C286" s="137"/>
      <c r="D286" s="142">
        <v>42137.761805555558</v>
      </c>
      <c r="E286" s="142">
        <v>42138.749305555553</v>
      </c>
      <c r="F286" s="9" t="s">
        <v>2</v>
      </c>
      <c r="G286" s="9" t="s">
        <v>361</v>
      </c>
      <c r="H286" s="30">
        <f t="shared" si="45"/>
        <v>1</v>
      </c>
      <c r="I286" s="1" t="str">
        <f t="shared" si="49"/>
        <v>SAPC  </v>
      </c>
      <c r="J286" s="1">
        <f t="shared" si="46"/>
        <v>115</v>
      </c>
      <c r="K286" s="1" t="str">
        <f t="shared" si="38"/>
        <v>SAPC</v>
      </c>
      <c r="L286" t="s">
        <v>323</v>
      </c>
      <c r="M286" s="1" t="str">
        <f t="shared" si="39"/>
        <v>DG</v>
      </c>
      <c r="N286">
        <v>14</v>
      </c>
      <c r="P286" s="58" t="s">
        <v>1517</v>
      </c>
      <c r="Q286" s="59">
        <f t="shared" si="47"/>
        <v>0</v>
      </c>
      <c r="R286" s="59"/>
      <c r="S286" s="60"/>
    </row>
    <row r="287" spans="2:19" ht="10.5" customHeight="1" x14ac:dyDescent="0.25">
      <c r="B287" s="11" t="s">
        <v>246</v>
      </c>
      <c r="C287" s="11"/>
      <c r="D287" s="141">
        <v>42138.749305555553</v>
      </c>
      <c r="E287" s="141">
        <v>42138.788888888892</v>
      </c>
      <c r="F287" s="11" t="s">
        <v>2</v>
      </c>
      <c r="G287" s="11" t="s">
        <v>38</v>
      </c>
      <c r="H287" s="30">
        <f t="shared" si="45"/>
        <v>1</v>
      </c>
      <c r="I287" s="1" t="str">
        <f t="shared" si="49"/>
        <v>SPO  </v>
      </c>
      <c r="J287" s="1">
        <f t="shared" si="46"/>
        <v>3</v>
      </c>
      <c r="K287" s="1" t="str">
        <f t="shared" si="38"/>
        <v>SPO</v>
      </c>
      <c r="L287" t="s">
        <v>324</v>
      </c>
      <c r="M287" s="1" t="str">
        <f t="shared" si="39"/>
        <v>ACO</v>
      </c>
      <c r="N287">
        <v>8</v>
      </c>
      <c r="P287" s="58" t="s">
        <v>1519</v>
      </c>
      <c r="Q287" s="59">
        <f t="shared" si="47"/>
        <v>0</v>
      </c>
      <c r="R287" s="59"/>
      <c r="S287" s="60"/>
    </row>
    <row r="288" spans="2:19" ht="10.5" customHeight="1" x14ac:dyDescent="0.25">
      <c r="B288" s="9" t="s">
        <v>247</v>
      </c>
      <c r="C288" s="9"/>
      <c r="D288" s="142">
        <v>42138.788888888892</v>
      </c>
      <c r="E288" s="142">
        <v>42138.814583333333</v>
      </c>
      <c r="F288" s="9" t="s">
        <v>2</v>
      </c>
      <c r="G288" s="9" t="s">
        <v>38</v>
      </c>
      <c r="H288" s="30">
        <f t="shared" si="45"/>
        <v>1</v>
      </c>
      <c r="I288" s="1" t="str">
        <f t="shared" si="49"/>
        <v>CO  </v>
      </c>
      <c r="J288" s="1">
        <f t="shared" si="46"/>
        <v>11</v>
      </c>
      <c r="K288" s="1" t="str">
        <f t="shared" ref="K288:K351" si="50">TRIM(SUBSTITUTE(I288,CHAR(160),CHAR(32)))</f>
        <v>CO</v>
      </c>
      <c r="L288" t="s">
        <v>325</v>
      </c>
      <c r="M288" s="1" t="str">
        <f t="shared" ref="M288:M351" si="51">TRIM(SUBSTITUTE(L288,CHAR(160),CHAR(32)))</f>
        <v>SAEO</v>
      </c>
      <c r="N288">
        <v>7</v>
      </c>
      <c r="P288" s="58" t="s">
        <v>1533</v>
      </c>
      <c r="Q288" s="59">
        <f t="shared" si="47"/>
        <v>0</v>
      </c>
      <c r="R288" s="59"/>
      <c r="S288" s="60"/>
    </row>
    <row r="289" spans="2:19" ht="10.5" customHeight="1" x14ac:dyDescent="0.25">
      <c r="B289" s="11" t="s">
        <v>248</v>
      </c>
      <c r="C289" s="11"/>
      <c r="D289" s="141">
        <v>42138.814583333333</v>
      </c>
      <c r="E289" s="141">
        <v>42139.703472222223</v>
      </c>
      <c r="F289" s="11" t="s">
        <v>2</v>
      </c>
      <c r="G289" s="11" t="s">
        <v>1726</v>
      </c>
      <c r="H289" s="30">
        <f t="shared" si="45"/>
        <v>1</v>
      </c>
      <c r="I289" s="1" t="str">
        <f t="shared" si="49"/>
        <v>SECOFC  </v>
      </c>
      <c r="J289" s="1">
        <f t="shared" si="46"/>
        <v>6</v>
      </c>
      <c r="K289" s="1" t="str">
        <f t="shared" si="50"/>
        <v>SECOFC</v>
      </c>
      <c r="L289" t="s">
        <v>1463</v>
      </c>
      <c r="M289" s="1" t="str">
        <f t="shared" si="51"/>
        <v>SMOP</v>
      </c>
      <c r="N289">
        <v>1</v>
      </c>
      <c r="P289" s="58" t="s">
        <v>1522</v>
      </c>
      <c r="Q289" s="59">
        <f t="shared" si="47"/>
        <v>0</v>
      </c>
      <c r="R289" s="59"/>
      <c r="S289" s="60"/>
    </row>
    <row r="290" spans="2:19" ht="12.75" customHeight="1" x14ac:dyDescent="0.25">
      <c r="B290" s="38" t="s">
        <v>145</v>
      </c>
      <c r="C290" s="38"/>
      <c r="D290" s="142">
        <v>42139.703472222223</v>
      </c>
      <c r="E290" s="142">
        <v>42139.811805555553</v>
      </c>
      <c r="F290" s="9" t="s">
        <v>2</v>
      </c>
      <c r="G290" s="9" t="s">
        <v>284</v>
      </c>
      <c r="H290" s="30">
        <f t="shared" si="45"/>
        <v>1</v>
      </c>
      <c r="I290" s="1" t="str">
        <f t="shared" si="49"/>
        <v>CLC  </v>
      </c>
      <c r="J290" s="1">
        <f t="shared" si="46"/>
        <v>17</v>
      </c>
      <c r="K290" s="1" t="str">
        <f t="shared" si="50"/>
        <v>CLC</v>
      </c>
      <c r="L290" t="s">
        <v>1464</v>
      </c>
      <c r="M290" s="1" t="str">
        <f t="shared" si="51"/>
        <v>SAPRE</v>
      </c>
      <c r="N290">
        <v>53</v>
      </c>
      <c r="P290" s="58" t="s">
        <v>1544</v>
      </c>
      <c r="Q290" s="59">
        <f t="shared" si="47"/>
        <v>0</v>
      </c>
      <c r="R290" s="59"/>
      <c r="S290" s="60"/>
    </row>
    <row r="291" spans="2:19" ht="10.5" customHeight="1" x14ac:dyDescent="0.25">
      <c r="B291" s="11" t="s">
        <v>250</v>
      </c>
      <c r="C291" s="11"/>
      <c r="D291" s="141">
        <v>42139.811805555553</v>
      </c>
      <c r="E291" s="141">
        <v>42144.68472222222</v>
      </c>
      <c r="F291" s="11" t="s">
        <v>8</v>
      </c>
      <c r="G291" s="11" t="s">
        <v>1764</v>
      </c>
      <c r="H291" s="30">
        <f t="shared" si="45"/>
        <v>4</v>
      </c>
      <c r="I291" s="1" t="str">
        <f t="shared" si="49"/>
        <v>SC  </v>
      </c>
      <c r="J291" s="1">
        <f t="shared" si="46"/>
        <v>53</v>
      </c>
      <c r="K291" s="1" t="str">
        <f t="shared" si="50"/>
        <v>SC</v>
      </c>
      <c r="L291" t="s">
        <v>337</v>
      </c>
      <c r="M291" s="1" t="str">
        <f t="shared" si="51"/>
        <v>SACONT</v>
      </c>
      <c r="N291">
        <v>2</v>
      </c>
      <c r="P291" s="58" t="s">
        <v>1545</v>
      </c>
      <c r="Q291" s="59">
        <f t="shared" si="47"/>
        <v>0</v>
      </c>
      <c r="R291" s="59"/>
      <c r="S291" s="60"/>
    </row>
    <row r="292" spans="2:19" ht="10.5" customHeight="1" x14ac:dyDescent="0.25">
      <c r="B292" s="9" t="s">
        <v>252</v>
      </c>
      <c r="C292" s="9"/>
      <c r="D292" s="142">
        <v>42144.68472222222</v>
      </c>
      <c r="E292" s="142">
        <v>42144.771527777775</v>
      </c>
      <c r="F292" s="9" t="s">
        <v>2</v>
      </c>
      <c r="G292" s="9" t="s">
        <v>1765</v>
      </c>
      <c r="H292" s="30">
        <f t="shared" si="45"/>
        <v>1</v>
      </c>
      <c r="I292" s="1" t="str">
        <f t="shared" si="49"/>
        <v>CLC  </v>
      </c>
      <c r="J292" s="1">
        <f t="shared" si="46"/>
        <v>17</v>
      </c>
      <c r="K292" s="1" t="str">
        <f t="shared" si="50"/>
        <v>CLC</v>
      </c>
      <c r="L292" t="s">
        <v>338</v>
      </c>
      <c r="M292" s="1" t="str">
        <f t="shared" si="51"/>
        <v>ACFIC</v>
      </c>
      <c r="N292">
        <v>10</v>
      </c>
      <c r="P292" s="58" t="s">
        <v>1546</v>
      </c>
      <c r="Q292" s="59">
        <f t="shared" si="47"/>
        <v>0</v>
      </c>
      <c r="R292" s="59"/>
      <c r="S292" s="60"/>
    </row>
    <row r="293" spans="2:19" ht="10.5" customHeight="1" x14ac:dyDescent="0.25">
      <c r="B293" s="11" t="s">
        <v>362</v>
      </c>
      <c r="C293" s="11"/>
      <c r="D293" s="141">
        <v>42144.771527777775</v>
      </c>
      <c r="E293" s="141">
        <v>42144.857638888891</v>
      </c>
      <c r="F293" s="11" t="s">
        <v>2</v>
      </c>
      <c r="G293" s="11" t="s">
        <v>1766</v>
      </c>
      <c r="H293" s="30">
        <f t="shared" si="45"/>
        <v>1</v>
      </c>
      <c r="I293" s="1" t="str">
        <f t="shared" si="49"/>
        <v>SECADM  </v>
      </c>
      <c r="J293" s="1">
        <f t="shared" si="46"/>
        <v>12</v>
      </c>
      <c r="K293" s="1" t="str">
        <f t="shared" si="50"/>
        <v>SECADM</v>
      </c>
      <c r="L293" t="s">
        <v>1465</v>
      </c>
      <c r="M293" s="1" t="str">
        <f t="shared" si="51"/>
        <v>SPCF</v>
      </c>
      <c r="N293">
        <v>2</v>
      </c>
      <c r="P293" s="58" t="s">
        <v>1547</v>
      </c>
      <c r="Q293" s="59">
        <f t="shared" si="47"/>
        <v>0</v>
      </c>
      <c r="R293" s="59"/>
      <c r="S293" s="60"/>
    </row>
    <row r="294" spans="2:19" ht="10.5" customHeight="1" thickBot="1" x14ac:dyDescent="0.3">
      <c r="B294" s="38" t="s">
        <v>203</v>
      </c>
      <c r="C294" s="38"/>
      <c r="D294" s="142">
        <v>42144.857638888891</v>
      </c>
      <c r="E294" s="142">
        <v>42145.621527777781</v>
      </c>
      <c r="F294" s="9" t="s">
        <v>2</v>
      </c>
      <c r="G294" s="9" t="s">
        <v>364</v>
      </c>
      <c r="H294" s="30">
        <f t="shared" si="45"/>
        <v>1</v>
      </c>
      <c r="I294" s="1" t="str">
        <f t="shared" si="49"/>
        <v>CLC  </v>
      </c>
      <c r="J294" s="1">
        <f t="shared" si="46"/>
        <v>17</v>
      </c>
      <c r="K294" s="1" t="str">
        <f t="shared" si="50"/>
        <v>CLC</v>
      </c>
      <c r="L294" t="s">
        <v>1466</v>
      </c>
      <c r="M294" s="1" t="str">
        <f t="shared" si="51"/>
        <v>CFIC</v>
      </c>
      <c r="N294">
        <v>1</v>
      </c>
      <c r="P294" s="64" t="s">
        <v>1548</v>
      </c>
      <c r="Q294" s="88">
        <f t="shared" si="47"/>
        <v>0</v>
      </c>
      <c r="R294" s="88"/>
      <c r="S294" s="65"/>
    </row>
    <row r="295" spans="2:19" ht="10.5" customHeight="1" x14ac:dyDescent="0.25">
      <c r="B295" s="11" t="s">
        <v>363</v>
      </c>
      <c r="C295" s="11"/>
      <c r="D295" s="141">
        <v>42145.621527777781</v>
      </c>
      <c r="E295" s="141">
        <v>42150.731249999997</v>
      </c>
      <c r="F295" s="11" t="s">
        <v>86</v>
      </c>
      <c r="G295" s="11" t="s">
        <v>365</v>
      </c>
      <c r="H295" s="30">
        <f t="shared" si="45"/>
        <v>5</v>
      </c>
      <c r="I295" s="1" t="str">
        <f t="shared" si="49"/>
        <v>SLIC  </v>
      </c>
      <c r="J295" s="1">
        <f t="shared" si="46"/>
        <v>46</v>
      </c>
      <c r="K295" s="1" t="str">
        <f t="shared" si="50"/>
        <v>SLIC</v>
      </c>
      <c r="L295" t="s">
        <v>1467</v>
      </c>
      <c r="M295" s="1" t="str">
        <f t="shared" si="51"/>
        <v>SCL</v>
      </c>
      <c r="N295">
        <v>1</v>
      </c>
    </row>
    <row r="296" spans="2:19" ht="10.5" customHeight="1" x14ac:dyDescent="0.25">
      <c r="B296" s="9" t="s">
        <v>45</v>
      </c>
      <c r="C296" s="9"/>
      <c r="D296" s="142">
        <v>42150.731249999997</v>
      </c>
      <c r="E296" s="142">
        <v>42151.698611111111</v>
      </c>
      <c r="F296" s="9" t="s">
        <v>2</v>
      </c>
      <c r="G296" s="9" t="s">
        <v>367</v>
      </c>
      <c r="H296" s="30">
        <f t="shared" si="45"/>
        <v>1</v>
      </c>
      <c r="I296" s="1" t="str">
        <f t="shared" si="49"/>
        <v>SCON  </v>
      </c>
      <c r="J296" s="1">
        <f t="shared" si="46"/>
        <v>50</v>
      </c>
      <c r="K296" s="1" t="str">
        <f t="shared" si="50"/>
        <v>SCON</v>
      </c>
      <c r="L296" t="s">
        <v>2040</v>
      </c>
      <c r="M296" s="1" t="str">
        <f t="shared" si="51"/>
        <v>CIP</v>
      </c>
      <c r="N296">
        <v>6</v>
      </c>
    </row>
    <row r="297" spans="2:19" ht="10.5" customHeight="1" x14ac:dyDescent="0.25">
      <c r="B297" s="11" t="s">
        <v>366</v>
      </c>
      <c r="C297" s="11"/>
      <c r="D297" s="141">
        <v>42151.698611111111</v>
      </c>
      <c r="E297" s="141">
        <v>42151.77847222222</v>
      </c>
      <c r="F297" s="11" t="s">
        <v>2</v>
      </c>
      <c r="G297" s="11" t="s">
        <v>368</v>
      </c>
      <c r="H297" s="30">
        <f t="shared" si="45"/>
        <v>1</v>
      </c>
      <c r="I297" s="1" t="str">
        <f t="shared" si="49"/>
        <v>SLIC  </v>
      </c>
      <c r="J297" s="1">
        <f t="shared" si="46"/>
        <v>46</v>
      </c>
      <c r="K297" s="1" t="str">
        <f t="shared" si="50"/>
        <v>SLIC</v>
      </c>
      <c r="L297" t="s">
        <v>1468</v>
      </c>
      <c r="M297" s="1" t="str">
        <f t="shared" si="51"/>
        <v>CCLC</v>
      </c>
      <c r="N297">
        <v>1</v>
      </c>
    </row>
    <row r="298" spans="2:19" ht="10.5" customHeight="1" x14ac:dyDescent="0.25">
      <c r="B298" s="38" t="s">
        <v>208</v>
      </c>
      <c r="C298" s="38"/>
      <c r="D298" s="142">
        <v>42151.77847222222</v>
      </c>
      <c r="E298" s="142">
        <v>42151.824999999997</v>
      </c>
      <c r="F298" s="9" t="s">
        <v>2</v>
      </c>
      <c r="G298" s="9" t="s">
        <v>142</v>
      </c>
      <c r="H298" s="30">
        <f t="shared" si="45"/>
        <v>1</v>
      </c>
      <c r="I298" s="1" t="str">
        <f t="shared" si="49"/>
        <v>CLC  </v>
      </c>
      <c r="J298" s="1">
        <f t="shared" si="46"/>
        <v>17</v>
      </c>
      <c r="K298" s="1" t="str">
        <f t="shared" si="50"/>
        <v>CLC</v>
      </c>
      <c r="L298"/>
      <c r="M298" s="97" t="s">
        <v>1549</v>
      </c>
      <c r="N298">
        <f>SUM(N274:N297)</f>
        <v>523</v>
      </c>
    </row>
    <row r="299" spans="2:19" ht="10.5" customHeight="1" x14ac:dyDescent="0.25">
      <c r="B299" s="11" t="s">
        <v>369</v>
      </c>
      <c r="C299" s="11"/>
      <c r="D299" s="141">
        <v>42151.824999999997</v>
      </c>
      <c r="E299" s="141">
        <v>42152.802777777775</v>
      </c>
      <c r="F299" s="11" t="s">
        <v>2</v>
      </c>
      <c r="G299" s="11" t="s">
        <v>1767</v>
      </c>
      <c r="H299" s="30">
        <f t="shared" si="45"/>
        <v>1</v>
      </c>
      <c r="I299" s="1" t="str">
        <f t="shared" si="49"/>
        <v>SECADM  </v>
      </c>
      <c r="J299" s="1">
        <f t="shared" si="46"/>
        <v>12</v>
      </c>
      <c r="K299" s="1" t="str">
        <f t="shared" si="50"/>
        <v>SECADM</v>
      </c>
      <c r="L299"/>
      <c r="M299" s="1" t="str">
        <f t="shared" si="51"/>
        <v/>
      </c>
      <c r="N299"/>
    </row>
    <row r="300" spans="2:19" ht="10.5" customHeight="1" x14ac:dyDescent="0.25">
      <c r="B300" s="9" t="s">
        <v>370</v>
      </c>
      <c r="C300" s="9"/>
      <c r="D300" s="142">
        <v>42152.802777777775</v>
      </c>
      <c r="E300" s="142">
        <v>42153.430555555555</v>
      </c>
      <c r="F300" s="9" t="s">
        <v>2</v>
      </c>
      <c r="G300" s="9" t="s">
        <v>1649</v>
      </c>
      <c r="H300" s="30">
        <f t="shared" si="45"/>
        <v>1</v>
      </c>
      <c r="I300" s="1" t="str">
        <f t="shared" si="49"/>
        <v>CAA  </v>
      </c>
      <c r="J300" s="1">
        <f t="shared" si="46"/>
        <v>35</v>
      </c>
      <c r="K300" s="1" t="str">
        <f t="shared" si="50"/>
        <v>CAA</v>
      </c>
      <c r="L300"/>
      <c r="M300" s="1" t="str">
        <f t="shared" si="51"/>
        <v/>
      </c>
      <c r="N300"/>
    </row>
    <row r="301" spans="2:19" ht="10.5" customHeight="1" x14ac:dyDescent="0.25">
      <c r="B301" s="137" t="s">
        <v>371</v>
      </c>
      <c r="C301" s="137"/>
      <c r="D301" s="141">
        <v>42153.430555555555</v>
      </c>
      <c r="E301" s="141">
        <v>42153.549305555556</v>
      </c>
      <c r="F301" s="11" t="s">
        <v>2</v>
      </c>
      <c r="G301" s="11" t="s">
        <v>373</v>
      </c>
      <c r="H301" s="30">
        <f t="shared" si="45"/>
        <v>1</v>
      </c>
      <c r="I301" s="1" t="str">
        <f t="shared" si="49"/>
        <v>SAPC  </v>
      </c>
      <c r="J301" s="1">
        <f t="shared" si="46"/>
        <v>115</v>
      </c>
      <c r="K301" s="1" t="str">
        <f t="shared" si="50"/>
        <v>SAPC</v>
      </c>
      <c r="L301"/>
      <c r="M301" s="1" t="str">
        <f t="shared" si="51"/>
        <v/>
      </c>
      <c r="N301"/>
    </row>
    <row r="302" spans="2:19" ht="15" customHeight="1" x14ac:dyDescent="0.25">
      <c r="B302" s="9" t="s">
        <v>372</v>
      </c>
      <c r="C302" s="9"/>
      <c r="D302" s="142">
        <v>42153.549305555556</v>
      </c>
      <c r="E302" s="142">
        <v>42156.777777777781</v>
      </c>
      <c r="F302" s="9" t="s">
        <v>13</v>
      </c>
      <c r="G302" s="9" t="s">
        <v>1768</v>
      </c>
      <c r="H302" s="30">
        <f t="shared" si="45"/>
        <v>3</v>
      </c>
      <c r="I302" s="1" t="str">
        <f t="shared" si="49"/>
        <v>SLIC  </v>
      </c>
      <c r="J302" s="1">
        <f t="shared" si="46"/>
        <v>46</v>
      </c>
      <c r="K302" s="1" t="str">
        <f t="shared" si="50"/>
        <v>SLIC</v>
      </c>
      <c r="L302"/>
      <c r="M302" s="1" t="str">
        <f t="shared" si="51"/>
        <v/>
      </c>
      <c r="N302"/>
    </row>
    <row r="303" spans="2:19" ht="15" customHeight="1" x14ac:dyDescent="0.25">
      <c r="B303" s="38" t="s">
        <v>123</v>
      </c>
      <c r="C303" s="38"/>
      <c r="D303" s="141">
        <v>42156.777777777781</v>
      </c>
      <c r="E303" s="141">
        <v>42156.847222222219</v>
      </c>
      <c r="F303" s="11" t="s">
        <v>2</v>
      </c>
      <c r="G303" s="11" t="s">
        <v>142</v>
      </c>
      <c r="H303" s="30">
        <f t="shared" si="45"/>
        <v>1</v>
      </c>
      <c r="I303" s="1" t="str">
        <f t="shared" si="49"/>
        <v>CLC  </v>
      </c>
      <c r="J303" s="1">
        <f t="shared" si="46"/>
        <v>17</v>
      </c>
      <c r="K303" s="1" t="str">
        <f t="shared" si="50"/>
        <v>CLC</v>
      </c>
      <c r="L303"/>
      <c r="M303" s="1" t="str">
        <f t="shared" si="51"/>
        <v/>
      </c>
      <c r="N303"/>
    </row>
    <row r="304" spans="2:19" ht="15" customHeight="1" x14ac:dyDescent="0.25">
      <c r="B304" s="9" t="s">
        <v>374</v>
      </c>
      <c r="C304" s="9"/>
      <c r="D304" s="142">
        <v>42156.847222222219</v>
      </c>
      <c r="E304" s="142">
        <v>42158.827777777777</v>
      </c>
      <c r="F304" s="9" t="s">
        <v>31</v>
      </c>
      <c r="G304" s="9" t="s">
        <v>1767</v>
      </c>
      <c r="H304" s="30">
        <f t="shared" si="45"/>
        <v>1</v>
      </c>
      <c r="I304" s="1" t="str">
        <f t="shared" si="49"/>
        <v>SECADM  </v>
      </c>
      <c r="J304" s="1">
        <f t="shared" si="46"/>
        <v>12</v>
      </c>
      <c r="K304" s="1" t="str">
        <f t="shared" si="50"/>
        <v>SECADM</v>
      </c>
      <c r="L304"/>
      <c r="M304" s="1" t="str">
        <f t="shared" si="51"/>
        <v/>
      </c>
      <c r="N304"/>
    </row>
    <row r="305" spans="2:14" ht="15" customHeight="1" x14ac:dyDescent="0.25">
      <c r="B305" s="11" t="s">
        <v>375</v>
      </c>
      <c r="C305" s="11"/>
      <c r="D305" s="141">
        <v>42158.827777777777</v>
      </c>
      <c r="E305" s="141">
        <v>42160.645833333336</v>
      </c>
      <c r="F305" s="11" t="s">
        <v>31</v>
      </c>
      <c r="G305" s="11" t="s">
        <v>259</v>
      </c>
      <c r="H305" s="30">
        <f t="shared" ref="H305:H336" si="52">VALUE(IF(LEFT(F305,1)="&lt;",1,LEFT(F305,2)))</f>
        <v>1</v>
      </c>
      <c r="I305" s="1" t="str">
        <f t="shared" si="49"/>
        <v>CPL  </v>
      </c>
      <c r="J305" s="1">
        <f t="shared" ref="J305:J336" si="53">SUMIFS($H$273:$H$435,$I$273:$I$435,I305)</f>
        <v>57</v>
      </c>
      <c r="K305" s="1" t="str">
        <f t="shared" si="50"/>
        <v>CPL</v>
      </c>
      <c r="L305"/>
      <c r="M305" s="1" t="str">
        <f t="shared" si="51"/>
        <v/>
      </c>
      <c r="N305"/>
    </row>
    <row r="306" spans="2:14" ht="15" customHeight="1" x14ac:dyDescent="0.25">
      <c r="B306" s="9" t="s">
        <v>376</v>
      </c>
      <c r="C306" s="9"/>
      <c r="D306" s="142">
        <v>42160.645833333336</v>
      </c>
      <c r="E306" s="142">
        <v>42167.644444444442</v>
      </c>
      <c r="F306" s="9" t="s">
        <v>28</v>
      </c>
      <c r="G306" s="9" t="s">
        <v>378</v>
      </c>
      <c r="H306" s="30">
        <f t="shared" si="52"/>
        <v>6</v>
      </c>
      <c r="I306" s="1" t="str">
        <f t="shared" si="49"/>
        <v>ASSDG  </v>
      </c>
      <c r="J306" s="1">
        <f t="shared" si="53"/>
        <v>12</v>
      </c>
      <c r="K306" s="1" t="str">
        <f t="shared" si="50"/>
        <v>ASSDG</v>
      </c>
      <c r="L306"/>
      <c r="M306" s="1" t="str">
        <f t="shared" si="51"/>
        <v/>
      </c>
      <c r="N306"/>
    </row>
    <row r="307" spans="2:14" ht="15" x14ac:dyDescent="0.25">
      <c r="B307" s="11" t="s">
        <v>377</v>
      </c>
      <c r="C307" s="11"/>
      <c r="D307" s="141">
        <v>42167.644444444442</v>
      </c>
      <c r="E307" s="141">
        <v>42167.7</v>
      </c>
      <c r="F307" s="11" t="s">
        <v>2</v>
      </c>
      <c r="G307" s="11" t="s">
        <v>1737</v>
      </c>
      <c r="H307" s="30">
        <f t="shared" si="52"/>
        <v>1</v>
      </c>
      <c r="I307" s="1" t="str">
        <f t="shared" si="49"/>
        <v>DG  </v>
      </c>
      <c r="J307" s="1">
        <f t="shared" si="53"/>
        <v>14</v>
      </c>
      <c r="K307" s="1" t="str">
        <f t="shared" si="50"/>
        <v>DG</v>
      </c>
      <c r="L307"/>
      <c r="M307" s="1" t="str">
        <f t="shared" si="51"/>
        <v/>
      </c>
      <c r="N307"/>
    </row>
    <row r="308" spans="2:14" ht="15" x14ac:dyDescent="0.25">
      <c r="B308" s="9" t="s">
        <v>379</v>
      </c>
      <c r="C308" s="9"/>
      <c r="D308" s="142">
        <v>42167.7</v>
      </c>
      <c r="E308" s="142">
        <v>42172.623611111114</v>
      </c>
      <c r="F308" s="9" t="s">
        <v>8</v>
      </c>
      <c r="G308" s="9" t="s">
        <v>381</v>
      </c>
      <c r="H308" s="30">
        <f t="shared" si="52"/>
        <v>4</v>
      </c>
      <c r="I308" s="1" t="str">
        <f t="shared" si="49"/>
        <v>SLIC  </v>
      </c>
      <c r="J308" s="1">
        <f t="shared" si="53"/>
        <v>46</v>
      </c>
      <c r="K308" s="1" t="str">
        <f t="shared" si="50"/>
        <v>SLIC</v>
      </c>
      <c r="L308"/>
      <c r="M308" s="1" t="str">
        <f t="shared" si="51"/>
        <v/>
      </c>
      <c r="N308"/>
    </row>
    <row r="309" spans="2:14" ht="15" x14ac:dyDescent="0.25">
      <c r="B309" s="11" t="s">
        <v>380</v>
      </c>
      <c r="C309" s="11"/>
      <c r="D309" s="141">
        <v>42172.623611111114</v>
      </c>
      <c r="E309" s="141">
        <v>42172.763888888891</v>
      </c>
      <c r="F309" s="11" t="s">
        <v>2</v>
      </c>
      <c r="G309" s="11" t="s">
        <v>383</v>
      </c>
      <c r="H309" s="30">
        <f t="shared" si="52"/>
        <v>1</v>
      </c>
      <c r="I309" s="1" t="str">
        <f t="shared" si="49"/>
        <v>CPL  </v>
      </c>
      <c r="J309" s="1">
        <f t="shared" si="53"/>
        <v>57</v>
      </c>
      <c r="K309" s="1" t="str">
        <f t="shared" si="50"/>
        <v>CPL</v>
      </c>
      <c r="L309"/>
      <c r="M309" s="1" t="str">
        <f t="shared" si="51"/>
        <v/>
      </c>
      <c r="N309"/>
    </row>
    <row r="310" spans="2:14" ht="15" customHeight="1" x14ac:dyDescent="0.25">
      <c r="B310" s="9" t="s">
        <v>382</v>
      </c>
      <c r="C310" s="9"/>
      <c r="D310" s="142">
        <v>42172.763888888891</v>
      </c>
      <c r="E310" s="142">
        <v>42173.643750000003</v>
      </c>
      <c r="F310" s="9" t="s">
        <v>2</v>
      </c>
      <c r="G310" s="9" t="s">
        <v>385</v>
      </c>
      <c r="H310" s="30">
        <f t="shared" si="52"/>
        <v>1</v>
      </c>
      <c r="I310" s="1" t="str">
        <f t="shared" si="49"/>
        <v>SLIC  </v>
      </c>
      <c r="J310" s="1">
        <f t="shared" si="53"/>
        <v>46</v>
      </c>
      <c r="K310" s="1" t="str">
        <f t="shared" si="50"/>
        <v>SLIC</v>
      </c>
      <c r="L310"/>
      <c r="M310" s="1" t="str">
        <f t="shared" si="51"/>
        <v/>
      </c>
      <c r="N310"/>
    </row>
    <row r="311" spans="2:14" ht="15" customHeight="1" x14ac:dyDescent="0.25">
      <c r="B311" s="11" t="s">
        <v>384</v>
      </c>
      <c r="C311" s="11"/>
      <c r="D311" s="141">
        <v>42173.643750000003</v>
      </c>
      <c r="E311" s="141">
        <v>42179.638194444444</v>
      </c>
      <c r="F311" s="11" t="s">
        <v>86</v>
      </c>
      <c r="G311" s="11" t="s">
        <v>387</v>
      </c>
      <c r="H311" s="30">
        <f t="shared" si="52"/>
        <v>5</v>
      </c>
      <c r="I311" s="1" t="str">
        <f t="shared" si="49"/>
        <v>CPL  </v>
      </c>
      <c r="J311" s="1">
        <f t="shared" si="53"/>
        <v>57</v>
      </c>
      <c r="K311" s="1" t="str">
        <f t="shared" si="50"/>
        <v>CPL</v>
      </c>
      <c r="L311"/>
      <c r="M311" s="1" t="str">
        <f t="shared" si="51"/>
        <v/>
      </c>
      <c r="N311"/>
    </row>
    <row r="312" spans="2:14" ht="15" customHeight="1" x14ac:dyDescent="0.25">
      <c r="B312" s="9" t="s">
        <v>386</v>
      </c>
      <c r="C312" s="9"/>
      <c r="D312" s="142">
        <v>42179.638194444444</v>
      </c>
      <c r="E312" s="142">
        <v>42180.6875</v>
      </c>
      <c r="F312" s="9" t="s">
        <v>31</v>
      </c>
      <c r="G312" s="9" t="s">
        <v>389</v>
      </c>
      <c r="H312" s="30">
        <f t="shared" si="52"/>
        <v>1</v>
      </c>
      <c r="I312" s="1" t="str">
        <f t="shared" si="49"/>
        <v>CAA  </v>
      </c>
      <c r="J312" s="1">
        <f t="shared" si="53"/>
        <v>35</v>
      </c>
      <c r="K312" s="1" t="str">
        <f t="shared" si="50"/>
        <v>CAA</v>
      </c>
      <c r="L312"/>
      <c r="M312" s="1" t="str">
        <f t="shared" si="51"/>
        <v/>
      </c>
      <c r="N312"/>
    </row>
    <row r="313" spans="2:14" ht="15" customHeight="1" x14ac:dyDescent="0.25">
      <c r="B313" s="137" t="s">
        <v>388</v>
      </c>
      <c r="C313" s="137"/>
      <c r="D313" s="141">
        <v>42180.6875</v>
      </c>
      <c r="E313" s="141">
        <v>42180.790972222225</v>
      </c>
      <c r="F313" s="11" t="s">
        <v>2</v>
      </c>
      <c r="G313" s="11" t="s">
        <v>391</v>
      </c>
      <c r="H313" s="30">
        <f t="shared" si="52"/>
        <v>1</v>
      </c>
      <c r="I313" s="1" t="str">
        <f t="shared" si="49"/>
        <v>SAPC  </v>
      </c>
      <c r="J313" s="1">
        <f t="shared" si="53"/>
        <v>115</v>
      </c>
      <c r="K313" s="1" t="str">
        <f t="shared" si="50"/>
        <v>SAPC</v>
      </c>
      <c r="L313"/>
      <c r="M313" s="1" t="str">
        <f t="shared" si="51"/>
        <v/>
      </c>
      <c r="N313"/>
    </row>
    <row r="314" spans="2:14" ht="15" customHeight="1" x14ac:dyDescent="0.25">
      <c r="B314" s="9" t="s">
        <v>390</v>
      </c>
      <c r="C314" s="9"/>
      <c r="D314" s="142">
        <v>42180.790972222225</v>
      </c>
      <c r="E314" s="142">
        <v>42180.801388888889</v>
      </c>
      <c r="F314" s="9" t="s">
        <v>2</v>
      </c>
      <c r="G314" s="9" t="s">
        <v>1769</v>
      </c>
      <c r="H314" s="30">
        <f t="shared" si="52"/>
        <v>1</v>
      </c>
      <c r="I314" s="1" t="str">
        <f t="shared" ref="I314:I345" si="54">RIGHT(B314,LEN(B314)-5)</f>
        <v>CPL  </v>
      </c>
      <c r="J314" s="1">
        <f t="shared" si="53"/>
        <v>57</v>
      </c>
      <c r="K314" s="1" t="str">
        <f t="shared" si="50"/>
        <v>CPL</v>
      </c>
      <c r="L314"/>
      <c r="M314" s="1" t="str">
        <f t="shared" si="51"/>
        <v/>
      </c>
      <c r="N314"/>
    </row>
    <row r="315" spans="2:14" ht="15" customHeight="1" x14ac:dyDescent="0.25">
      <c r="B315" s="137" t="s">
        <v>392</v>
      </c>
      <c r="C315" s="137"/>
      <c r="D315" s="141">
        <v>42180.801388888889</v>
      </c>
      <c r="E315" s="141">
        <v>42181.57916666667</v>
      </c>
      <c r="F315" s="11" t="s">
        <v>2</v>
      </c>
      <c r="G315" s="11" t="s">
        <v>394</v>
      </c>
      <c r="H315" s="30">
        <f t="shared" si="52"/>
        <v>1</v>
      </c>
      <c r="I315" s="1" t="str">
        <f t="shared" si="54"/>
        <v>SAPC  </v>
      </c>
      <c r="J315" s="1">
        <f t="shared" si="53"/>
        <v>115</v>
      </c>
      <c r="K315" s="1" t="str">
        <f t="shared" si="50"/>
        <v>SAPC</v>
      </c>
      <c r="L315"/>
      <c r="M315" s="1" t="str">
        <f t="shared" si="51"/>
        <v/>
      </c>
      <c r="N315"/>
    </row>
    <row r="316" spans="2:14" ht="15" customHeight="1" x14ac:dyDescent="0.25">
      <c r="B316" s="9" t="s">
        <v>393</v>
      </c>
      <c r="C316" s="9"/>
      <c r="D316" s="142">
        <v>42181.57916666667</v>
      </c>
      <c r="E316" s="142">
        <v>42181.599999999999</v>
      </c>
      <c r="F316" s="9" t="s">
        <v>2</v>
      </c>
      <c r="G316" s="9" t="s">
        <v>1770</v>
      </c>
      <c r="H316" s="30">
        <f t="shared" si="52"/>
        <v>1</v>
      </c>
      <c r="I316" s="1" t="str">
        <f t="shared" si="54"/>
        <v>CAA  </v>
      </c>
      <c r="J316" s="1">
        <f t="shared" si="53"/>
        <v>35</v>
      </c>
      <c r="K316" s="1" t="str">
        <f t="shared" si="50"/>
        <v>CAA</v>
      </c>
      <c r="L316"/>
      <c r="M316" s="1" t="str">
        <f t="shared" si="51"/>
        <v/>
      </c>
      <c r="N316"/>
    </row>
    <row r="317" spans="2:14" ht="15" customHeight="1" x14ac:dyDescent="0.25">
      <c r="B317" s="11" t="s">
        <v>395</v>
      </c>
      <c r="C317" s="11"/>
      <c r="D317" s="141">
        <v>42181.599999999999</v>
      </c>
      <c r="E317" s="141">
        <v>42181.606249999997</v>
      </c>
      <c r="F317" s="11" t="s">
        <v>2</v>
      </c>
      <c r="G317" s="11" t="s">
        <v>397</v>
      </c>
      <c r="H317" s="30">
        <f t="shared" si="52"/>
        <v>1</v>
      </c>
      <c r="I317" s="1" t="str">
        <f t="shared" si="54"/>
        <v>CPL  </v>
      </c>
      <c r="J317" s="1">
        <f t="shared" si="53"/>
        <v>57</v>
      </c>
      <c r="K317" s="1" t="str">
        <f t="shared" si="50"/>
        <v>CPL</v>
      </c>
      <c r="L317"/>
      <c r="M317" s="1" t="str">
        <f t="shared" si="51"/>
        <v/>
      </c>
      <c r="N317"/>
    </row>
    <row r="318" spans="2:14" ht="15" customHeight="1" x14ac:dyDescent="0.25">
      <c r="B318" s="9" t="s">
        <v>396</v>
      </c>
      <c r="C318" s="9"/>
      <c r="D318" s="142">
        <v>42181.606249999997</v>
      </c>
      <c r="E318" s="142">
        <v>42185.404166666667</v>
      </c>
      <c r="F318" s="9" t="s">
        <v>13</v>
      </c>
      <c r="G318" s="9" t="s">
        <v>399</v>
      </c>
      <c r="H318" s="30">
        <f t="shared" si="52"/>
        <v>3</v>
      </c>
      <c r="I318" s="1" t="str">
        <f t="shared" si="54"/>
        <v>SLIC  </v>
      </c>
      <c r="J318" s="1">
        <f t="shared" si="53"/>
        <v>46</v>
      </c>
      <c r="K318" s="1" t="str">
        <f t="shared" si="50"/>
        <v>SLIC</v>
      </c>
      <c r="L318"/>
      <c r="M318" s="1" t="str">
        <f t="shared" si="51"/>
        <v/>
      </c>
      <c r="N318"/>
    </row>
    <row r="319" spans="2:14" ht="15" customHeight="1" x14ac:dyDescent="0.25">
      <c r="B319" s="11" t="s">
        <v>398</v>
      </c>
      <c r="C319" s="11"/>
      <c r="D319" s="141">
        <v>42185.404166666667</v>
      </c>
      <c r="E319" s="141">
        <v>42185.672222222223</v>
      </c>
      <c r="F319" s="11" t="s">
        <v>2</v>
      </c>
      <c r="G319" s="11" t="s">
        <v>401</v>
      </c>
      <c r="H319" s="30">
        <f t="shared" si="52"/>
        <v>1</v>
      </c>
      <c r="I319" s="1" t="str">
        <f t="shared" si="54"/>
        <v>CPL  </v>
      </c>
      <c r="J319" s="1">
        <f t="shared" si="53"/>
        <v>57</v>
      </c>
      <c r="K319" s="1" t="str">
        <f t="shared" si="50"/>
        <v>CPL</v>
      </c>
      <c r="L319"/>
      <c r="M319" s="1" t="str">
        <f t="shared" si="51"/>
        <v/>
      </c>
      <c r="N319"/>
    </row>
    <row r="320" spans="2:14" ht="15" customHeight="1" x14ac:dyDescent="0.25">
      <c r="B320" s="9" t="s">
        <v>400</v>
      </c>
      <c r="C320" s="9"/>
      <c r="D320" s="142">
        <v>42185.672222222223</v>
      </c>
      <c r="E320" s="142">
        <v>42186.623611111114</v>
      </c>
      <c r="F320" s="9" t="s">
        <v>2</v>
      </c>
      <c r="G320" s="9" t="s">
        <v>403</v>
      </c>
      <c r="H320" s="30">
        <f t="shared" si="52"/>
        <v>1</v>
      </c>
      <c r="I320" s="1" t="str">
        <f t="shared" si="54"/>
        <v>CAA  </v>
      </c>
      <c r="J320" s="1">
        <f t="shared" si="53"/>
        <v>35</v>
      </c>
      <c r="K320" s="1" t="str">
        <f t="shared" si="50"/>
        <v>CAA</v>
      </c>
      <c r="L320"/>
      <c r="M320" s="1" t="str">
        <f t="shared" si="51"/>
        <v/>
      </c>
      <c r="N320"/>
    </row>
    <row r="321" spans="2:14" ht="21" customHeight="1" x14ac:dyDescent="0.25">
      <c r="B321" s="137" t="s">
        <v>402</v>
      </c>
      <c r="C321" s="137"/>
      <c r="D321" s="141">
        <v>42186.623611111114</v>
      </c>
      <c r="E321" s="141">
        <v>42195.722916666666</v>
      </c>
      <c r="F321" s="11" t="s">
        <v>15</v>
      </c>
      <c r="G321" s="11" t="s">
        <v>405</v>
      </c>
      <c r="H321" s="30">
        <f t="shared" si="52"/>
        <v>9</v>
      </c>
      <c r="I321" s="1" t="str">
        <f t="shared" si="54"/>
        <v>SAPC  </v>
      </c>
      <c r="J321" s="1">
        <f t="shared" si="53"/>
        <v>115</v>
      </c>
      <c r="K321" s="1" t="str">
        <f t="shared" si="50"/>
        <v>SAPC</v>
      </c>
      <c r="L321"/>
      <c r="M321" s="1" t="str">
        <f t="shared" si="51"/>
        <v/>
      </c>
      <c r="N321"/>
    </row>
    <row r="322" spans="2:14" ht="15" x14ac:dyDescent="0.25">
      <c r="B322" s="9" t="s">
        <v>404</v>
      </c>
      <c r="C322" s="9"/>
      <c r="D322" s="142">
        <v>42195.722916666666</v>
      </c>
      <c r="E322" s="142">
        <v>42198.70416666667</v>
      </c>
      <c r="F322" s="9" t="s">
        <v>11</v>
      </c>
      <c r="G322" s="9" t="s">
        <v>1771</v>
      </c>
      <c r="H322" s="30">
        <f t="shared" si="52"/>
        <v>2</v>
      </c>
      <c r="I322" s="1" t="str">
        <f t="shared" si="54"/>
        <v>CAA  </v>
      </c>
      <c r="J322" s="1">
        <f t="shared" si="53"/>
        <v>35</v>
      </c>
      <c r="K322" s="1" t="str">
        <f t="shared" si="50"/>
        <v>CAA</v>
      </c>
      <c r="L322"/>
      <c r="M322" s="1" t="str">
        <f t="shared" si="51"/>
        <v/>
      </c>
      <c r="N322"/>
    </row>
    <row r="323" spans="2:14" ht="15" x14ac:dyDescent="0.25">
      <c r="B323" s="137" t="s">
        <v>406</v>
      </c>
      <c r="C323" s="137"/>
      <c r="D323" s="141">
        <v>42198.70416666667</v>
      </c>
      <c r="E323" s="141">
        <v>42199.624305555553</v>
      </c>
      <c r="F323" s="11" t="s">
        <v>2</v>
      </c>
      <c r="G323" s="11" t="s">
        <v>1772</v>
      </c>
      <c r="H323" s="30">
        <f t="shared" si="52"/>
        <v>1</v>
      </c>
      <c r="I323" s="1" t="str">
        <f t="shared" si="54"/>
        <v>SAPC  </v>
      </c>
      <c r="J323" s="1">
        <f t="shared" si="53"/>
        <v>115</v>
      </c>
      <c r="K323" s="1" t="str">
        <f t="shared" si="50"/>
        <v>SAPC</v>
      </c>
      <c r="L323"/>
      <c r="M323" s="1" t="str">
        <f t="shared" si="51"/>
        <v/>
      </c>
      <c r="N323"/>
    </row>
    <row r="324" spans="2:14" ht="15" x14ac:dyDescent="0.25">
      <c r="B324" s="9" t="s">
        <v>407</v>
      </c>
      <c r="C324" s="9"/>
      <c r="D324" s="142">
        <v>42199.624305555553</v>
      </c>
      <c r="E324" s="142">
        <v>42200.565972222219</v>
      </c>
      <c r="F324" s="9" t="s">
        <v>2</v>
      </c>
      <c r="G324" s="9" t="s">
        <v>1770</v>
      </c>
      <c r="H324" s="30">
        <f t="shared" si="52"/>
        <v>1</v>
      </c>
      <c r="I324" s="1" t="str">
        <f t="shared" si="54"/>
        <v>CAA  </v>
      </c>
      <c r="J324" s="1">
        <f t="shared" si="53"/>
        <v>35</v>
      </c>
      <c r="K324" s="1" t="str">
        <f t="shared" si="50"/>
        <v>CAA</v>
      </c>
      <c r="L324"/>
      <c r="M324" s="1" t="str">
        <f t="shared" si="51"/>
        <v/>
      </c>
      <c r="N324"/>
    </row>
    <row r="325" spans="2:14" ht="15" x14ac:dyDescent="0.25">
      <c r="B325" s="137" t="s">
        <v>408</v>
      </c>
      <c r="C325" s="137"/>
      <c r="D325" s="141">
        <v>42200.565972222219</v>
      </c>
      <c r="E325" s="141">
        <v>42237.756249999999</v>
      </c>
      <c r="F325" s="11" t="s">
        <v>410</v>
      </c>
      <c r="G325" s="11" t="s">
        <v>1650</v>
      </c>
      <c r="H325" s="30">
        <f t="shared" si="52"/>
        <v>37</v>
      </c>
      <c r="I325" s="1" t="str">
        <f t="shared" si="54"/>
        <v>SAPC  </v>
      </c>
      <c r="J325" s="1">
        <f t="shared" si="53"/>
        <v>115</v>
      </c>
      <c r="K325" s="1" t="str">
        <f t="shared" si="50"/>
        <v>SAPC</v>
      </c>
      <c r="L325"/>
      <c r="M325" s="1" t="str">
        <f t="shared" si="51"/>
        <v/>
      </c>
      <c r="N325"/>
    </row>
    <row r="326" spans="2:14" ht="15" x14ac:dyDescent="0.25">
      <c r="B326" s="9" t="s">
        <v>409</v>
      </c>
      <c r="C326" s="9"/>
      <c r="D326" s="142">
        <v>42237.756249999999</v>
      </c>
      <c r="E326" s="142">
        <v>42241.70208333333</v>
      </c>
      <c r="F326" s="9" t="s">
        <v>13</v>
      </c>
      <c r="G326" s="9" t="s">
        <v>1773</v>
      </c>
      <c r="H326" s="30">
        <f t="shared" si="52"/>
        <v>3</v>
      </c>
      <c r="I326" s="1" t="str">
        <f t="shared" si="54"/>
        <v>CAA  </v>
      </c>
      <c r="J326" s="1">
        <f t="shared" si="53"/>
        <v>35</v>
      </c>
      <c r="K326" s="1" t="str">
        <f t="shared" si="50"/>
        <v>CAA</v>
      </c>
      <c r="L326"/>
      <c r="M326" s="1" t="str">
        <f t="shared" si="51"/>
        <v/>
      </c>
      <c r="N326"/>
    </row>
    <row r="327" spans="2:14" ht="15" x14ac:dyDescent="0.25">
      <c r="B327" s="137" t="s">
        <v>411</v>
      </c>
      <c r="C327" s="137"/>
      <c r="D327" s="141">
        <v>42241.70208333333</v>
      </c>
      <c r="E327" s="141">
        <v>42247.625694444447</v>
      </c>
      <c r="F327" s="11" t="s">
        <v>86</v>
      </c>
      <c r="G327" s="11" t="s">
        <v>235</v>
      </c>
      <c r="H327" s="30">
        <f t="shared" si="52"/>
        <v>5</v>
      </c>
      <c r="I327" s="1" t="str">
        <f t="shared" si="54"/>
        <v>SAPC  </v>
      </c>
      <c r="J327" s="1">
        <f t="shared" si="53"/>
        <v>115</v>
      </c>
      <c r="K327" s="1" t="str">
        <f t="shared" si="50"/>
        <v>SAPC</v>
      </c>
      <c r="L327"/>
      <c r="M327" s="1" t="str">
        <f t="shared" si="51"/>
        <v/>
      </c>
      <c r="N327"/>
    </row>
    <row r="328" spans="2:14" ht="15" x14ac:dyDescent="0.25">
      <c r="B328" s="9" t="s">
        <v>412</v>
      </c>
      <c r="C328" s="9"/>
      <c r="D328" s="142">
        <v>42247.625694444447</v>
      </c>
      <c r="E328" s="142">
        <v>42248.611805555556</v>
      </c>
      <c r="F328" s="9" t="s">
        <v>2</v>
      </c>
      <c r="G328" s="9" t="s">
        <v>414</v>
      </c>
      <c r="H328" s="30">
        <f t="shared" si="52"/>
        <v>1</v>
      </c>
      <c r="I328" s="1" t="str">
        <f t="shared" si="54"/>
        <v>CAA  </v>
      </c>
      <c r="J328" s="1">
        <f t="shared" si="53"/>
        <v>35</v>
      </c>
      <c r="K328" s="1" t="str">
        <f t="shared" si="50"/>
        <v>CAA</v>
      </c>
      <c r="L328"/>
      <c r="M328" s="1" t="str">
        <f t="shared" si="51"/>
        <v/>
      </c>
      <c r="N328"/>
    </row>
    <row r="329" spans="2:14" ht="15" x14ac:dyDescent="0.25">
      <c r="B329" s="11" t="s">
        <v>413</v>
      </c>
      <c r="C329" s="11"/>
      <c r="D329" s="141">
        <v>42248.611805555556</v>
      </c>
      <c r="E329" s="141">
        <v>42248.763194444444</v>
      </c>
      <c r="F329" s="11" t="s">
        <v>2</v>
      </c>
      <c r="G329" s="11" t="s">
        <v>1774</v>
      </c>
      <c r="H329" s="30">
        <f t="shared" si="52"/>
        <v>1</v>
      </c>
      <c r="I329" s="1" t="str">
        <f t="shared" si="54"/>
        <v>SECADM  </v>
      </c>
      <c r="J329" s="1">
        <f t="shared" si="53"/>
        <v>12</v>
      </c>
      <c r="K329" s="1" t="str">
        <f t="shared" si="50"/>
        <v>SECADM</v>
      </c>
      <c r="L329"/>
      <c r="M329" s="1" t="str">
        <f t="shared" si="51"/>
        <v/>
      </c>
      <c r="N329"/>
    </row>
    <row r="330" spans="2:14" ht="15" x14ac:dyDescent="0.25">
      <c r="B330" s="9" t="s">
        <v>415</v>
      </c>
      <c r="C330" s="9"/>
      <c r="D330" s="142">
        <v>42248.763194444444</v>
      </c>
      <c r="E330" s="142">
        <v>42249.539583333331</v>
      </c>
      <c r="F330" s="9" t="s">
        <v>2</v>
      </c>
      <c r="G330" s="9" t="s">
        <v>417</v>
      </c>
      <c r="H330" s="30">
        <f t="shared" si="52"/>
        <v>1</v>
      </c>
      <c r="I330" s="1" t="str">
        <f t="shared" si="54"/>
        <v>CAA  </v>
      </c>
      <c r="J330" s="1">
        <f t="shared" si="53"/>
        <v>35</v>
      </c>
      <c r="K330" s="1" t="str">
        <f t="shared" si="50"/>
        <v>CAA</v>
      </c>
      <c r="L330"/>
      <c r="M330" s="1" t="str">
        <f t="shared" si="51"/>
        <v/>
      </c>
      <c r="N330"/>
    </row>
    <row r="331" spans="2:14" ht="15" x14ac:dyDescent="0.25">
      <c r="B331" s="11" t="s">
        <v>416</v>
      </c>
      <c r="C331" s="11"/>
      <c r="D331" s="141">
        <v>42249.539583333331</v>
      </c>
      <c r="E331" s="141">
        <v>42250.806250000001</v>
      </c>
      <c r="F331" s="11" t="s">
        <v>31</v>
      </c>
      <c r="G331" s="11" t="s">
        <v>1651</v>
      </c>
      <c r="H331" s="30">
        <f t="shared" si="52"/>
        <v>1</v>
      </c>
      <c r="I331" s="1" t="str">
        <f t="shared" si="54"/>
        <v>SECADM  </v>
      </c>
      <c r="J331" s="1">
        <f t="shared" si="53"/>
        <v>12</v>
      </c>
      <c r="K331" s="1" t="str">
        <f t="shared" si="50"/>
        <v>SECADM</v>
      </c>
      <c r="L331"/>
      <c r="M331" s="1" t="str">
        <f t="shared" si="51"/>
        <v/>
      </c>
      <c r="N331"/>
    </row>
    <row r="332" spans="2:14" ht="15" x14ac:dyDescent="0.25">
      <c r="B332" s="9" t="s">
        <v>418</v>
      </c>
      <c r="C332" s="9"/>
      <c r="D332" s="142">
        <v>42250.806250000001</v>
      </c>
      <c r="E332" s="142">
        <v>42250.834027777775</v>
      </c>
      <c r="F332" s="9" t="s">
        <v>2</v>
      </c>
      <c r="G332" s="9" t="s">
        <v>1775</v>
      </c>
      <c r="H332" s="30">
        <f t="shared" si="52"/>
        <v>1</v>
      </c>
      <c r="I332" s="1" t="str">
        <f t="shared" si="54"/>
        <v>CPL  </v>
      </c>
      <c r="J332" s="1">
        <f t="shared" si="53"/>
        <v>57</v>
      </c>
      <c r="K332" s="1" t="str">
        <f t="shared" si="50"/>
        <v>CPL</v>
      </c>
      <c r="L332"/>
      <c r="M332" s="1" t="str">
        <f t="shared" si="51"/>
        <v/>
      </c>
      <c r="N332"/>
    </row>
    <row r="333" spans="2:14" ht="15" x14ac:dyDescent="0.25">
      <c r="B333" s="11" t="s">
        <v>419</v>
      </c>
      <c r="C333" s="11"/>
      <c r="D333" s="141">
        <v>42250.834027777775</v>
      </c>
      <c r="E333" s="141">
        <v>42258.726388888892</v>
      </c>
      <c r="F333" s="11" t="s">
        <v>178</v>
      </c>
      <c r="G333" s="11" t="s">
        <v>1776</v>
      </c>
      <c r="H333" s="30">
        <f t="shared" si="52"/>
        <v>7</v>
      </c>
      <c r="I333" s="1" t="str">
        <f t="shared" si="54"/>
        <v>SLIC  </v>
      </c>
      <c r="J333" s="1">
        <f t="shared" si="53"/>
        <v>46</v>
      </c>
      <c r="K333" s="1" t="str">
        <f t="shared" si="50"/>
        <v>SLIC</v>
      </c>
      <c r="L333"/>
      <c r="M333" s="1" t="str">
        <f t="shared" si="51"/>
        <v/>
      </c>
      <c r="N333"/>
    </row>
    <row r="334" spans="2:14" ht="15" x14ac:dyDescent="0.25">
      <c r="B334" s="38" t="s">
        <v>420</v>
      </c>
      <c r="C334" s="38"/>
      <c r="D334" s="142">
        <v>42258.726388888892</v>
      </c>
      <c r="E334" s="142">
        <v>42262.771527777775</v>
      </c>
      <c r="F334" s="9" t="s">
        <v>8</v>
      </c>
      <c r="G334" s="9" t="s">
        <v>422</v>
      </c>
      <c r="H334" s="30">
        <f t="shared" si="52"/>
        <v>4</v>
      </c>
      <c r="I334" s="1" t="str">
        <f t="shared" si="54"/>
        <v>CLC  </v>
      </c>
      <c r="J334" s="1">
        <f t="shared" si="53"/>
        <v>17</v>
      </c>
      <c r="K334" s="1" t="str">
        <f t="shared" si="50"/>
        <v>CLC</v>
      </c>
      <c r="L334"/>
      <c r="M334" s="1" t="str">
        <f t="shared" si="51"/>
        <v/>
      </c>
      <c r="N334"/>
    </row>
    <row r="335" spans="2:14" ht="15" x14ac:dyDescent="0.25">
      <c r="B335" s="11" t="s">
        <v>421</v>
      </c>
      <c r="C335" s="11"/>
      <c r="D335" s="141">
        <v>42262.771527777775</v>
      </c>
      <c r="E335" s="141">
        <v>42262.824999999997</v>
      </c>
      <c r="F335" s="11" t="s">
        <v>2</v>
      </c>
      <c r="G335" s="11" t="s">
        <v>424</v>
      </c>
      <c r="H335" s="30">
        <f t="shared" si="52"/>
        <v>1</v>
      </c>
      <c r="I335" s="1" t="str">
        <f t="shared" si="54"/>
        <v>SECADM  </v>
      </c>
      <c r="J335" s="1">
        <f t="shared" si="53"/>
        <v>12</v>
      </c>
      <c r="K335" s="1" t="str">
        <f t="shared" si="50"/>
        <v>SECADM</v>
      </c>
      <c r="L335"/>
      <c r="M335" s="1" t="str">
        <f t="shared" si="51"/>
        <v/>
      </c>
      <c r="N335"/>
    </row>
    <row r="336" spans="2:14" ht="21" x14ac:dyDescent="0.25">
      <c r="B336" s="9" t="s">
        <v>423</v>
      </c>
      <c r="C336" s="9"/>
      <c r="D336" s="142">
        <v>42262.824999999997</v>
      </c>
      <c r="E336" s="142">
        <v>42268.742361111108</v>
      </c>
      <c r="F336" s="9" t="s">
        <v>86</v>
      </c>
      <c r="G336" s="9" t="s">
        <v>426</v>
      </c>
      <c r="H336" s="30">
        <f t="shared" si="52"/>
        <v>5</v>
      </c>
      <c r="I336" s="1" t="str">
        <f t="shared" si="54"/>
        <v>CAA  </v>
      </c>
      <c r="J336" s="1">
        <f t="shared" si="53"/>
        <v>35</v>
      </c>
      <c r="K336" s="1" t="str">
        <f t="shared" si="50"/>
        <v>CAA</v>
      </c>
      <c r="L336"/>
      <c r="M336" s="1" t="str">
        <f t="shared" si="51"/>
        <v/>
      </c>
      <c r="N336"/>
    </row>
    <row r="337" spans="2:14" ht="15" x14ac:dyDescent="0.25">
      <c r="B337" s="137" t="s">
        <v>425</v>
      </c>
      <c r="C337" s="137"/>
      <c r="D337" s="141">
        <v>42268.742361111108</v>
      </c>
      <c r="E337" s="141">
        <v>42278.743055555555</v>
      </c>
      <c r="F337" s="11" t="s">
        <v>76</v>
      </c>
      <c r="G337" s="11" t="s">
        <v>428</v>
      </c>
      <c r="H337" s="30">
        <f t="shared" ref="H337:H368" si="55">VALUE(IF(LEFT(F337,1)="&lt;",1,LEFT(F337,2)))</f>
        <v>10</v>
      </c>
      <c r="I337" s="1" t="str">
        <f t="shared" si="54"/>
        <v>SAPC  </v>
      </c>
      <c r="J337" s="1">
        <f t="shared" ref="J337:J368" si="56">SUMIFS($H$273:$H$435,$I$273:$I$435,I337)</f>
        <v>115</v>
      </c>
      <c r="K337" s="1" t="str">
        <f t="shared" si="50"/>
        <v>SAPC</v>
      </c>
      <c r="L337"/>
      <c r="M337" s="1" t="str">
        <f t="shared" si="51"/>
        <v/>
      </c>
      <c r="N337"/>
    </row>
    <row r="338" spans="2:14" ht="21" x14ac:dyDescent="0.25">
      <c r="B338" s="9" t="s">
        <v>427</v>
      </c>
      <c r="C338" s="9"/>
      <c r="D338" s="142">
        <v>42278.743055555555</v>
      </c>
      <c r="E338" s="142">
        <v>42283.576388888891</v>
      </c>
      <c r="F338" s="9" t="s">
        <v>8</v>
      </c>
      <c r="G338" s="9" t="s">
        <v>1777</v>
      </c>
      <c r="H338" s="30">
        <f t="shared" si="55"/>
        <v>4</v>
      </c>
      <c r="I338" s="1" t="str">
        <f t="shared" si="54"/>
        <v>CAA  </v>
      </c>
      <c r="J338" s="1">
        <f t="shared" si="56"/>
        <v>35</v>
      </c>
      <c r="K338" s="1" t="str">
        <f t="shared" si="50"/>
        <v>CAA</v>
      </c>
      <c r="L338"/>
      <c r="M338" s="1" t="str">
        <f t="shared" si="51"/>
        <v/>
      </c>
      <c r="N338"/>
    </row>
    <row r="339" spans="2:14" ht="15" x14ac:dyDescent="0.25">
      <c r="B339" s="11" t="s">
        <v>429</v>
      </c>
      <c r="C339" s="11"/>
      <c r="D339" s="141">
        <v>42283.576388888891</v>
      </c>
      <c r="E339" s="141">
        <v>42285.701388888891</v>
      </c>
      <c r="F339" s="11" t="s">
        <v>11</v>
      </c>
      <c r="G339" s="11" t="s">
        <v>20</v>
      </c>
      <c r="H339" s="30">
        <f t="shared" si="55"/>
        <v>2</v>
      </c>
      <c r="I339" s="1" t="str">
        <f t="shared" si="54"/>
        <v>SECADM  </v>
      </c>
      <c r="J339" s="1">
        <f t="shared" si="56"/>
        <v>12</v>
      </c>
      <c r="K339" s="1" t="str">
        <f t="shared" si="50"/>
        <v>SECADM</v>
      </c>
      <c r="L339"/>
      <c r="M339" s="1" t="str">
        <f t="shared" si="51"/>
        <v/>
      </c>
      <c r="N339"/>
    </row>
    <row r="340" spans="2:14" ht="15" x14ac:dyDescent="0.25">
      <c r="B340" s="38" t="s">
        <v>430</v>
      </c>
      <c r="C340" s="38"/>
      <c r="D340" s="142">
        <v>42285.701388888891</v>
      </c>
      <c r="E340" s="142">
        <v>42285.753472222219</v>
      </c>
      <c r="F340" s="9" t="s">
        <v>2</v>
      </c>
      <c r="G340" s="9" t="s">
        <v>1652</v>
      </c>
      <c r="H340" s="30">
        <f t="shared" si="55"/>
        <v>1</v>
      </c>
      <c r="I340" s="1" t="str">
        <f t="shared" si="54"/>
        <v>CLC  </v>
      </c>
      <c r="J340" s="1">
        <f t="shared" si="56"/>
        <v>17</v>
      </c>
      <c r="K340" s="1" t="str">
        <f t="shared" si="50"/>
        <v>CLC</v>
      </c>
      <c r="L340"/>
      <c r="M340" s="1" t="str">
        <f t="shared" si="51"/>
        <v/>
      </c>
      <c r="N340"/>
    </row>
    <row r="341" spans="2:14" ht="15" x14ac:dyDescent="0.25">
      <c r="B341" s="11" t="s">
        <v>431</v>
      </c>
      <c r="C341" s="11"/>
      <c r="D341" s="141">
        <v>42285.753472222219</v>
      </c>
      <c r="E341" s="141">
        <v>42293.67291666667</v>
      </c>
      <c r="F341" s="11" t="s">
        <v>178</v>
      </c>
      <c r="G341" s="11" t="s">
        <v>433</v>
      </c>
      <c r="H341" s="30">
        <f t="shared" si="55"/>
        <v>7</v>
      </c>
      <c r="I341" s="1" t="str">
        <f t="shared" si="54"/>
        <v>SLIC  </v>
      </c>
      <c r="J341" s="1">
        <f t="shared" si="56"/>
        <v>46</v>
      </c>
      <c r="K341" s="1" t="str">
        <f t="shared" si="50"/>
        <v>SLIC</v>
      </c>
      <c r="L341"/>
      <c r="M341" s="1" t="str">
        <f t="shared" si="51"/>
        <v/>
      </c>
      <c r="N341"/>
    </row>
    <row r="342" spans="2:14" ht="15" x14ac:dyDescent="0.25">
      <c r="B342" s="9" t="s">
        <v>432</v>
      </c>
      <c r="C342" s="9"/>
      <c r="D342" s="142">
        <v>42293.67291666667</v>
      </c>
      <c r="E342" s="142">
        <v>42297.71875</v>
      </c>
      <c r="F342" s="9" t="s">
        <v>8</v>
      </c>
      <c r="G342" s="9" t="s">
        <v>435</v>
      </c>
      <c r="H342" s="30">
        <f t="shared" si="55"/>
        <v>4</v>
      </c>
      <c r="I342" s="1" t="str">
        <f t="shared" si="54"/>
        <v>SCON  </v>
      </c>
      <c r="J342" s="1">
        <f t="shared" si="56"/>
        <v>50</v>
      </c>
      <c r="K342" s="1" t="str">
        <f t="shared" si="50"/>
        <v>SCON</v>
      </c>
      <c r="L342"/>
      <c r="M342" s="1" t="str">
        <f t="shared" si="51"/>
        <v/>
      </c>
      <c r="N342"/>
    </row>
    <row r="343" spans="2:14" ht="15" x14ac:dyDescent="0.25">
      <c r="B343" s="11" t="s">
        <v>434</v>
      </c>
      <c r="C343" s="11"/>
      <c r="D343" s="141">
        <v>42297.71875</v>
      </c>
      <c r="E343" s="141">
        <v>42297.82916666667</v>
      </c>
      <c r="F343" s="11" t="s">
        <v>2</v>
      </c>
      <c r="G343" s="11" t="s">
        <v>437</v>
      </c>
      <c r="H343" s="30">
        <f t="shared" si="55"/>
        <v>1</v>
      </c>
      <c r="I343" s="1" t="str">
        <f t="shared" si="54"/>
        <v>SLIC  </v>
      </c>
      <c r="J343" s="1">
        <f t="shared" si="56"/>
        <v>46</v>
      </c>
      <c r="K343" s="1" t="str">
        <f t="shared" si="50"/>
        <v>SLIC</v>
      </c>
      <c r="L343"/>
      <c r="M343" s="1" t="str">
        <f t="shared" si="51"/>
        <v/>
      </c>
      <c r="N343"/>
    </row>
    <row r="344" spans="2:14" ht="15" x14ac:dyDescent="0.25">
      <c r="B344" s="38" t="s">
        <v>436</v>
      </c>
      <c r="C344" s="38"/>
      <c r="D344" s="142">
        <v>42297.82916666667</v>
      </c>
      <c r="E344" s="142">
        <v>42298.826388888891</v>
      </c>
      <c r="F344" s="9" t="s">
        <v>2</v>
      </c>
      <c r="G344" s="9" t="s">
        <v>439</v>
      </c>
      <c r="H344" s="30">
        <f t="shared" si="55"/>
        <v>1</v>
      </c>
      <c r="I344" s="1" t="str">
        <f t="shared" si="54"/>
        <v>CLC  </v>
      </c>
      <c r="J344" s="1">
        <f t="shared" si="56"/>
        <v>17</v>
      </c>
      <c r="K344" s="1" t="str">
        <f t="shared" si="50"/>
        <v>CLC</v>
      </c>
      <c r="L344"/>
      <c r="M344" s="1" t="str">
        <f t="shared" si="51"/>
        <v/>
      </c>
      <c r="N344"/>
    </row>
    <row r="345" spans="2:14" ht="15" x14ac:dyDescent="0.25">
      <c r="B345" s="11" t="s">
        <v>438</v>
      </c>
      <c r="C345" s="11"/>
      <c r="D345" s="141">
        <v>42298.826388888891</v>
      </c>
      <c r="E345" s="141">
        <v>42298.857638888891</v>
      </c>
      <c r="F345" s="11" t="s">
        <v>2</v>
      </c>
      <c r="G345" s="11" t="s">
        <v>20</v>
      </c>
      <c r="H345" s="30">
        <f t="shared" si="55"/>
        <v>1</v>
      </c>
      <c r="I345" s="1" t="str">
        <f t="shared" si="54"/>
        <v>SECADM  </v>
      </c>
      <c r="J345" s="1">
        <f t="shared" si="56"/>
        <v>12</v>
      </c>
      <c r="K345" s="1" t="str">
        <f t="shared" si="50"/>
        <v>SECADM</v>
      </c>
      <c r="L345"/>
      <c r="M345" s="1" t="str">
        <f t="shared" si="51"/>
        <v/>
      </c>
      <c r="N345"/>
    </row>
    <row r="346" spans="2:14" ht="15" x14ac:dyDescent="0.25">
      <c r="B346" s="9" t="s">
        <v>440</v>
      </c>
      <c r="C346" s="9"/>
      <c r="D346" s="142">
        <v>42298.857638888891</v>
      </c>
      <c r="E346" s="142">
        <v>42299.811805555553</v>
      </c>
      <c r="F346" s="9" t="s">
        <v>2</v>
      </c>
      <c r="G346" s="9" t="s">
        <v>1778</v>
      </c>
      <c r="H346" s="30">
        <f t="shared" si="55"/>
        <v>1</v>
      </c>
      <c r="I346" s="1" t="str">
        <f t="shared" ref="I346:I371" si="57">RIGHT(B346,LEN(B346)-5)</f>
        <v>CPL  </v>
      </c>
      <c r="J346" s="1">
        <f t="shared" si="56"/>
        <v>57</v>
      </c>
      <c r="K346" s="1" t="str">
        <f t="shared" si="50"/>
        <v>CPL</v>
      </c>
      <c r="L346"/>
      <c r="M346" s="1" t="str">
        <f t="shared" si="51"/>
        <v/>
      </c>
      <c r="N346"/>
    </row>
    <row r="347" spans="2:14" ht="15" x14ac:dyDescent="0.25">
      <c r="B347" s="11" t="s">
        <v>441</v>
      </c>
      <c r="C347" s="11"/>
      <c r="D347" s="141">
        <v>42299.811805555553</v>
      </c>
      <c r="E347" s="141">
        <v>42300.681250000001</v>
      </c>
      <c r="F347" s="11" t="s">
        <v>2</v>
      </c>
      <c r="G347" s="11" t="s">
        <v>443</v>
      </c>
      <c r="H347" s="30">
        <f t="shared" si="55"/>
        <v>1</v>
      </c>
      <c r="I347" s="1" t="str">
        <f t="shared" si="57"/>
        <v>ASSDG  </v>
      </c>
      <c r="J347" s="1">
        <f t="shared" si="56"/>
        <v>12</v>
      </c>
      <c r="K347" s="1" t="str">
        <f t="shared" si="50"/>
        <v>ASSDG</v>
      </c>
      <c r="L347"/>
      <c r="M347" s="1" t="str">
        <f t="shared" si="51"/>
        <v/>
      </c>
      <c r="N347"/>
    </row>
    <row r="348" spans="2:14" ht="15" x14ac:dyDescent="0.25">
      <c r="B348" s="9" t="s">
        <v>442</v>
      </c>
      <c r="C348" s="9"/>
      <c r="D348" s="142">
        <v>42300.681250000001</v>
      </c>
      <c r="E348" s="142">
        <v>42303.686111111114</v>
      </c>
      <c r="F348" s="9" t="s">
        <v>13</v>
      </c>
      <c r="G348" s="9" t="s">
        <v>422</v>
      </c>
      <c r="H348" s="30">
        <f t="shared" si="55"/>
        <v>3</v>
      </c>
      <c r="I348" s="1" t="str">
        <f t="shared" si="57"/>
        <v>SLIC  </v>
      </c>
      <c r="J348" s="1">
        <f t="shared" si="56"/>
        <v>46</v>
      </c>
      <c r="K348" s="1" t="str">
        <f t="shared" si="50"/>
        <v>SLIC</v>
      </c>
      <c r="L348"/>
      <c r="M348" s="1" t="str">
        <f t="shared" si="51"/>
        <v/>
      </c>
      <c r="N348"/>
    </row>
    <row r="349" spans="2:14" ht="15" x14ac:dyDescent="0.25">
      <c r="B349" s="11" t="s">
        <v>444</v>
      </c>
      <c r="C349" s="11"/>
      <c r="D349" s="141">
        <v>42303.686111111114</v>
      </c>
      <c r="E349" s="141">
        <v>42304.675000000003</v>
      </c>
      <c r="F349" s="11" t="s">
        <v>2</v>
      </c>
      <c r="G349" s="11" t="s">
        <v>401</v>
      </c>
      <c r="H349" s="30">
        <f t="shared" si="55"/>
        <v>1</v>
      </c>
      <c r="I349" s="1" t="str">
        <f t="shared" si="57"/>
        <v>ASSDG  </v>
      </c>
      <c r="J349" s="1">
        <f t="shared" si="56"/>
        <v>12</v>
      </c>
      <c r="K349" s="1" t="str">
        <f t="shared" si="50"/>
        <v>ASSDG</v>
      </c>
      <c r="L349"/>
      <c r="M349" s="1" t="str">
        <f t="shared" si="51"/>
        <v/>
      </c>
      <c r="N349"/>
    </row>
    <row r="350" spans="2:14" ht="15" x14ac:dyDescent="0.25">
      <c r="B350" s="9" t="s">
        <v>445</v>
      </c>
      <c r="C350" s="9"/>
      <c r="D350" s="142">
        <v>42304.675000000003</v>
      </c>
      <c r="E350" s="142">
        <v>42304.77847222222</v>
      </c>
      <c r="F350" s="9" t="s">
        <v>2</v>
      </c>
      <c r="G350" s="9" t="s">
        <v>447</v>
      </c>
      <c r="H350" s="30">
        <f t="shared" si="55"/>
        <v>1</v>
      </c>
      <c r="I350" s="1" t="str">
        <f t="shared" si="57"/>
        <v>DG  </v>
      </c>
      <c r="J350" s="1">
        <f t="shared" si="56"/>
        <v>14</v>
      </c>
      <c r="K350" s="1" t="str">
        <f t="shared" si="50"/>
        <v>DG</v>
      </c>
      <c r="L350"/>
      <c r="M350" s="1" t="str">
        <f t="shared" si="51"/>
        <v/>
      </c>
      <c r="N350"/>
    </row>
    <row r="351" spans="2:14" ht="15" x14ac:dyDescent="0.25">
      <c r="B351" s="11" t="s">
        <v>446</v>
      </c>
      <c r="C351" s="11"/>
      <c r="D351" s="141">
        <v>42304.77847222222</v>
      </c>
      <c r="E351" s="141">
        <v>42305.468055555553</v>
      </c>
      <c r="F351" s="11" t="s">
        <v>2</v>
      </c>
      <c r="G351" s="11" t="s">
        <v>1779</v>
      </c>
      <c r="H351" s="30">
        <f t="shared" si="55"/>
        <v>1</v>
      </c>
      <c r="I351" s="1" t="str">
        <f t="shared" si="57"/>
        <v>SLIC  </v>
      </c>
      <c r="J351" s="1">
        <f t="shared" si="56"/>
        <v>46</v>
      </c>
      <c r="K351" s="1" t="str">
        <f t="shared" si="50"/>
        <v>SLIC</v>
      </c>
      <c r="L351"/>
      <c r="M351" s="1" t="str">
        <f t="shared" si="51"/>
        <v/>
      </c>
      <c r="N351"/>
    </row>
    <row r="352" spans="2:14" ht="15" x14ac:dyDescent="0.25">
      <c r="B352" s="9" t="s">
        <v>448</v>
      </c>
      <c r="C352" s="9"/>
      <c r="D352" s="142">
        <v>42305.468055555553</v>
      </c>
      <c r="E352" s="142">
        <v>42305.589583333334</v>
      </c>
      <c r="F352" s="9" t="s">
        <v>2</v>
      </c>
      <c r="G352" s="9" t="s">
        <v>450</v>
      </c>
      <c r="H352" s="30">
        <f t="shared" si="55"/>
        <v>1</v>
      </c>
      <c r="I352" s="1" t="str">
        <f t="shared" si="57"/>
        <v>CPL  </v>
      </c>
      <c r="J352" s="1">
        <f t="shared" si="56"/>
        <v>57</v>
      </c>
      <c r="K352" s="1" t="str">
        <f t="shared" ref="K352:K415" si="58">TRIM(SUBSTITUTE(I352,CHAR(160),CHAR(32)))</f>
        <v>CPL</v>
      </c>
      <c r="L352"/>
      <c r="M352" s="1" t="str">
        <f t="shared" ref="M352:M415" si="59">TRIM(SUBSTITUTE(L352,CHAR(160),CHAR(32)))</f>
        <v/>
      </c>
      <c r="N352"/>
    </row>
    <row r="353" spans="2:14" ht="15" x14ac:dyDescent="0.25">
      <c r="B353" s="11" t="s">
        <v>449</v>
      </c>
      <c r="C353" s="11"/>
      <c r="D353" s="141">
        <v>42305.589583333334</v>
      </c>
      <c r="E353" s="141">
        <v>42311.688888888886</v>
      </c>
      <c r="F353" s="11" t="s">
        <v>28</v>
      </c>
      <c r="G353" s="11" t="s">
        <v>385</v>
      </c>
      <c r="H353" s="30">
        <f t="shared" si="55"/>
        <v>6</v>
      </c>
      <c r="I353" s="1" t="str">
        <f t="shared" si="57"/>
        <v>SLIC  </v>
      </c>
      <c r="J353" s="1">
        <f t="shared" si="56"/>
        <v>46</v>
      </c>
      <c r="K353" s="1" t="str">
        <f t="shared" si="58"/>
        <v>SLIC</v>
      </c>
      <c r="L353"/>
      <c r="M353" s="1" t="str">
        <f t="shared" si="59"/>
        <v/>
      </c>
      <c r="N353"/>
    </row>
    <row r="354" spans="2:14" ht="15" x14ac:dyDescent="0.25">
      <c r="B354" s="9" t="s">
        <v>451</v>
      </c>
      <c r="C354" s="9"/>
      <c r="D354" s="142">
        <v>42311.688888888886</v>
      </c>
      <c r="E354" s="142">
        <v>42318.744444444441</v>
      </c>
      <c r="F354" s="9" t="s">
        <v>178</v>
      </c>
      <c r="G354" s="9" t="s">
        <v>453</v>
      </c>
      <c r="H354" s="30">
        <f t="shared" si="55"/>
        <v>7</v>
      </c>
      <c r="I354" s="1" t="str">
        <f t="shared" si="57"/>
        <v>CPL  </v>
      </c>
      <c r="J354" s="1">
        <f t="shared" si="56"/>
        <v>57</v>
      </c>
      <c r="K354" s="1" t="str">
        <f t="shared" si="58"/>
        <v>CPL</v>
      </c>
      <c r="L354"/>
      <c r="M354" s="1" t="str">
        <f t="shared" si="59"/>
        <v/>
      </c>
      <c r="N354"/>
    </row>
    <row r="355" spans="2:14" ht="15" x14ac:dyDescent="0.25">
      <c r="B355" s="11" t="s">
        <v>452</v>
      </c>
      <c r="C355" s="11"/>
      <c r="D355" s="141">
        <v>42318.744444444441</v>
      </c>
      <c r="E355" s="141">
        <v>42319.698611111111</v>
      </c>
      <c r="F355" s="11" t="s">
        <v>2</v>
      </c>
      <c r="G355" s="11" t="s">
        <v>58</v>
      </c>
      <c r="H355" s="30">
        <f t="shared" si="55"/>
        <v>1</v>
      </c>
      <c r="I355" s="1" t="str">
        <f t="shared" si="57"/>
        <v>CAA  </v>
      </c>
      <c r="J355" s="1">
        <f t="shared" si="56"/>
        <v>35</v>
      </c>
      <c r="K355" s="1" t="str">
        <f t="shared" si="58"/>
        <v>CAA</v>
      </c>
      <c r="L355"/>
      <c r="M355" s="1" t="str">
        <f t="shared" si="59"/>
        <v/>
      </c>
      <c r="N355"/>
    </row>
    <row r="356" spans="2:14" ht="15" x14ac:dyDescent="0.25">
      <c r="B356" s="9" t="s">
        <v>454</v>
      </c>
      <c r="C356" s="9"/>
      <c r="D356" s="142">
        <v>42319.698611111111</v>
      </c>
      <c r="E356" s="142">
        <v>42320.713888888888</v>
      </c>
      <c r="F356" s="9" t="s">
        <v>31</v>
      </c>
      <c r="G356" s="9" t="s">
        <v>182</v>
      </c>
      <c r="H356" s="30">
        <f t="shared" si="55"/>
        <v>1</v>
      </c>
      <c r="I356" s="1" t="str">
        <f t="shared" si="57"/>
        <v>CPL  </v>
      </c>
      <c r="J356" s="1">
        <f t="shared" si="56"/>
        <v>57</v>
      </c>
      <c r="K356" s="1" t="str">
        <f t="shared" si="58"/>
        <v>CPL</v>
      </c>
      <c r="L356"/>
      <c r="M356" s="1" t="str">
        <f t="shared" si="59"/>
        <v/>
      </c>
      <c r="N356"/>
    </row>
    <row r="357" spans="2:14" ht="15" x14ac:dyDescent="0.25">
      <c r="B357" s="11" t="s">
        <v>455</v>
      </c>
      <c r="C357" s="11"/>
      <c r="D357" s="141">
        <v>42320.713888888888</v>
      </c>
      <c r="E357" s="141">
        <v>42320.770138888889</v>
      </c>
      <c r="F357" s="11" t="s">
        <v>2</v>
      </c>
      <c r="G357" s="11" t="s">
        <v>457</v>
      </c>
      <c r="H357" s="30">
        <f t="shared" si="55"/>
        <v>1</v>
      </c>
      <c r="I357" s="1" t="str">
        <f t="shared" si="57"/>
        <v>ASSDG  </v>
      </c>
      <c r="J357" s="1">
        <f t="shared" si="56"/>
        <v>12</v>
      </c>
      <c r="K357" s="1" t="str">
        <f t="shared" si="58"/>
        <v>ASSDG</v>
      </c>
      <c r="L357"/>
      <c r="M357" s="1" t="str">
        <f t="shared" si="59"/>
        <v/>
      </c>
      <c r="N357"/>
    </row>
    <row r="358" spans="2:14" ht="15" x14ac:dyDescent="0.25">
      <c r="B358" s="9" t="s">
        <v>456</v>
      </c>
      <c r="C358" s="9"/>
      <c r="D358" s="142">
        <v>42320.770138888889</v>
      </c>
      <c r="E358" s="142">
        <v>42320.774305555555</v>
      </c>
      <c r="F358" s="9" t="s">
        <v>2</v>
      </c>
      <c r="G358" s="9" t="s">
        <v>1737</v>
      </c>
      <c r="H358" s="30">
        <f t="shared" si="55"/>
        <v>1</v>
      </c>
      <c r="I358" s="1" t="str">
        <f t="shared" si="57"/>
        <v>DG  </v>
      </c>
      <c r="J358" s="1">
        <f t="shared" si="56"/>
        <v>14</v>
      </c>
      <c r="K358" s="1" t="str">
        <f t="shared" si="58"/>
        <v>DG</v>
      </c>
      <c r="L358"/>
      <c r="M358" s="1" t="str">
        <f t="shared" si="59"/>
        <v/>
      </c>
      <c r="N358"/>
    </row>
    <row r="359" spans="2:14" ht="15" x14ac:dyDescent="0.25">
      <c r="B359" s="11" t="s">
        <v>458</v>
      </c>
      <c r="C359" s="11"/>
      <c r="D359" s="141">
        <v>42320.774305555555</v>
      </c>
      <c r="E359" s="141">
        <v>42320.813888888886</v>
      </c>
      <c r="F359" s="11" t="s">
        <v>2</v>
      </c>
      <c r="G359" s="11" t="s">
        <v>460</v>
      </c>
      <c r="H359" s="30">
        <f t="shared" si="55"/>
        <v>1</v>
      </c>
      <c r="I359" s="1" t="str">
        <f t="shared" si="57"/>
        <v>CPL  </v>
      </c>
      <c r="J359" s="1">
        <f t="shared" si="56"/>
        <v>57</v>
      </c>
      <c r="K359" s="1" t="str">
        <f t="shared" si="58"/>
        <v>CPL</v>
      </c>
      <c r="L359"/>
      <c r="M359" s="1" t="str">
        <f t="shared" si="59"/>
        <v/>
      </c>
      <c r="N359"/>
    </row>
    <row r="360" spans="2:14" ht="15" x14ac:dyDescent="0.25">
      <c r="B360" s="9" t="s">
        <v>459</v>
      </c>
      <c r="C360" s="9"/>
      <c r="D360" s="142">
        <v>42320.813888888886</v>
      </c>
      <c r="E360" s="142">
        <v>42321.597222222219</v>
      </c>
      <c r="F360" s="9" t="s">
        <v>2</v>
      </c>
      <c r="G360" s="9" t="s">
        <v>462</v>
      </c>
      <c r="H360" s="30">
        <f t="shared" si="55"/>
        <v>1</v>
      </c>
      <c r="I360" s="1" t="str">
        <f t="shared" si="57"/>
        <v>SLIC  </v>
      </c>
      <c r="J360" s="1">
        <f t="shared" si="56"/>
        <v>46</v>
      </c>
      <c r="K360" s="1" t="str">
        <f t="shared" si="58"/>
        <v>SLIC</v>
      </c>
      <c r="L360"/>
      <c r="M360" s="1" t="str">
        <f t="shared" si="59"/>
        <v/>
      </c>
      <c r="N360"/>
    </row>
    <row r="361" spans="2:14" ht="15" x14ac:dyDescent="0.25">
      <c r="B361" s="11" t="s">
        <v>461</v>
      </c>
      <c r="C361" s="11"/>
      <c r="D361" s="141">
        <v>42321.597222222219</v>
      </c>
      <c r="E361" s="141">
        <v>42321.640972222223</v>
      </c>
      <c r="F361" s="11" t="s">
        <v>2</v>
      </c>
      <c r="G361" s="11" t="s">
        <v>464</v>
      </c>
      <c r="H361" s="30">
        <f t="shared" si="55"/>
        <v>1</v>
      </c>
      <c r="I361" s="1" t="str">
        <f t="shared" si="57"/>
        <v>CPL  </v>
      </c>
      <c r="J361" s="1">
        <f t="shared" si="56"/>
        <v>57</v>
      </c>
      <c r="K361" s="1" t="str">
        <f t="shared" si="58"/>
        <v>CPL</v>
      </c>
      <c r="L361"/>
      <c r="M361" s="1" t="str">
        <f t="shared" si="59"/>
        <v/>
      </c>
      <c r="N361"/>
    </row>
    <row r="362" spans="2:14" ht="15" x14ac:dyDescent="0.25">
      <c r="B362" s="9" t="s">
        <v>463</v>
      </c>
      <c r="C362" s="9"/>
      <c r="D362" s="142">
        <v>42321.640972222223</v>
      </c>
      <c r="E362" s="142">
        <v>42324.747916666667</v>
      </c>
      <c r="F362" s="9" t="s">
        <v>13</v>
      </c>
      <c r="G362" s="9" t="s">
        <v>385</v>
      </c>
      <c r="H362" s="30">
        <f t="shared" si="55"/>
        <v>3</v>
      </c>
      <c r="I362" s="1" t="str">
        <f t="shared" si="57"/>
        <v>SLIC  </v>
      </c>
      <c r="J362" s="1">
        <f t="shared" si="56"/>
        <v>46</v>
      </c>
      <c r="K362" s="1" t="str">
        <f t="shared" si="58"/>
        <v>SLIC</v>
      </c>
      <c r="L362"/>
      <c r="M362" s="1" t="str">
        <f t="shared" si="59"/>
        <v/>
      </c>
      <c r="N362"/>
    </row>
    <row r="363" spans="2:14" ht="15" x14ac:dyDescent="0.25">
      <c r="B363" s="11" t="s">
        <v>465</v>
      </c>
      <c r="C363" s="11"/>
      <c r="D363" s="141">
        <v>42324.747916666667</v>
      </c>
      <c r="E363" s="141">
        <v>42355.612500000003</v>
      </c>
      <c r="F363" s="11" t="s">
        <v>467</v>
      </c>
      <c r="G363" s="11" t="s">
        <v>468</v>
      </c>
      <c r="H363" s="30">
        <f t="shared" si="55"/>
        <v>30</v>
      </c>
      <c r="I363" s="1" t="str">
        <f t="shared" si="57"/>
        <v>CPL  </v>
      </c>
      <c r="J363" s="1">
        <f t="shared" si="56"/>
        <v>57</v>
      </c>
      <c r="K363" s="1" t="str">
        <f t="shared" si="58"/>
        <v>CPL</v>
      </c>
      <c r="L363"/>
      <c r="M363" s="1" t="str">
        <f t="shared" si="59"/>
        <v/>
      </c>
      <c r="N363"/>
    </row>
    <row r="364" spans="2:14" ht="15" x14ac:dyDescent="0.25">
      <c r="B364" s="9" t="s">
        <v>466</v>
      </c>
      <c r="C364" s="9"/>
      <c r="D364" s="142">
        <v>42355.612500000003</v>
      </c>
      <c r="E364" s="142">
        <v>42355.78125</v>
      </c>
      <c r="F364" s="9" t="s">
        <v>2</v>
      </c>
      <c r="G364" s="9" t="s">
        <v>470</v>
      </c>
      <c r="H364" s="30">
        <f t="shared" si="55"/>
        <v>1</v>
      </c>
      <c r="I364" s="1" t="str">
        <f t="shared" si="57"/>
        <v>ASSDG  </v>
      </c>
      <c r="J364" s="1">
        <f t="shared" si="56"/>
        <v>12</v>
      </c>
      <c r="K364" s="1" t="str">
        <f t="shared" si="58"/>
        <v>ASSDG</v>
      </c>
      <c r="L364"/>
      <c r="M364" s="1" t="str">
        <f t="shared" si="59"/>
        <v/>
      </c>
      <c r="N364"/>
    </row>
    <row r="365" spans="2:14" ht="15" x14ac:dyDescent="0.25">
      <c r="B365" s="11" t="s">
        <v>469</v>
      </c>
      <c r="C365" s="11"/>
      <c r="D365" s="141">
        <v>42355.78125</v>
      </c>
      <c r="E365" s="141">
        <v>42355.793749999997</v>
      </c>
      <c r="F365" s="11" t="s">
        <v>2</v>
      </c>
      <c r="G365" s="11" t="s">
        <v>1780</v>
      </c>
      <c r="H365" s="30">
        <f t="shared" si="55"/>
        <v>1</v>
      </c>
      <c r="I365" s="1" t="str">
        <f t="shared" si="57"/>
        <v>DG  </v>
      </c>
      <c r="J365" s="1">
        <f t="shared" si="56"/>
        <v>14</v>
      </c>
      <c r="K365" s="1" t="str">
        <f t="shared" si="58"/>
        <v>DG</v>
      </c>
      <c r="L365"/>
      <c r="M365" s="1" t="str">
        <f t="shared" si="59"/>
        <v/>
      </c>
      <c r="N365"/>
    </row>
    <row r="366" spans="2:14" ht="15" x14ac:dyDescent="0.25">
      <c r="B366" s="9" t="s">
        <v>471</v>
      </c>
      <c r="C366" s="9"/>
      <c r="D366" s="142">
        <v>42355.793749999997</v>
      </c>
      <c r="E366" s="142">
        <v>42360.472222222219</v>
      </c>
      <c r="F366" s="9" t="s">
        <v>8</v>
      </c>
      <c r="G366" s="9" t="s">
        <v>473</v>
      </c>
      <c r="H366" s="30">
        <f t="shared" si="55"/>
        <v>4</v>
      </c>
      <c r="I366" s="1" t="str">
        <f t="shared" si="57"/>
        <v>CPL  </v>
      </c>
      <c r="J366" s="1">
        <f t="shared" si="56"/>
        <v>57</v>
      </c>
      <c r="K366" s="1" t="str">
        <f t="shared" si="58"/>
        <v>CPL</v>
      </c>
      <c r="L366"/>
      <c r="M366" s="1" t="str">
        <f t="shared" si="59"/>
        <v/>
      </c>
      <c r="N366"/>
    </row>
    <row r="367" spans="2:14" ht="15" x14ac:dyDescent="0.25">
      <c r="B367" s="11" t="s">
        <v>472</v>
      </c>
      <c r="C367" s="11"/>
      <c r="D367" s="141">
        <v>42360.472222222219</v>
      </c>
      <c r="E367" s="141">
        <v>42360.655555555553</v>
      </c>
      <c r="F367" s="11" t="s">
        <v>2</v>
      </c>
      <c r="G367" s="11" t="s">
        <v>475</v>
      </c>
      <c r="H367" s="30">
        <f t="shared" si="55"/>
        <v>1</v>
      </c>
      <c r="I367" s="1" t="str">
        <f t="shared" si="57"/>
        <v>ASSDG  </v>
      </c>
      <c r="J367" s="1">
        <f t="shared" si="56"/>
        <v>12</v>
      </c>
      <c r="K367" s="1" t="str">
        <f t="shared" si="58"/>
        <v>ASSDG</v>
      </c>
      <c r="L367"/>
      <c r="M367" s="1" t="str">
        <f t="shared" si="59"/>
        <v/>
      </c>
      <c r="N367"/>
    </row>
    <row r="368" spans="2:14" ht="15" x14ac:dyDescent="0.25">
      <c r="B368" s="9" t="s">
        <v>474</v>
      </c>
      <c r="C368" s="9"/>
      <c r="D368" s="142">
        <v>42360.655555555553</v>
      </c>
      <c r="E368" s="142">
        <v>42360.770833333336</v>
      </c>
      <c r="F368" s="9" t="s">
        <v>2</v>
      </c>
      <c r="G368" s="9" t="s">
        <v>477</v>
      </c>
      <c r="H368" s="30">
        <f t="shared" si="55"/>
        <v>1</v>
      </c>
      <c r="I368" s="1" t="str">
        <f t="shared" si="57"/>
        <v>DG  </v>
      </c>
      <c r="J368" s="1">
        <f t="shared" si="56"/>
        <v>14</v>
      </c>
      <c r="K368" s="1" t="str">
        <f t="shared" si="58"/>
        <v>DG</v>
      </c>
      <c r="L368"/>
      <c r="M368" s="1" t="str">
        <f t="shared" si="59"/>
        <v/>
      </c>
      <c r="N368"/>
    </row>
    <row r="369" spans="2:14" ht="15" x14ac:dyDescent="0.25">
      <c r="B369" s="11" t="s">
        <v>476</v>
      </c>
      <c r="C369" s="11"/>
      <c r="D369" s="141">
        <v>42360.770833333336</v>
      </c>
      <c r="E369" s="141">
        <v>42360.807638888888</v>
      </c>
      <c r="F369" s="11" t="s">
        <v>2</v>
      </c>
      <c r="G369" s="11" t="s">
        <v>64</v>
      </c>
      <c r="H369" s="30">
        <f t="shared" ref="H369:H400" si="60">VALUE(IF(LEFT(F369,1)="&lt;",1,LEFT(F369,2)))</f>
        <v>1</v>
      </c>
      <c r="I369" s="1" t="str">
        <f t="shared" si="57"/>
        <v>CO  </v>
      </c>
      <c r="J369" s="1">
        <f t="shared" ref="J369:J400" si="61">SUMIFS($H$273:$H$435,$I$273:$I$435,I369)</f>
        <v>11</v>
      </c>
      <c r="K369" s="1" t="str">
        <f t="shared" si="58"/>
        <v>CO</v>
      </c>
      <c r="L369"/>
      <c r="M369" s="1" t="str">
        <f t="shared" si="59"/>
        <v/>
      </c>
      <c r="N369"/>
    </row>
    <row r="370" spans="2:14" ht="15" x14ac:dyDescent="0.25">
      <c r="B370" s="9" t="s">
        <v>478</v>
      </c>
      <c r="C370" s="9"/>
      <c r="D370" s="142">
        <v>42360.807638888888</v>
      </c>
      <c r="E370" s="142">
        <v>42361.59097222222</v>
      </c>
      <c r="F370" s="9" t="s">
        <v>2</v>
      </c>
      <c r="G370" s="9" t="s">
        <v>480</v>
      </c>
      <c r="H370" s="30">
        <f t="shared" si="60"/>
        <v>1</v>
      </c>
      <c r="I370" s="1" t="str">
        <f t="shared" si="57"/>
        <v>ACO  </v>
      </c>
      <c r="J370" s="1">
        <f t="shared" si="61"/>
        <v>8</v>
      </c>
      <c r="K370" s="1" t="str">
        <f t="shared" si="58"/>
        <v>ACO</v>
      </c>
      <c r="L370"/>
      <c r="M370" s="1" t="str">
        <f t="shared" si="59"/>
        <v/>
      </c>
      <c r="N370"/>
    </row>
    <row r="371" spans="2:14" ht="15" x14ac:dyDescent="0.25">
      <c r="B371" s="11" t="s">
        <v>479</v>
      </c>
      <c r="C371" s="11"/>
      <c r="D371" s="141">
        <v>42361.59097222222</v>
      </c>
      <c r="E371" s="141">
        <v>42361.65347222222</v>
      </c>
      <c r="F371" s="11" t="s">
        <v>2</v>
      </c>
      <c r="G371" s="11" t="s">
        <v>1</v>
      </c>
      <c r="H371" s="30">
        <f t="shared" si="60"/>
        <v>1</v>
      </c>
      <c r="I371" s="1" t="str">
        <f t="shared" si="57"/>
        <v>SECOFC  </v>
      </c>
      <c r="J371" s="1">
        <f t="shared" si="61"/>
        <v>6</v>
      </c>
      <c r="K371" s="1" t="str">
        <f t="shared" si="58"/>
        <v>SECOFC</v>
      </c>
      <c r="L371"/>
      <c r="M371" s="1" t="str">
        <f t="shared" si="59"/>
        <v/>
      </c>
      <c r="N371"/>
    </row>
    <row r="372" spans="2:14" ht="15" x14ac:dyDescent="0.25">
      <c r="B372" s="9" t="s">
        <v>481</v>
      </c>
      <c r="C372" s="9"/>
      <c r="D372" s="142">
        <v>42361.59097222222</v>
      </c>
      <c r="E372" s="142">
        <v>42361.697222222225</v>
      </c>
      <c r="F372" s="9" t="s">
        <v>2</v>
      </c>
      <c r="G372" s="9" t="s">
        <v>1</v>
      </c>
      <c r="H372" s="30">
        <f t="shared" si="60"/>
        <v>1</v>
      </c>
      <c r="I372" s="1" t="str">
        <f t="shared" ref="I372:I403" si="62">RIGHT(B372,LEN(B372)-6)</f>
        <v>DG  </v>
      </c>
      <c r="J372" s="1">
        <f t="shared" si="61"/>
        <v>14</v>
      </c>
      <c r="K372" s="1" t="str">
        <f t="shared" si="58"/>
        <v>DG</v>
      </c>
      <c r="L372"/>
      <c r="M372" s="1" t="str">
        <f t="shared" si="59"/>
        <v/>
      </c>
      <c r="N372"/>
    </row>
    <row r="373" spans="2:14" ht="15" x14ac:dyDescent="0.25">
      <c r="B373" s="11" t="s">
        <v>482</v>
      </c>
      <c r="C373" s="11"/>
      <c r="D373" s="141">
        <v>42361.697222222225</v>
      </c>
      <c r="E373" s="141">
        <v>42361.743750000001</v>
      </c>
      <c r="F373" s="11" t="s">
        <v>2</v>
      </c>
      <c r="G373" s="11" t="s">
        <v>70</v>
      </c>
      <c r="H373" s="30">
        <f t="shared" si="60"/>
        <v>1</v>
      </c>
      <c r="I373" s="1" t="str">
        <f t="shared" si="62"/>
        <v>ACO  </v>
      </c>
      <c r="J373" s="1">
        <f t="shared" si="61"/>
        <v>8</v>
      </c>
      <c r="K373" s="1" t="str">
        <f t="shared" si="58"/>
        <v>ACO</v>
      </c>
      <c r="L373"/>
      <c r="M373" s="1" t="str">
        <f t="shared" si="59"/>
        <v/>
      </c>
      <c r="N373"/>
    </row>
    <row r="374" spans="2:14" ht="15" x14ac:dyDescent="0.25">
      <c r="B374" s="9" t="s">
        <v>483</v>
      </c>
      <c r="C374" s="9"/>
      <c r="D374" s="142">
        <v>42361.743750000001</v>
      </c>
      <c r="E374" s="142">
        <v>42361.868055555555</v>
      </c>
      <c r="F374" s="9" t="s">
        <v>2</v>
      </c>
      <c r="G374" s="9" t="s">
        <v>72</v>
      </c>
      <c r="H374" s="30">
        <f t="shared" si="60"/>
        <v>1</v>
      </c>
      <c r="I374" s="1" t="str">
        <f t="shared" si="62"/>
        <v>SAEO  </v>
      </c>
      <c r="J374" s="1">
        <f t="shared" si="61"/>
        <v>7</v>
      </c>
      <c r="K374" s="1" t="str">
        <f t="shared" si="58"/>
        <v>SAEO</v>
      </c>
      <c r="L374"/>
      <c r="M374" s="1" t="str">
        <f t="shared" si="59"/>
        <v/>
      </c>
      <c r="N374"/>
    </row>
    <row r="375" spans="2:14" ht="15" x14ac:dyDescent="0.25">
      <c r="B375" s="11" t="s">
        <v>484</v>
      </c>
      <c r="C375" s="11"/>
      <c r="D375" s="141">
        <v>42361.868055555555</v>
      </c>
      <c r="E375" s="141">
        <v>42388.692361111112</v>
      </c>
      <c r="F375" s="11" t="s">
        <v>486</v>
      </c>
      <c r="G375" s="11" t="s">
        <v>487</v>
      </c>
      <c r="H375" s="30">
        <f t="shared" si="60"/>
        <v>26</v>
      </c>
      <c r="I375" s="1" t="str">
        <f t="shared" si="62"/>
        <v>SCON  </v>
      </c>
      <c r="J375" s="1">
        <f t="shared" si="61"/>
        <v>50</v>
      </c>
      <c r="K375" s="1" t="str">
        <f t="shared" si="58"/>
        <v>SCON</v>
      </c>
      <c r="L375"/>
      <c r="M375" s="1" t="str">
        <f t="shared" si="59"/>
        <v/>
      </c>
      <c r="N375"/>
    </row>
    <row r="376" spans="2:14" ht="15" x14ac:dyDescent="0.25">
      <c r="B376" s="38" t="s">
        <v>485</v>
      </c>
      <c r="C376" s="38"/>
      <c r="D376" s="142">
        <v>42388.692361111112</v>
      </c>
      <c r="E376" s="142">
        <v>42388.741666666669</v>
      </c>
      <c r="F376" s="9" t="s">
        <v>2</v>
      </c>
      <c r="G376" s="9" t="s">
        <v>489</v>
      </c>
      <c r="H376" s="30">
        <f t="shared" si="60"/>
        <v>1</v>
      </c>
      <c r="I376" s="1" t="str">
        <f t="shared" si="62"/>
        <v>CLC  </v>
      </c>
      <c r="J376" s="1">
        <f t="shared" si="61"/>
        <v>17</v>
      </c>
      <c r="K376" s="1" t="str">
        <f t="shared" si="58"/>
        <v>CLC</v>
      </c>
      <c r="L376"/>
      <c r="M376" s="1" t="str">
        <f t="shared" si="59"/>
        <v/>
      </c>
      <c r="N376"/>
    </row>
    <row r="377" spans="2:14" ht="15" x14ac:dyDescent="0.25">
      <c r="B377" s="11" t="s">
        <v>488</v>
      </c>
      <c r="C377" s="11"/>
      <c r="D377" s="141">
        <v>42388.741666666669</v>
      </c>
      <c r="E377" s="141">
        <v>42390.560416666667</v>
      </c>
      <c r="F377" s="11" t="s">
        <v>31</v>
      </c>
      <c r="G377" s="11" t="s">
        <v>126</v>
      </c>
      <c r="H377" s="30">
        <f t="shared" si="60"/>
        <v>1</v>
      </c>
      <c r="I377" s="1" t="str">
        <f t="shared" si="62"/>
        <v>SAEO  </v>
      </c>
      <c r="J377" s="1">
        <f t="shared" si="61"/>
        <v>7</v>
      </c>
      <c r="K377" s="1" t="str">
        <f t="shared" si="58"/>
        <v>SAEO</v>
      </c>
      <c r="L377"/>
      <c r="M377" s="1" t="str">
        <f t="shared" si="59"/>
        <v/>
      </c>
      <c r="N377"/>
    </row>
    <row r="378" spans="2:14" ht="15" x14ac:dyDescent="0.25">
      <c r="B378" s="9" t="s">
        <v>490</v>
      </c>
      <c r="C378" s="9"/>
      <c r="D378" s="142">
        <v>42390.560416666667</v>
      </c>
      <c r="E378" s="142">
        <v>42391.750694444447</v>
      </c>
      <c r="F378" s="9" t="s">
        <v>31</v>
      </c>
      <c r="G378" s="9" t="s">
        <v>36</v>
      </c>
      <c r="H378" s="30">
        <f t="shared" si="60"/>
        <v>1</v>
      </c>
      <c r="I378" s="1" t="str">
        <f t="shared" si="62"/>
        <v>SMOP  </v>
      </c>
      <c r="J378" s="1">
        <f t="shared" si="61"/>
        <v>1</v>
      </c>
      <c r="K378" s="1" t="str">
        <f t="shared" si="58"/>
        <v>SMOP</v>
      </c>
      <c r="L378"/>
      <c r="M378" s="1" t="str">
        <f t="shared" si="59"/>
        <v/>
      </c>
      <c r="N378"/>
    </row>
    <row r="379" spans="2:14" ht="15" x14ac:dyDescent="0.25">
      <c r="B379" s="11" t="s">
        <v>491</v>
      </c>
      <c r="C379" s="11"/>
      <c r="D379" s="141">
        <v>42391.750694444447</v>
      </c>
      <c r="E379" s="141">
        <v>42397.703472222223</v>
      </c>
      <c r="F379" s="11" t="s">
        <v>86</v>
      </c>
      <c r="G379" s="11" t="s">
        <v>493</v>
      </c>
      <c r="H379" s="30">
        <f t="shared" si="60"/>
        <v>5</v>
      </c>
      <c r="I379" s="1" t="str">
        <f t="shared" si="62"/>
        <v>SAPRE  </v>
      </c>
      <c r="J379" s="1">
        <f t="shared" si="61"/>
        <v>214</v>
      </c>
      <c r="K379" s="1" t="str">
        <f t="shared" si="58"/>
        <v>SAPRE</v>
      </c>
      <c r="L379"/>
      <c r="M379" s="1" t="str">
        <f t="shared" si="59"/>
        <v/>
      </c>
      <c r="N379"/>
    </row>
    <row r="380" spans="2:14" ht="15" x14ac:dyDescent="0.25">
      <c r="B380" s="9" t="s">
        <v>492</v>
      </c>
      <c r="C380" s="9"/>
      <c r="D380" s="142">
        <v>42397.703472222223</v>
      </c>
      <c r="E380" s="142">
        <v>42397.788194444445</v>
      </c>
      <c r="F380" s="9" t="s">
        <v>2</v>
      </c>
      <c r="G380" s="9" t="s">
        <v>1781</v>
      </c>
      <c r="H380" s="30">
        <f t="shared" si="60"/>
        <v>1</v>
      </c>
      <c r="I380" s="1" t="str">
        <f t="shared" si="62"/>
        <v>SAEO  </v>
      </c>
      <c r="J380" s="1">
        <f t="shared" si="61"/>
        <v>7</v>
      </c>
      <c r="K380" s="1" t="str">
        <f t="shared" si="58"/>
        <v>SAEO</v>
      </c>
      <c r="L380"/>
      <c r="M380" s="1" t="str">
        <f t="shared" si="59"/>
        <v/>
      </c>
      <c r="N380"/>
    </row>
    <row r="381" spans="2:14" ht="21" x14ac:dyDescent="0.25">
      <c r="B381" s="11" t="s">
        <v>494</v>
      </c>
      <c r="C381" s="11"/>
      <c r="D381" s="141">
        <v>42397.788194444445</v>
      </c>
      <c r="E381" s="141">
        <v>42398.65625</v>
      </c>
      <c r="F381" s="11" t="s">
        <v>2</v>
      </c>
      <c r="G381" s="11" t="s">
        <v>496</v>
      </c>
      <c r="H381" s="30">
        <f t="shared" si="60"/>
        <v>1</v>
      </c>
      <c r="I381" s="1" t="str">
        <f t="shared" si="62"/>
        <v>SPO  </v>
      </c>
      <c r="J381" s="1">
        <f t="shared" si="61"/>
        <v>3</v>
      </c>
      <c r="K381" s="1" t="str">
        <f t="shared" si="58"/>
        <v>SPO</v>
      </c>
      <c r="L381"/>
      <c r="M381" s="1" t="str">
        <f t="shared" si="59"/>
        <v/>
      </c>
      <c r="N381"/>
    </row>
    <row r="382" spans="2:14" ht="15" x14ac:dyDescent="0.25">
      <c r="B382" s="9" t="s">
        <v>495</v>
      </c>
      <c r="C382" s="9"/>
      <c r="D382" s="142">
        <v>42398.65625</v>
      </c>
      <c r="E382" s="142">
        <v>42398.729861111111</v>
      </c>
      <c r="F382" s="9" t="s">
        <v>2</v>
      </c>
      <c r="G382" s="9" t="s">
        <v>498</v>
      </c>
      <c r="H382" s="30">
        <f t="shared" si="60"/>
        <v>1</v>
      </c>
      <c r="I382" s="1" t="str">
        <f t="shared" si="62"/>
        <v>CO  </v>
      </c>
      <c r="J382" s="1">
        <f t="shared" si="61"/>
        <v>11</v>
      </c>
      <c r="K382" s="1" t="str">
        <f t="shared" si="58"/>
        <v>CO</v>
      </c>
      <c r="L382"/>
      <c r="M382" s="1" t="str">
        <f t="shared" si="59"/>
        <v/>
      </c>
      <c r="N382"/>
    </row>
    <row r="383" spans="2:14" ht="21" x14ac:dyDescent="0.25">
      <c r="B383" s="11" t="s">
        <v>497</v>
      </c>
      <c r="C383" s="11"/>
      <c r="D383" s="141">
        <v>42398.729861111111</v>
      </c>
      <c r="E383" s="141">
        <v>42398.754166666666</v>
      </c>
      <c r="F383" s="11" t="s">
        <v>2</v>
      </c>
      <c r="G383" s="11" t="s">
        <v>1726</v>
      </c>
      <c r="H383" s="30">
        <f t="shared" si="60"/>
        <v>1</v>
      </c>
      <c r="I383" s="1" t="str">
        <f t="shared" si="62"/>
        <v>SECOFC  </v>
      </c>
      <c r="J383" s="1">
        <f t="shared" si="61"/>
        <v>6</v>
      </c>
      <c r="K383" s="1" t="str">
        <f t="shared" si="58"/>
        <v>SECOFC</v>
      </c>
      <c r="L383"/>
      <c r="M383" s="1" t="str">
        <f t="shared" si="59"/>
        <v/>
      </c>
      <c r="N383"/>
    </row>
    <row r="384" spans="2:14" ht="15" x14ac:dyDescent="0.25">
      <c r="B384" s="9" t="s">
        <v>499</v>
      </c>
      <c r="C384" s="9"/>
      <c r="D384" s="142">
        <v>42398.754166666666</v>
      </c>
      <c r="E384" s="142">
        <v>42398.828472222223</v>
      </c>
      <c r="F384" s="9" t="s">
        <v>2</v>
      </c>
      <c r="G384" s="9" t="s">
        <v>1782</v>
      </c>
      <c r="H384" s="30">
        <f t="shared" si="60"/>
        <v>1</v>
      </c>
      <c r="I384" s="1" t="str">
        <f t="shared" si="62"/>
        <v>DG  </v>
      </c>
      <c r="J384" s="1">
        <f t="shared" si="61"/>
        <v>14</v>
      </c>
      <c r="K384" s="1" t="str">
        <f t="shared" si="58"/>
        <v>DG</v>
      </c>
      <c r="L384"/>
      <c r="M384" s="1" t="str">
        <f t="shared" si="59"/>
        <v/>
      </c>
      <c r="N384"/>
    </row>
    <row r="385" spans="2:14" ht="15" x14ac:dyDescent="0.25">
      <c r="B385" s="11" t="s">
        <v>500</v>
      </c>
      <c r="C385" s="11"/>
      <c r="D385" s="141">
        <v>42398.828472222223</v>
      </c>
      <c r="E385" s="141">
        <v>42401.609722222223</v>
      </c>
      <c r="F385" s="11" t="s">
        <v>11</v>
      </c>
      <c r="G385" s="11" t="s">
        <v>104</v>
      </c>
      <c r="H385" s="30">
        <f t="shared" si="60"/>
        <v>2</v>
      </c>
      <c r="I385" s="1" t="str">
        <f t="shared" si="62"/>
        <v>CO  </v>
      </c>
      <c r="J385" s="1">
        <f t="shared" si="61"/>
        <v>11</v>
      </c>
      <c r="K385" s="1" t="str">
        <f t="shared" si="58"/>
        <v>CO</v>
      </c>
      <c r="L385"/>
      <c r="M385" s="1" t="str">
        <f t="shared" si="59"/>
        <v/>
      </c>
      <c r="N385"/>
    </row>
    <row r="386" spans="2:14" ht="21" x14ac:dyDescent="0.25">
      <c r="B386" s="9" t="s">
        <v>501</v>
      </c>
      <c r="C386" s="9"/>
      <c r="D386" s="142">
        <v>42401.609722222223</v>
      </c>
      <c r="E386" s="142">
        <v>42401.645138888889</v>
      </c>
      <c r="F386" s="9" t="s">
        <v>2</v>
      </c>
      <c r="G386" s="9" t="s">
        <v>503</v>
      </c>
      <c r="H386" s="30">
        <f t="shared" si="60"/>
        <v>1</v>
      </c>
      <c r="I386" s="1" t="str">
        <f t="shared" si="62"/>
        <v>ACO  </v>
      </c>
      <c r="J386" s="1">
        <f t="shared" si="61"/>
        <v>8</v>
      </c>
      <c r="K386" s="1" t="str">
        <f t="shared" si="58"/>
        <v>ACO</v>
      </c>
      <c r="L386"/>
      <c r="M386" s="1" t="str">
        <f t="shared" si="59"/>
        <v/>
      </c>
      <c r="N386"/>
    </row>
    <row r="387" spans="2:14" ht="15" x14ac:dyDescent="0.25">
      <c r="B387" s="11" t="s">
        <v>502</v>
      </c>
      <c r="C387" s="11"/>
      <c r="D387" s="141">
        <v>42401.645138888889</v>
      </c>
      <c r="E387" s="141">
        <v>42402.65347222222</v>
      </c>
      <c r="F387" s="11" t="s">
        <v>31</v>
      </c>
      <c r="G387" s="11" t="s">
        <v>505</v>
      </c>
      <c r="H387" s="30">
        <f t="shared" si="60"/>
        <v>1</v>
      </c>
      <c r="I387" s="1" t="str">
        <f t="shared" si="62"/>
        <v>DG  </v>
      </c>
      <c r="J387" s="1">
        <f t="shared" si="61"/>
        <v>14</v>
      </c>
      <c r="K387" s="1" t="str">
        <f t="shared" si="58"/>
        <v>DG</v>
      </c>
      <c r="L387"/>
      <c r="M387" s="1" t="str">
        <f t="shared" si="59"/>
        <v/>
      </c>
      <c r="N387"/>
    </row>
    <row r="388" spans="2:14" ht="15" x14ac:dyDescent="0.25">
      <c r="B388" s="9" t="s">
        <v>504</v>
      </c>
      <c r="C388" s="9"/>
      <c r="D388" s="142">
        <v>42402.65347222222</v>
      </c>
      <c r="E388" s="142">
        <v>42402.709722222222</v>
      </c>
      <c r="F388" s="9" t="s">
        <v>2</v>
      </c>
      <c r="G388" s="9" t="s">
        <v>263</v>
      </c>
      <c r="H388" s="30">
        <f t="shared" si="60"/>
        <v>1</v>
      </c>
      <c r="I388" s="1" t="str">
        <f t="shared" si="62"/>
        <v>CO  </v>
      </c>
      <c r="J388" s="1">
        <f t="shared" si="61"/>
        <v>11</v>
      </c>
      <c r="K388" s="1" t="str">
        <f t="shared" si="58"/>
        <v>CO</v>
      </c>
      <c r="L388"/>
      <c r="M388" s="1" t="str">
        <f t="shared" si="59"/>
        <v/>
      </c>
      <c r="N388"/>
    </row>
    <row r="389" spans="2:14" ht="21" x14ac:dyDescent="0.25">
      <c r="B389" s="11" t="s">
        <v>506</v>
      </c>
      <c r="C389" s="11"/>
      <c r="D389" s="141">
        <v>42402.709722222222</v>
      </c>
      <c r="E389" s="141">
        <v>42402.79583333333</v>
      </c>
      <c r="F389" s="11" t="s">
        <v>2</v>
      </c>
      <c r="G389" s="11" t="s">
        <v>508</v>
      </c>
      <c r="H389" s="30">
        <f t="shared" si="60"/>
        <v>1</v>
      </c>
      <c r="I389" s="1" t="str">
        <f t="shared" si="62"/>
        <v>ACO  </v>
      </c>
      <c r="J389" s="1">
        <f t="shared" si="61"/>
        <v>8</v>
      </c>
      <c r="K389" s="1" t="str">
        <f t="shared" si="58"/>
        <v>ACO</v>
      </c>
      <c r="L389"/>
      <c r="M389" s="1" t="str">
        <f t="shared" si="59"/>
        <v/>
      </c>
      <c r="N389"/>
    </row>
    <row r="390" spans="2:14" ht="21" x14ac:dyDescent="0.25">
      <c r="B390" s="9" t="s">
        <v>507</v>
      </c>
      <c r="C390" s="9"/>
      <c r="D390" s="142">
        <v>42402.79583333333</v>
      </c>
      <c r="E390" s="142">
        <v>42402.801388888889</v>
      </c>
      <c r="F390" s="9" t="s">
        <v>2</v>
      </c>
      <c r="G390" s="9" t="s">
        <v>1</v>
      </c>
      <c r="H390" s="30">
        <f t="shared" si="60"/>
        <v>1</v>
      </c>
      <c r="I390" s="1" t="str">
        <f t="shared" si="62"/>
        <v>SECOFC  </v>
      </c>
      <c r="J390" s="1">
        <f t="shared" si="61"/>
        <v>6</v>
      </c>
      <c r="K390" s="1" t="str">
        <f t="shared" si="58"/>
        <v>SECOFC</v>
      </c>
      <c r="L390"/>
      <c r="M390" s="1" t="str">
        <f t="shared" si="59"/>
        <v/>
      </c>
      <c r="N390"/>
    </row>
    <row r="391" spans="2:14" ht="15" x14ac:dyDescent="0.25">
      <c r="B391" s="11" t="s">
        <v>509</v>
      </c>
      <c r="C391" s="11"/>
      <c r="D391" s="141">
        <v>42402.79583333333</v>
      </c>
      <c r="E391" s="141">
        <v>42402.824305555558</v>
      </c>
      <c r="F391" s="11" t="s">
        <v>2</v>
      </c>
      <c r="G391" s="11" t="s">
        <v>1</v>
      </c>
      <c r="H391" s="30">
        <f t="shared" si="60"/>
        <v>1</v>
      </c>
      <c r="I391" s="1" t="str">
        <f t="shared" si="62"/>
        <v>DG  </v>
      </c>
      <c r="J391" s="1">
        <f t="shared" si="61"/>
        <v>14</v>
      </c>
      <c r="K391" s="1" t="str">
        <f t="shared" si="58"/>
        <v>DG</v>
      </c>
      <c r="L391"/>
      <c r="M391" s="1" t="str">
        <f t="shared" si="59"/>
        <v/>
      </c>
      <c r="N391"/>
    </row>
    <row r="392" spans="2:14" ht="15" x14ac:dyDescent="0.25">
      <c r="B392" s="9" t="s">
        <v>510</v>
      </c>
      <c r="C392" s="9"/>
      <c r="D392" s="142">
        <v>42402.824305555558</v>
      </c>
      <c r="E392" s="142">
        <v>42403.529861111114</v>
      </c>
      <c r="F392" s="9" t="s">
        <v>2</v>
      </c>
      <c r="G392" s="9" t="s">
        <v>70</v>
      </c>
      <c r="H392" s="30">
        <f t="shared" si="60"/>
        <v>1</v>
      </c>
      <c r="I392" s="1" t="str">
        <f t="shared" si="62"/>
        <v>ACO  </v>
      </c>
      <c r="J392" s="1">
        <f t="shared" si="61"/>
        <v>8</v>
      </c>
      <c r="K392" s="1" t="str">
        <f t="shared" si="58"/>
        <v>ACO</v>
      </c>
      <c r="L392"/>
      <c r="M392" s="1" t="str">
        <f t="shared" si="59"/>
        <v/>
      </c>
      <c r="N392"/>
    </row>
    <row r="393" spans="2:14" ht="15" x14ac:dyDescent="0.25">
      <c r="B393" s="11" t="s">
        <v>511</v>
      </c>
      <c r="C393" s="11"/>
      <c r="D393" s="141">
        <v>42403.529861111114</v>
      </c>
      <c r="E393" s="141">
        <v>42404.76666666667</v>
      </c>
      <c r="F393" s="11" t="s">
        <v>31</v>
      </c>
      <c r="G393" s="11" t="s">
        <v>72</v>
      </c>
      <c r="H393" s="30">
        <f t="shared" si="60"/>
        <v>1</v>
      </c>
      <c r="I393" s="1" t="str">
        <f t="shared" si="62"/>
        <v>SAEO  </v>
      </c>
      <c r="J393" s="1">
        <f t="shared" si="61"/>
        <v>7</v>
      </c>
      <c r="K393" s="1" t="str">
        <f t="shared" si="58"/>
        <v>SAEO</v>
      </c>
      <c r="L393"/>
      <c r="M393" s="1" t="str">
        <f t="shared" si="59"/>
        <v/>
      </c>
      <c r="N393"/>
    </row>
    <row r="394" spans="2:14" ht="15" x14ac:dyDescent="0.25">
      <c r="B394" s="9" t="s">
        <v>512</v>
      </c>
      <c r="C394" s="9"/>
      <c r="D394" s="142">
        <v>42404.76666666667</v>
      </c>
      <c r="E394" s="142">
        <v>42404.788888888892</v>
      </c>
      <c r="F394" s="9" t="s">
        <v>2</v>
      </c>
      <c r="G394" s="9" t="s">
        <v>1783</v>
      </c>
      <c r="H394" s="30">
        <f t="shared" si="60"/>
        <v>1</v>
      </c>
      <c r="I394" s="1" t="str">
        <f t="shared" si="62"/>
        <v>CO  </v>
      </c>
      <c r="J394" s="1">
        <f t="shared" si="61"/>
        <v>11</v>
      </c>
      <c r="K394" s="1" t="str">
        <f t="shared" si="58"/>
        <v>CO</v>
      </c>
      <c r="L394"/>
      <c r="M394" s="1" t="str">
        <f t="shared" si="59"/>
        <v/>
      </c>
      <c r="N394"/>
    </row>
    <row r="395" spans="2:14" ht="21" x14ac:dyDescent="0.25">
      <c r="B395" s="11" t="s">
        <v>513</v>
      </c>
      <c r="C395" s="11"/>
      <c r="D395" s="141">
        <v>42404.788888888892</v>
      </c>
      <c r="E395" s="141">
        <v>42405.606944444444</v>
      </c>
      <c r="F395" s="11" t="s">
        <v>2</v>
      </c>
      <c r="G395" s="11" t="s">
        <v>515</v>
      </c>
      <c r="H395" s="30">
        <f t="shared" si="60"/>
        <v>1</v>
      </c>
      <c r="I395" s="1" t="str">
        <f t="shared" si="62"/>
        <v>SACONT  </v>
      </c>
      <c r="J395" s="1">
        <f t="shared" si="61"/>
        <v>5</v>
      </c>
      <c r="K395" s="1" t="str">
        <f t="shared" si="58"/>
        <v>SACONT</v>
      </c>
      <c r="L395"/>
      <c r="M395" s="1" t="str">
        <f t="shared" si="59"/>
        <v/>
      </c>
      <c r="N395"/>
    </row>
    <row r="396" spans="2:14" ht="15" x14ac:dyDescent="0.25">
      <c r="B396" s="9" t="s">
        <v>514</v>
      </c>
      <c r="C396" s="9"/>
      <c r="D396" s="142">
        <v>42405.606944444444</v>
      </c>
      <c r="E396" s="142">
        <v>42415.718055555553</v>
      </c>
      <c r="F396" s="9" t="s">
        <v>76</v>
      </c>
      <c r="G396" s="9" t="s">
        <v>517</v>
      </c>
      <c r="H396" s="30">
        <f t="shared" si="60"/>
        <v>10</v>
      </c>
      <c r="I396" s="1" t="str">
        <f t="shared" si="62"/>
        <v>ACFIC  </v>
      </c>
      <c r="J396" s="1">
        <f t="shared" si="61"/>
        <v>10</v>
      </c>
      <c r="K396" s="1" t="str">
        <f t="shared" si="58"/>
        <v>ACFIC</v>
      </c>
      <c r="L396"/>
      <c r="M396" s="1" t="str">
        <f t="shared" si="59"/>
        <v/>
      </c>
      <c r="N396"/>
    </row>
    <row r="397" spans="2:14" ht="15" x14ac:dyDescent="0.25">
      <c r="B397" s="11" t="s">
        <v>516</v>
      </c>
      <c r="C397" s="11"/>
      <c r="D397" s="141">
        <v>42415.718055555553</v>
      </c>
      <c r="E397" s="141">
        <v>42418.5625</v>
      </c>
      <c r="F397" s="11" t="s">
        <v>11</v>
      </c>
      <c r="G397" s="11" t="s">
        <v>519</v>
      </c>
      <c r="H397" s="30">
        <f t="shared" si="60"/>
        <v>2</v>
      </c>
      <c r="I397" s="1" t="str">
        <f t="shared" si="62"/>
        <v>SPCF  </v>
      </c>
      <c r="J397" s="1">
        <f t="shared" si="61"/>
        <v>3</v>
      </c>
      <c r="K397" s="1" t="str">
        <f t="shared" si="58"/>
        <v>SPCF</v>
      </c>
      <c r="L397"/>
      <c r="M397" s="1" t="str">
        <f t="shared" si="59"/>
        <v/>
      </c>
      <c r="N397"/>
    </row>
    <row r="398" spans="2:14" ht="15" x14ac:dyDescent="0.25">
      <c r="B398" s="9" t="s">
        <v>518</v>
      </c>
      <c r="C398" s="9"/>
      <c r="D398" s="142">
        <v>42418.5625</v>
      </c>
      <c r="E398" s="142">
        <v>42418.634027777778</v>
      </c>
      <c r="F398" s="9" t="s">
        <v>2</v>
      </c>
      <c r="G398" s="9" t="s">
        <v>1726</v>
      </c>
      <c r="H398" s="30">
        <f t="shared" si="60"/>
        <v>1</v>
      </c>
      <c r="I398" s="1" t="str">
        <f t="shared" si="62"/>
        <v>CFIC  </v>
      </c>
      <c r="J398" s="1">
        <f t="shared" si="61"/>
        <v>2</v>
      </c>
      <c r="K398" s="1" t="str">
        <f t="shared" si="58"/>
        <v>CFIC</v>
      </c>
      <c r="L398"/>
      <c r="M398" s="1" t="str">
        <f t="shared" si="59"/>
        <v/>
      </c>
      <c r="N398"/>
    </row>
    <row r="399" spans="2:14" ht="15" x14ac:dyDescent="0.25">
      <c r="B399" s="11" t="s">
        <v>520</v>
      </c>
      <c r="C399" s="11"/>
      <c r="D399" s="141">
        <v>42418.634027777778</v>
      </c>
      <c r="E399" s="141">
        <v>42419.476388888892</v>
      </c>
      <c r="F399" s="11" t="s">
        <v>2</v>
      </c>
      <c r="G399" s="11" t="s">
        <v>522</v>
      </c>
      <c r="H399" s="30">
        <f t="shared" si="60"/>
        <v>1</v>
      </c>
      <c r="I399" s="1" t="str">
        <f t="shared" si="62"/>
        <v>SCL  </v>
      </c>
      <c r="J399" s="1">
        <f t="shared" si="61"/>
        <v>1</v>
      </c>
      <c r="K399" s="1" t="str">
        <f t="shared" si="58"/>
        <v>SCL</v>
      </c>
      <c r="L399"/>
      <c r="M399" s="1" t="str">
        <f t="shared" si="59"/>
        <v/>
      </c>
      <c r="N399"/>
    </row>
    <row r="400" spans="2:14" ht="15" x14ac:dyDescent="0.25">
      <c r="B400" s="9" t="s">
        <v>521</v>
      </c>
      <c r="C400" s="9"/>
      <c r="D400" s="142">
        <v>42419.476388888892</v>
      </c>
      <c r="E400" s="142">
        <v>42436.8125</v>
      </c>
      <c r="F400" s="9" t="s">
        <v>523</v>
      </c>
      <c r="G400" s="9" t="s">
        <v>524</v>
      </c>
      <c r="H400" s="30">
        <f t="shared" si="60"/>
        <v>17</v>
      </c>
      <c r="I400" s="1" t="str">
        <f t="shared" si="62"/>
        <v>SAPRE  </v>
      </c>
      <c r="J400" s="1">
        <f t="shared" si="61"/>
        <v>214</v>
      </c>
      <c r="K400" s="1" t="str">
        <f t="shared" si="58"/>
        <v>SAPRE</v>
      </c>
      <c r="L400"/>
      <c r="M400" s="1" t="str">
        <f t="shared" si="59"/>
        <v/>
      </c>
      <c r="N400"/>
    </row>
    <row r="401" spans="2:14" ht="15" x14ac:dyDescent="0.25">
      <c r="B401" s="11" t="s">
        <v>1706</v>
      </c>
      <c r="C401" s="11"/>
      <c r="D401" s="141">
        <v>42436.8125</v>
      </c>
      <c r="E401" s="141">
        <v>42439.513888888891</v>
      </c>
      <c r="F401" s="11" t="s">
        <v>11</v>
      </c>
      <c r="G401" s="11" t="s">
        <v>526</v>
      </c>
      <c r="H401" s="30">
        <f t="shared" ref="H401:H431" si="63">VALUE(IF(LEFT(F401,1)="&lt;",1,LEFT(F401,2)))</f>
        <v>2</v>
      </c>
      <c r="I401" s="1" t="str">
        <f t="shared" si="62"/>
        <v>CIP </v>
      </c>
      <c r="J401" s="1">
        <f t="shared" ref="J401:J432" si="64">SUMIFS($H$273:$H$435,$I$273:$I$435,I401)</f>
        <v>6</v>
      </c>
      <c r="K401" s="1" t="str">
        <f t="shared" si="58"/>
        <v>CIP</v>
      </c>
      <c r="L401"/>
      <c r="M401" s="1" t="str">
        <f t="shared" si="59"/>
        <v/>
      </c>
      <c r="N401"/>
    </row>
    <row r="402" spans="2:14" ht="21" x14ac:dyDescent="0.25">
      <c r="B402" s="9" t="s">
        <v>525</v>
      </c>
      <c r="C402" s="9"/>
      <c r="D402" s="142">
        <v>42439.513888888891</v>
      </c>
      <c r="E402" s="142">
        <v>42440.710416666669</v>
      </c>
      <c r="F402" s="9" t="s">
        <v>31</v>
      </c>
      <c r="G402" s="9" t="s">
        <v>1784</v>
      </c>
      <c r="H402" s="30">
        <f t="shared" si="63"/>
        <v>1</v>
      </c>
      <c r="I402" s="1" t="str">
        <f t="shared" si="62"/>
        <v>SAPRE  </v>
      </c>
      <c r="J402" s="1">
        <f t="shared" si="64"/>
        <v>214</v>
      </c>
      <c r="K402" s="1" t="str">
        <f t="shared" si="58"/>
        <v>SAPRE</v>
      </c>
      <c r="L402"/>
      <c r="M402" s="1" t="str">
        <f t="shared" si="59"/>
        <v/>
      </c>
      <c r="N402"/>
    </row>
    <row r="403" spans="2:14" ht="15" x14ac:dyDescent="0.25">
      <c r="B403" s="11" t="s">
        <v>1707</v>
      </c>
      <c r="C403" s="11"/>
      <c r="D403" s="141">
        <v>42440.710416666669</v>
      </c>
      <c r="E403" s="141">
        <v>42443.549305555556</v>
      </c>
      <c r="F403" s="11" t="s">
        <v>11</v>
      </c>
      <c r="G403" s="11" t="s">
        <v>1785</v>
      </c>
      <c r="H403" s="30">
        <f t="shared" si="63"/>
        <v>2</v>
      </c>
      <c r="I403" s="1" t="str">
        <f t="shared" si="62"/>
        <v>CIP </v>
      </c>
      <c r="J403" s="1">
        <f t="shared" si="64"/>
        <v>6</v>
      </c>
      <c r="K403" s="1" t="str">
        <f t="shared" si="58"/>
        <v>CIP</v>
      </c>
      <c r="L403"/>
      <c r="M403" s="1" t="str">
        <f t="shared" si="59"/>
        <v/>
      </c>
      <c r="N403"/>
    </row>
    <row r="404" spans="2:14" ht="21" x14ac:dyDescent="0.25">
      <c r="B404" s="9" t="s">
        <v>527</v>
      </c>
      <c r="C404" s="9"/>
      <c r="D404" s="142">
        <v>42443.549305555556</v>
      </c>
      <c r="E404" s="142">
        <v>42443.890972222223</v>
      </c>
      <c r="F404" s="9" t="s">
        <v>2</v>
      </c>
      <c r="G404" s="9" t="s">
        <v>528</v>
      </c>
      <c r="H404" s="30">
        <f t="shared" si="63"/>
        <v>1</v>
      </c>
      <c r="I404" s="1" t="str">
        <f t="shared" ref="I404:I435" si="65">RIGHT(B404,LEN(B404)-6)</f>
        <v>SECADM  </v>
      </c>
      <c r="J404" s="1">
        <f t="shared" si="64"/>
        <v>12</v>
      </c>
      <c r="K404" s="1" t="str">
        <f t="shared" si="58"/>
        <v>SECADM</v>
      </c>
      <c r="L404"/>
      <c r="M404" s="1" t="str">
        <f t="shared" si="59"/>
        <v/>
      </c>
      <c r="N404"/>
    </row>
    <row r="405" spans="2:14" ht="15" x14ac:dyDescent="0.25">
      <c r="B405" s="11" t="s">
        <v>1708</v>
      </c>
      <c r="C405" s="11"/>
      <c r="D405" s="141">
        <v>42443.890972222223</v>
      </c>
      <c r="E405" s="141">
        <v>42444.695833333331</v>
      </c>
      <c r="F405" s="11" t="s">
        <v>2</v>
      </c>
      <c r="G405" s="11" t="s">
        <v>530</v>
      </c>
      <c r="H405" s="30">
        <f t="shared" si="63"/>
        <v>1</v>
      </c>
      <c r="I405" s="1" t="str">
        <f t="shared" si="65"/>
        <v>CIP </v>
      </c>
      <c r="J405" s="1">
        <f t="shared" si="64"/>
        <v>6</v>
      </c>
      <c r="K405" s="1" t="str">
        <f t="shared" si="58"/>
        <v>CIP</v>
      </c>
      <c r="L405"/>
      <c r="M405" s="1" t="str">
        <f t="shared" si="59"/>
        <v/>
      </c>
      <c r="N405"/>
    </row>
    <row r="406" spans="2:14" ht="15" x14ac:dyDescent="0.25">
      <c r="B406" s="9" t="s">
        <v>529</v>
      </c>
      <c r="C406" s="9"/>
      <c r="D406" s="142">
        <v>42444.695833333331</v>
      </c>
      <c r="E406" s="142">
        <v>42474.466666666667</v>
      </c>
      <c r="F406" s="9" t="s">
        <v>531</v>
      </c>
      <c r="G406" s="9" t="s">
        <v>532</v>
      </c>
      <c r="H406" s="30">
        <f t="shared" si="63"/>
        <v>29</v>
      </c>
      <c r="I406" s="1" t="str">
        <f t="shared" si="65"/>
        <v>SAPRE  </v>
      </c>
      <c r="J406" s="1">
        <f t="shared" si="64"/>
        <v>214</v>
      </c>
      <c r="K406" s="1" t="str">
        <f t="shared" si="58"/>
        <v>SAPRE</v>
      </c>
      <c r="L406"/>
      <c r="M406" s="1" t="str">
        <f t="shared" si="59"/>
        <v/>
      </c>
      <c r="N406"/>
    </row>
    <row r="407" spans="2:14" ht="15" x14ac:dyDescent="0.25">
      <c r="B407" s="11" t="s">
        <v>1709</v>
      </c>
      <c r="C407" s="11"/>
      <c r="D407" s="141">
        <v>42474.466666666667</v>
      </c>
      <c r="E407" s="141">
        <v>42474.731249999997</v>
      </c>
      <c r="F407" s="11" t="s">
        <v>2</v>
      </c>
      <c r="G407" s="11" t="s">
        <v>1773</v>
      </c>
      <c r="H407" s="30">
        <f t="shared" si="63"/>
        <v>1</v>
      </c>
      <c r="I407" s="1" t="str">
        <f t="shared" si="65"/>
        <v>CIP </v>
      </c>
      <c r="J407" s="1">
        <f t="shared" si="64"/>
        <v>6</v>
      </c>
      <c r="K407" s="1" t="str">
        <f t="shared" si="58"/>
        <v>CIP</v>
      </c>
      <c r="L407"/>
      <c r="M407" s="1" t="str">
        <f t="shared" si="59"/>
        <v/>
      </c>
      <c r="N407"/>
    </row>
    <row r="408" spans="2:14" ht="21" x14ac:dyDescent="0.25">
      <c r="B408" s="9" t="s">
        <v>533</v>
      </c>
      <c r="C408" s="9"/>
      <c r="D408" s="142">
        <v>42474.731249999997</v>
      </c>
      <c r="E408" s="142">
        <v>42475.552083333336</v>
      </c>
      <c r="F408" s="9" t="s">
        <v>2</v>
      </c>
      <c r="G408" s="9" t="s">
        <v>1786</v>
      </c>
      <c r="H408" s="30">
        <f t="shared" si="63"/>
        <v>1</v>
      </c>
      <c r="I408" s="1" t="str">
        <f t="shared" si="65"/>
        <v>SECADM  </v>
      </c>
      <c r="J408" s="1">
        <f t="shared" si="64"/>
        <v>12</v>
      </c>
      <c r="K408" s="1" t="str">
        <f t="shared" si="58"/>
        <v>SECADM</v>
      </c>
      <c r="L408"/>
      <c r="M408" s="1" t="str">
        <f t="shared" si="59"/>
        <v/>
      </c>
      <c r="N408"/>
    </row>
    <row r="409" spans="2:14" ht="15" x14ac:dyDescent="0.25">
      <c r="B409" s="11" t="s">
        <v>534</v>
      </c>
      <c r="C409" s="11"/>
      <c r="D409" s="141">
        <v>42475.552083333336</v>
      </c>
      <c r="E409" s="141">
        <v>42475.561111111114</v>
      </c>
      <c r="F409" s="11" t="s">
        <v>2</v>
      </c>
      <c r="G409" s="11" t="s">
        <v>536</v>
      </c>
      <c r="H409" s="30">
        <f t="shared" si="63"/>
        <v>1</v>
      </c>
      <c r="I409" s="1" t="str">
        <f t="shared" si="65"/>
        <v>CCLC  </v>
      </c>
      <c r="J409" s="1">
        <f t="shared" si="64"/>
        <v>1</v>
      </c>
      <c r="K409" s="1" t="str">
        <f t="shared" si="58"/>
        <v>CCLC</v>
      </c>
      <c r="L409"/>
      <c r="M409" s="1" t="str">
        <f t="shared" si="59"/>
        <v/>
      </c>
      <c r="N409"/>
    </row>
    <row r="410" spans="2:14" ht="15" x14ac:dyDescent="0.25">
      <c r="B410" s="38" t="s">
        <v>535</v>
      </c>
      <c r="C410" s="38"/>
      <c r="D410" s="142">
        <v>42475.561111111114</v>
      </c>
      <c r="E410" s="142">
        <v>42475.727083333331</v>
      </c>
      <c r="F410" s="9" t="s">
        <v>2</v>
      </c>
      <c r="G410" s="9" t="s">
        <v>538</v>
      </c>
      <c r="H410" s="30">
        <f t="shared" si="63"/>
        <v>1</v>
      </c>
      <c r="I410" s="1" t="str">
        <f t="shared" si="65"/>
        <v>CLC  </v>
      </c>
      <c r="J410" s="1">
        <f t="shared" si="64"/>
        <v>17</v>
      </c>
      <c r="K410" s="1" t="str">
        <f t="shared" si="58"/>
        <v>CLC</v>
      </c>
      <c r="L410"/>
      <c r="M410" s="1" t="str">
        <f t="shared" si="59"/>
        <v/>
      </c>
      <c r="N410"/>
    </row>
    <row r="411" spans="2:14" ht="21" x14ac:dyDescent="0.25">
      <c r="B411" s="11" t="s">
        <v>537</v>
      </c>
      <c r="C411" s="11"/>
      <c r="D411" s="141">
        <v>42475.727083333331</v>
      </c>
      <c r="E411" s="141">
        <v>42487.665277777778</v>
      </c>
      <c r="F411" s="11" t="s">
        <v>42</v>
      </c>
      <c r="G411" s="11" t="s">
        <v>1787</v>
      </c>
      <c r="H411" s="30">
        <f t="shared" si="63"/>
        <v>11</v>
      </c>
      <c r="I411" s="1" t="str">
        <f t="shared" si="65"/>
        <v>SCON  </v>
      </c>
      <c r="J411" s="1">
        <f t="shared" si="64"/>
        <v>50</v>
      </c>
      <c r="K411" s="1" t="str">
        <f t="shared" si="58"/>
        <v>SCON</v>
      </c>
      <c r="L411"/>
      <c r="M411" s="1" t="str">
        <f t="shared" si="59"/>
        <v/>
      </c>
      <c r="N411"/>
    </row>
    <row r="412" spans="2:14" ht="15" x14ac:dyDescent="0.25">
      <c r="B412" s="9" t="s">
        <v>539</v>
      </c>
      <c r="C412" s="9"/>
      <c r="D412" s="142">
        <v>42487.665277777778</v>
      </c>
      <c r="E412" s="142">
        <v>42488.804166666669</v>
      </c>
      <c r="F412" s="9" t="s">
        <v>31</v>
      </c>
      <c r="G412" s="9" t="s">
        <v>1788</v>
      </c>
      <c r="H412" s="30">
        <f t="shared" si="63"/>
        <v>1</v>
      </c>
      <c r="I412" s="1" t="str">
        <f t="shared" si="65"/>
        <v>CLC  </v>
      </c>
      <c r="J412" s="1">
        <f t="shared" si="64"/>
        <v>17</v>
      </c>
      <c r="K412" s="1" t="str">
        <f t="shared" si="58"/>
        <v>CLC</v>
      </c>
      <c r="L412"/>
      <c r="M412" s="1" t="str">
        <f t="shared" si="59"/>
        <v/>
      </c>
      <c r="N412"/>
    </row>
    <row r="413" spans="2:14" ht="15" x14ac:dyDescent="0.25">
      <c r="B413" s="11" t="s">
        <v>540</v>
      </c>
      <c r="C413" s="11"/>
      <c r="D413" s="141">
        <v>42488.804166666669</v>
      </c>
      <c r="E413" s="141">
        <v>42489.615972222222</v>
      </c>
      <c r="F413" s="11" t="s">
        <v>2</v>
      </c>
      <c r="G413" s="11" t="s">
        <v>542</v>
      </c>
      <c r="H413" s="30">
        <f t="shared" si="63"/>
        <v>1</v>
      </c>
      <c r="I413" s="1" t="str">
        <f t="shared" si="65"/>
        <v>ASSDG  </v>
      </c>
      <c r="J413" s="1">
        <f t="shared" si="64"/>
        <v>12</v>
      </c>
      <c r="K413" s="1" t="str">
        <f t="shared" si="58"/>
        <v>ASSDG</v>
      </c>
      <c r="L413"/>
      <c r="M413" s="1" t="str">
        <f t="shared" si="59"/>
        <v/>
      </c>
      <c r="N413"/>
    </row>
    <row r="414" spans="2:14" ht="15" x14ac:dyDescent="0.25">
      <c r="B414" s="9" t="s">
        <v>541</v>
      </c>
      <c r="C414" s="9"/>
      <c r="D414" s="142">
        <v>42489.615972222222</v>
      </c>
      <c r="E414" s="142">
        <v>42492.712500000001</v>
      </c>
      <c r="F414" s="9" t="s">
        <v>13</v>
      </c>
      <c r="G414" s="9" t="s">
        <v>1737</v>
      </c>
      <c r="H414" s="30">
        <f t="shared" si="63"/>
        <v>3</v>
      </c>
      <c r="I414" s="1" t="str">
        <f t="shared" si="65"/>
        <v>DG  </v>
      </c>
      <c r="J414" s="1">
        <f t="shared" si="64"/>
        <v>14</v>
      </c>
      <c r="K414" s="1" t="str">
        <f t="shared" si="58"/>
        <v>DG</v>
      </c>
      <c r="L414"/>
      <c r="M414" s="1" t="str">
        <f t="shared" si="59"/>
        <v/>
      </c>
      <c r="N414"/>
    </row>
    <row r="415" spans="2:14" ht="15" x14ac:dyDescent="0.25">
      <c r="B415" s="11" t="s">
        <v>543</v>
      </c>
      <c r="C415" s="11"/>
      <c r="D415" s="141">
        <v>42492.712500000001</v>
      </c>
      <c r="E415" s="141">
        <v>42492.743750000001</v>
      </c>
      <c r="F415" s="11" t="s">
        <v>2</v>
      </c>
      <c r="G415" s="11" t="s">
        <v>545</v>
      </c>
      <c r="H415" s="30">
        <f t="shared" si="63"/>
        <v>1</v>
      </c>
      <c r="I415" s="1" t="str">
        <f t="shared" si="65"/>
        <v>CO  </v>
      </c>
      <c r="J415" s="1">
        <f t="shared" si="64"/>
        <v>11</v>
      </c>
      <c r="K415" s="1" t="str">
        <f t="shared" si="58"/>
        <v>CO</v>
      </c>
      <c r="L415"/>
      <c r="M415" s="1" t="str">
        <f t="shared" si="59"/>
        <v/>
      </c>
      <c r="N415"/>
    </row>
    <row r="416" spans="2:14" ht="21" x14ac:dyDescent="0.25">
      <c r="B416" s="9" t="s">
        <v>544</v>
      </c>
      <c r="C416" s="9"/>
      <c r="D416" s="142">
        <v>42492.743750000001</v>
      </c>
      <c r="E416" s="142">
        <v>42493.754166666666</v>
      </c>
      <c r="F416" s="9" t="s">
        <v>31</v>
      </c>
      <c r="G416" s="9" t="s">
        <v>1789</v>
      </c>
      <c r="H416" s="30">
        <f t="shared" si="63"/>
        <v>1</v>
      </c>
      <c r="I416" s="1" t="str">
        <f t="shared" si="65"/>
        <v>SAEO  </v>
      </c>
      <c r="J416" s="1">
        <f t="shared" si="64"/>
        <v>7</v>
      </c>
      <c r="K416" s="1" t="str">
        <f t="shared" ref="K416:K479" si="66">TRIM(SUBSTITUTE(I416,CHAR(160),CHAR(32)))</f>
        <v>SAEO</v>
      </c>
      <c r="L416"/>
      <c r="M416" s="1" t="str">
        <f t="shared" ref="M416:M479" si="67">TRIM(SUBSTITUTE(L416,CHAR(160),CHAR(32)))</f>
        <v/>
      </c>
      <c r="N416"/>
    </row>
    <row r="417" spans="2:14" ht="15" x14ac:dyDescent="0.25">
      <c r="B417" s="11" t="s">
        <v>546</v>
      </c>
      <c r="C417" s="11"/>
      <c r="D417" s="141">
        <v>42493.754166666666</v>
      </c>
      <c r="E417" s="141">
        <v>42494.665972222225</v>
      </c>
      <c r="F417" s="11" t="s">
        <v>2</v>
      </c>
      <c r="G417" s="11" t="s">
        <v>36</v>
      </c>
      <c r="H417" s="30">
        <f t="shared" si="63"/>
        <v>1</v>
      </c>
      <c r="I417" s="1" t="str">
        <f t="shared" si="65"/>
        <v>SAPRE  </v>
      </c>
      <c r="J417" s="1">
        <f t="shared" si="64"/>
        <v>214</v>
      </c>
      <c r="K417" s="1" t="str">
        <f t="shared" si="66"/>
        <v>SAPRE</v>
      </c>
      <c r="L417"/>
      <c r="M417" s="1" t="str">
        <f t="shared" si="67"/>
        <v/>
      </c>
      <c r="N417"/>
    </row>
    <row r="418" spans="2:14" ht="15" x14ac:dyDescent="0.25">
      <c r="B418" s="9" t="s">
        <v>547</v>
      </c>
      <c r="C418" s="9"/>
      <c r="D418" s="142">
        <v>42494.665972222225</v>
      </c>
      <c r="E418" s="142">
        <v>42494.748611111114</v>
      </c>
      <c r="F418" s="9" t="s">
        <v>2</v>
      </c>
      <c r="G418" s="9" t="s">
        <v>1790</v>
      </c>
      <c r="H418" s="30">
        <f t="shared" si="63"/>
        <v>1</v>
      </c>
      <c r="I418" s="1" t="str">
        <f t="shared" si="65"/>
        <v>SAEO  </v>
      </c>
      <c r="J418" s="1">
        <f t="shared" si="64"/>
        <v>7</v>
      </c>
      <c r="K418" s="1" t="str">
        <f t="shared" si="66"/>
        <v>SAEO</v>
      </c>
      <c r="L418"/>
      <c r="M418" s="1" t="str">
        <f t="shared" si="67"/>
        <v/>
      </c>
      <c r="N418"/>
    </row>
    <row r="419" spans="2:14" ht="15" x14ac:dyDescent="0.25">
      <c r="B419" s="11" t="s">
        <v>548</v>
      </c>
      <c r="C419" s="11"/>
      <c r="D419" s="141">
        <v>42494.748611111114</v>
      </c>
      <c r="E419" s="141">
        <v>42494.784722222219</v>
      </c>
      <c r="F419" s="11" t="s">
        <v>2</v>
      </c>
      <c r="G419" s="11" t="s">
        <v>1791</v>
      </c>
      <c r="H419" s="30">
        <f t="shared" si="63"/>
        <v>1</v>
      </c>
      <c r="I419" s="1" t="str">
        <f t="shared" si="65"/>
        <v>CO  </v>
      </c>
      <c r="J419" s="1">
        <f t="shared" si="64"/>
        <v>11</v>
      </c>
      <c r="K419" s="1" t="str">
        <f t="shared" si="66"/>
        <v>CO</v>
      </c>
      <c r="L419"/>
      <c r="M419" s="1" t="str">
        <f t="shared" si="67"/>
        <v/>
      </c>
      <c r="N419"/>
    </row>
    <row r="420" spans="2:14" ht="21" x14ac:dyDescent="0.25">
      <c r="B420" s="9" t="s">
        <v>549</v>
      </c>
      <c r="C420" s="9"/>
      <c r="D420" s="142">
        <v>42494.784722222219</v>
      </c>
      <c r="E420" s="142">
        <v>42495.59652777778</v>
      </c>
      <c r="F420" s="9" t="s">
        <v>2</v>
      </c>
      <c r="G420" s="9" t="s">
        <v>1726</v>
      </c>
      <c r="H420" s="30">
        <f t="shared" si="63"/>
        <v>1</v>
      </c>
      <c r="I420" s="1" t="str">
        <f t="shared" si="65"/>
        <v>SECOFC  </v>
      </c>
      <c r="J420" s="1">
        <f t="shared" si="64"/>
        <v>6</v>
      </c>
      <c r="K420" s="1" t="str">
        <f t="shared" si="66"/>
        <v>SECOFC</v>
      </c>
      <c r="L420"/>
      <c r="M420" s="1" t="str">
        <f t="shared" si="67"/>
        <v/>
      </c>
      <c r="N420"/>
    </row>
    <row r="421" spans="2:14" ht="15" x14ac:dyDescent="0.25">
      <c r="B421" s="11" t="s">
        <v>550</v>
      </c>
      <c r="C421" s="11"/>
      <c r="D421" s="141">
        <v>42495.59652777778</v>
      </c>
      <c r="E421" s="141">
        <v>42495.761111111111</v>
      </c>
      <c r="F421" s="11" t="s">
        <v>2</v>
      </c>
      <c r="G421" s="11" t="s">
        <v>1782</v>
      </c>
      <c r="H421" s="30">
        <f t="shared" si="63"/>
        <v>1</v>
      </c>
      <c r="I421" s="1" t="str">
        <f t="shared" si="65"/>
        <v>DG  </v>
      </c>
      <c r="J421" s="1">
        <f t="shared" si="64"/>
        <v>14</v>
      </c>
      <c r="K421" s="1" t="str">
        <f t="shared" si="66"/>
        <v>DG</v>
      </c>
      <c r="L421"/>
      <c r="M421" s="1" t="str">
        <f t="shared" si="67"/>
        <v/>
      </c>
      <c r="N421"/>
    </row>
    <row r="422" spans="2:14" ht="15" x14ac:dyDescent="0.25">
      <c r="B422" s="9" t="s">
        <v>551</v>
      </c>
      <c r="C422" s="9"/>
      <c r="D422" s="142">
        <v>42495.761111111111</v>
      </c>
      <c r="E422" s="142">
        <v>42495.779166666667</v>
      </c>
      <c r="F422" s="9" t="s">
        <v>2</v>
      </c>
      <c r="G422" s="9" t="s">
        <v>104</v>
      </c>
      <c r="H422" s="30">
        <f t="shared" si="63"/>
        <v>1</v>
      </c>
      <c r="I422" s="1" t="str">
        <f t="shared" si="65"/>
        <v>CO  </v>
      </c>
      <c r="J422" s="1">
        <f t="shared" si="64"/>
        <v>11</v>
      </c>
      <c r="K422" s="1" t="str">
        <f t="shared" si="66"/>
        <v>CO</v>
      </c>
      <c r="L422"/>
      <c r="M422" s="1" t="str">
        <f t="shared" si="67"/>
        <v/>
      </c>
      <c r="N422"/>
    </row>
    <row r="423" spans="2:14" ht="15" x14ac:dyDescent="0.25">
      <c r="B423" s="11" t="s">
        <v>552</v>
      </c>
      <c r="C423" s="11"/>
      <c r="D423" s="141">
        <v>42495.779166666667</v>
      </c>
      <c r="E423" s="141">
        <v>42496.487500000003</v>
      </c>
      <c r="F423" s="11" t="s">
        <v>2</v>
      </c>
      <c r="G423" s="11" t="s">
        <v>1792</v>
      </c>
      <c r="H423" s="30">
        <f t="shared" si="63"/>
        <v>1</v>
      </c>
      <c r="I423" s="1" t="str">
        <f t="shared" si="65"/>
        <v>ACO  </v>
      </c>
      <c r="J423" s="1">
        <f t="shared" si="64"/>
        <v>8</v>
      </c>
      <c r="K423" s="1" t="str">
        <f t="shared" si="66"/>
        <v>ACO</v>
      </c>
      <c r="L423"/>
      <c r="M423" s="1" t="str">
        <f t="shared" si="67"/>
        <v/>
      </c>
      <c r="N423"/>
    </row>
    <row r="424" spans="2:14" ht="21" x14ac:dyDescent="0.25">
      <c r="B424" s="9" t="s">
        <v>553</v>
      </c>
      <c r="C424" s="9"/>
      <c r="D424" s="142">
        <v>42496.487500000003</v>
      </c>
      <c r="E424" s="142">
        <v>42496.532638888886</v>
      </c>
      <c r="F424" s="9" t="s">
        <v>2</v>
      </c>
      <c r="G424" s="9" t="s">
        <v>1</v>
      </c>
      <c r="H424" s="30">
        <f t="shared" si="63"/>
        <v>1</v>
      </c>
      <c r="I424" s="1" t="str">
        <f t="shared" si="65"/>
        <v>SECOFC  </v>
      </c>
      <c r="J424" s="1">
        <f t="shared" si="64"/>
        <v>6</v>
      </c>
      <c r="K424" s="1" t="str">
        <f t="shared" si="66"/>
        <v>SECOFC</v>
      </c>
      <c r="L424"/>
      <c r="M424" s="1" t="str">
        <f t="shared" si="67"/>
        <v/>
      </c>
      <c r="N424"/>
    </row>
    <row r="425" spans="2:14" ht="15" x14ac:dyDescent="0.25">
      <c r="B425" s="11" t="s">
        <v>554</v>
      </c>
      <c r="C425" s="11"/>
      <c r="D425" s="141">
        <v>42496.487500000003</v>
      </c>
      <c r="E425" s="141">
        <v>42496.820138888892</v>
      </c>
      <c r="F425" s="11" t="s">
        <v>2</v>
      </c>
      <c r="G425" s="11" t="s">
        <v>1</v>
      </c>
      <c r="H425" s="30">
        <f t="shared" si="63"/>
        <v>1</v>
      </c>
      <c r="I425" s="1" t="str">
        <f t="shared" si="65"/>
        <v>DG  </v>
      </c>
      <c r="J425" s="1">
        <f t="shared" si="64"/>
        <v>14</v>
      </c>
      <c r="K425" s="1" t="str">
        <f t="shared" si="66"/>
        <v>DG</v>
      </c>
      <c r="L425"/>
      <c r="M425" s="1" t="str">
        <f t="shared" si="67"/>
        <v/>
      </c>
      <c r="N425"/>
    </row>
    <row r="426" spans="2:14" ht="15" x14ac:dyDescent="0.25">
      <c r="B426" s="9" t="s">
        <v>555</v>
      </c>
      <c r="C426" s="9"/>
      <c r="D426" s="142">
        <v>42496.820138888892</v>
      </c>
      <c r="E426" s="142">
        <v>42499.574305555558</v>
      </c>
      <c r="F426" s="9" t="s">
        <v>11</v>
      </c>
      <c r="G426" s="9" t="s">
        <v>70</v>
      </c>
      <c r="H426" s="30">
        <f t="shared" si="63"/>
        <v>2</v>
      </c>
      <c r="I426" s="1" t="str">
        <f t="shared" si="65"/>
        <v>ACO  </v>
      </c>
      <c r="J426" s="1">
        <f t="shared" si="64"/>
        <v>8</v>
      </c>
      <c r="K426" s="1" t="str">
        <f t="shared" si="66"/>
        <v>ACO</v>
      </c>
      <c r="L426"/>
      <c r="M426" s="1" t="str">
        <f t="shared" si="67"/>
        <v/>
      </c>
      <c r="N426"/>
    </row>
    <row r="427" spans="2:14" ht="15" x14ac:dyDescent="0.25">
      <c r="B427" s="11" t="s">
        <v>556</v>
      </c>
      <c r="C427" s="11"/>
      <c r="D427" s="141">
        <v>42499.574305555558</v>
      </c>
      <c r="E427" s="141">
        <v>42507.796527777777</v>
      </c>
      <c r="F427" s="11" t="s">
        <v>194</v>
      </c>
      <c r="G427" s="11" t="s">
        <v>558</v>
      </c>
      <c r="H427" s="30">
        <f t="shared" si="63"/>
        <v>8</v>
      </c>
      <c r="I427" s="1" t="str">
        <f t="shared" si="65"/>
        <v>SCON  </v>
      </c>
      <c r="J427" s="1">
        <f t="shared" si="64"/>
        <v>50</v>
      </c>
      <c r="K427" s="1" t="str">
        <f t="shared" si="66"/>
        <v>SCON</v>
      </c>
      <c r="L427"/>
      <c r="M427" s="1" t="str">
        <f t="shared" si="67"/>
        <v/>
      </c>
      <c r="N427"/>
    </row>
    <row r="428" spans="2:14" ht="15" x14ac:dyDescent="0.25">
      <c r="B428" s="9" t="s">
        <v>557</v>
      </c>
      <c r="C428" s="9"/>
      <c r="D428" s="142">
        <v>42507.796527777777</v>
      </c>
      <c r="E428" s="142">
        <v>42508.702777777777</v>
      </c>
      <c r="F428" s="9" t="s">
        <v>2</v>
      </c>
      <c r="G428" s="9" t="s">
        <v>560</v>
      </c>
      <c r="H428" s="30">
        <f t="shared" si="63"/>
        <v>1</v>
      </c>
      <c r="I428" s="1" t="str">
        <f t="shared" si="65"/>
        <v>CLC  </v>
      </c>
      <c r="J428" s="1">
        <f t="shared" si="64"/>
        <v>17</v>
      </c>
      <c r="K428" s="1" t="str">
        <f t="shared" si="66"/>
        <v>CLC</v>
      </c>
      <c r="L428"/>
      <c r="M428" s="1" t="str">
        <f t="shared" si="67"/>
        <v/>
      </c>
      <c r="N428"/>
    </row>
    <row r="429" spans="2:14" ht="15" x14ac:dyDescent="0.25">
      <c r="B429" s="11" t="s">
        <v>559</v>
      </c>
      <c r="C429" s="11"/>
      <c r="D429" s="141">
        <v>42508.702777777777</v>
      </c>
      <c r="E429" s="141">
        <v>42508.791666666664</v>
      </c>
      <c r="F429" s="11" t="s">
        <v>2</v>
      </c>
      <c r="G429" s="11" t="s">
        <v>562</v>
      </c>
      <c r="H429" s="30">
        <f t="shared" si="63"/>
        <v>1</v>
      </c>
      <c r="I429" s="1" t="str">
        <f t="shared" si="65"/>
        <v>SAEO  </v>
      </c>
      <c r="J429" s="1">
        <f t="shared" si="64"/>
        <v>7</v>
      </c>
      <c r="K429" s="1" t="str">
        <f t="shared" si="66"/>
        <v>SAEO</v>
      </c>
      <c r="L429"/>
      <c r="M429" s="1" t="str">
        <f t="shared" si="67"/>
        <v/>
      </c>
      <c r="N429"/>
    </row>
    <row r="430" spans="2:14" ht="15" x14ac:dyDescent="0.25">
      <c r="B430" s="9" t="s">
        <v>561</v>
      </c>
      <c r="C430" s="9"/>
      <c r="D430" s="142">
        <v>42508.791666666664</v>
      </c>
      <c r="E430" s="142">
        <v>42508.79583333333</v>
      </c>
      <c r="F430" s="9" t="s">
        <v>2</v>
      </c>
      <c r="G430" s="9" t="s">
        <v>1793</v>
      </c>
      <c r="H430" s="30">
        <f t="shared" si="63"/>
        <v>1</v>
      </c>
      <c r="I430" s="1" t="str">
        <f t="shared" si="65"/>
        <v>CO  </v>
      </c>
      <c r="J430" s="1">
        <f t="shared" si="64"/>
        <v>11</v>
      </c>
      <c r="K430" s="1" t="str">
        <f t="shared" si="66"/>
        <v>CO</v>
      </c>
      <c r="L430"/>
      <c r="M430" s="1" t="str">
        <f t="shared" si="67"/>
        <v/>
      </c>
      <c r="N430"/>
    </row>
    <row r="431" spans="2:14" ht="21" x14ac:dyDescent="0.25">
      <c r="B431" s="11" t="s">
        <v>563</v>
      </c>
      <c r="C431" s="11"/>
      <c r="D431" s="141">
        <v>42508.79583333333</v>
      </c>
      <c r="E431" s="141">
        <v>42509.622916666667</v>
      </c>
      <c r="F431" s="11" t="s">
        <v>2</v>
      </c>
      <c r="G431" s="11" t="s">
        <v>565</v>
      </c>
      <c r="H431" s="30">
        <f t="shared" si="63"/>
        <v>1</v>
      </c>
      <c r="I431" s="1" t="str">
        <f t="shared" si="65"/>
        <v>SACONT  </v>
      </c>
      <c r="J431" s="1">
        <f t="shared" si="64"/>
        <v>5</v>
      </c>
      <c r="K431" s="1" t="str">
        <f t="shared" si="66"/>
        <v>SACONT</v>
      </c>
      <c r="L431"/>
      <c r="M431" s="1" t="str">
        <f t="shared" si="67"/>
        <v/>
      </c>
      <c r="N431"/>
    </row>
    <row r="432" spans="2:14" ht="15" x14ac:dyDescent="0.25">
      <c r="B432" s="9" t="s">
        <v>564</v>
      </c>
      <c r="C432" s="9"/>
      <c r="D432" s="142">
        <v>42509.622916666667</v>
      </c>
      <c r="E432" s="142">
        <v>42510.580555555556</v>
      </c>
      <c r="F432" s="9" t="s">
        <v>2</v>
      </c>
      <c r="G432" s="9" t="s">
        <v>567</v>
      </c>
      <c r="H432" s="1">
        <v>1</v>
      </c>
      <c r="I432" s="1" t="str">
        <f t="shared" si="65"/>
        <v>SPCF  </v>
      </c>
      <c r="J432" s="1">
        <f t="shared" si="64"/>
        <v>3</v>
      </c>
      <c r="K432" s="1" t="str">
        <f t="shared" si="66"/>
        <v>SPCF</v>
      </c>
      <c r="L432"/>
      <c r="M432" s="1" t="str">
        <f t="shared" si="67"/>
        <v/>
      </c>
      <c r="N432"/>
    </row>
    <row r="433" spans="1:47" ht="15" x14ac:dyDescent="0.25">
      <c r="B433" s="11" t="s">
        <v>566</v>
      </c>
      <c r="C433" s="11"/>
      <c r="D433" s="141">
        <v>42510.580555555556</v>
      </c>
      <c r="E433" s="141">
        <v>42510.695138888892</v>
      </c>
      <c r="F433" s="11" t="s">
        <v>2</v>
      </c>
      <c r="G433" s="11" t="s">
        <v>1726</v>
      </c>
      <c r="H433" s="1">
        <v>1</v>
      </c>
      <c r="I433" s="1" t="str">
        <f t="shared" si="65"/>
        <v>CFIC  </v>
      </c>
      <c r="J433" s="1">
        <f t="shared" ref="J433:J435" si="68">SUMIFS($H$273:$H$435,$I$273:$I$435,I433)</f>
        <v>2</v>
      </c>
      <c r="K433" s="1" t="str">
        <f t="shared" si="66"/>
        <v>CFIC</v>
      </c>
      <c r="L433"/>
      <c r="M433" s="1" t="str">
        <f t="shared" si="67"/>
        <v/>
      </c>
      <c r="N433"/>
    </row>
    <row r="434" spans="1:47" ht="15" x14ac:dyDescent="0.25">
      <c r="B434" s="9" t="s">
        <v>568</v>
      </c>
      <c r="C434" s="9"/>
      <c r="D434" s="142">
        <v>42510.695138888892</v>
      </c>
      <c r="E434" s="142">
        <v>42671.78125</v>
      </c>
      <c r="F434" s="9" t="s">
        <v>570</v>
      </c>
      <c r="G434" s="9" t="s">
        <v>1794</v>
      </c>
      <c r="H434" s="1">
        <v>161</v>
      </c>
      <c r="I434" s="1" t="str">
        <f t="shared" si="65"/>
        <v>SAPRE  </v>
      </c>
      <c r="J434" s="1">
        <f t="shared" si="68"/>
        <v>214</v>
      </c>
      <c r="K434" s="1" t="str">
        <f t="shared" si="66"/>
        <v>SAPRE</v>
      </c>
      <c r="L434"/>
      <c r="M434" s="1" t="str">
        <f t="shared" si="67"/>
        <v/>
      </c>
      <c r="N434"/>
    </row>
    <row r="435" spans="1:47" ht="21" x14ac:dyDescent="0.25">
      <c r="B435" s="31" t="s">
        <v>569</v>
      </c>
      <c r="C435" s="31"/>
      <c r="D435" s="143">
        <v>42671.78125</v>
      </c>
      <c r="E435" s="32" t="s">
        <v>1</v>
      </c>
      <c r="F435" s="31" t="s">
        <v>13</v>
      </c>
      <c r="G435" s="11" t="s">
        <v>571</v>
      </c>
      <c r="H435" s="1">
        <v>3</v>
      </c>
      <c r="I435" s="1" t="str">
        <f t="shared" si="65"/>
        <v>SACONT  </v>
      </c>
      <c r="J435" s="1">
        <f t="shared" si="68"/>
        <v>5</v>
      </c>
      <c r="K435" s="1" t="str">
        <f t="shared" si="66"/>
        <v>SACONT</v>
      </c>
      <c r="L435"/>
      <c r="M435" s="1" t="str">
        <f t="shared" si="67"/>
        <v/>
      </c>
      <c r="N435"/>
    </row>
    <row r="436" spans="1:47" ht="15.75" thickBot="1" x14ac:dyDescent="0.3">
      <c r="B436" s="35"/>
      <c r="C436" s="35"/>
      <c r="D436" s="36"/>
      <c r="E436" s="36"/>
      <c r="F436" s="35"/>
      <c r="G436" s="13"/>
      <c r="H436" s="13" t="s">
        <v>1681</v>
      </c>
      <c r="I436" s="29" t="s">
        <v>311</v>
      </c>
      <c r="J436" s="13"/>
      <c r="K436" s="1" t="str">
        <f t="shared" si="66"/>
        <v>DADOS EXTRAIDOS:</v>
      </c>
      <c r="L436" s="40" t="s">
        <v>345</v>
      </c>
      <c r="M436" s="1" t="str">
        <f t="shared" si="67"/>
        <v>DADOS AGRUPADOS:</v>
      </c>
      <c r="N436"/>
      <c r="P436" s="6"/>
    </row>
    <row r="437" spans="1:47" ht="23.25" customHeight="1" thickBot="1" x14ac:dyDescent="0.3">
      <c r="A437" s="128" t="s">
        <v>1499</v>
      </c>
      <c r="B437" s="129"/>
      <c r="C437" s="129"/>
      <c r="D437" s="130"/>
      <c r="E437" s="130"/>
      <c r="F437" s="129"/>
      <c r="G437" s="131" t="s">
        <v>1795</v>
      </c>
      <c r="H437" s="100"/>
      <c r="I437" s="6" t="s">
        <v>310</v>
      </c>
      <c r="J437" s="6" t="s">
        <v>326</v>
      </c>
      <c r="K437" s="1" t="str">
        <f t="shared" si="66"/>
        <v>DEPTO</v>
      </c>
      <c r="L437"/>
      <c r="M437" s="1" t="str">
        <f t="shared" si="67"/>
        <v/>
      </c>
      <c r="N437"/>
      <c r="P437" s="89" t="s">
        <v>1478</v>
      </c>
      <c r="Q437" s="43"/>
      <c r="R437" s="43"/>
      <c r="S437" s="42"/>
    </row>
    <row r="438" spans="1:47" ht="21" x14ac:dyDescent="0.25">
      <c r="A438" s="128" t="s">
        <v>1499</v>
      </c>
      <c r="B438" s="33" t="s">
        <v>572</v>
      </c>
      <c r="C438" s="33"/>
      <c r="D438" s="34" t="s">
        <v>1</v>
      </c>
      <c r="E438" s="144">
        <v>42439.779166666667</v>
      </c>
      <c r="F438" s="33" t="s">
        <v>573</v>
      </c>
      <c r="G438" s="11" t="s">
        <v>1</v>
      </c>
      <c r="H438" s="138">
        <f t="shared" ref="H438:H469" si="69">VALUE(IF(LEFT(F438,1)="&lt;",1,LEFT(F438,2)))</f>
        <v>66</v>
      </c>
      <c r="I438" s="1" t="str">
        <f t="shared" ref="I438:I447" si="70">RIGHT(B438,LEN(B438)-4)</f>
        <v>SMOP  </v>
      </c>
      <c r="J438">
        <f t="shared" ref="J438:J469" si="71">SUMIFS($H$438:$H$486,$I$438:$I$486,I438)</f>
        <v>74</v>
      </c>
      <c r="K438" s="1" t="str">
        <f t="shared" si="66"/>
        <v>SMOP</v>
      </c>
      <c r="L438" s="1" t="s">
        <v>1463</v>
      </c>
      <c r="M438" s="1" t="str">
        <f>TRIM(SUBSTITUTE(L438,CHAR(160),CHAR(32)))</f>
        <v>SMOP</v>
      </c>
      <c r="N438">
        <f t="shared" ref="N438:N456" si="72">SUMIFS($H$438:$H$486,$I$438:$I$486,L438)</f>
        <v>74</v>
      </c>
      <c r="P438" s="84" t="s">
        <v>1501</v>
      </c>
      <c r="Q438" s="82">
        <f>SUMIFS($N$438:$N$467,$M$438:$M$467,P438)</f>
        <v>0</v>
      </c>
      <c r="R438" s="82"/>
      <c r="S438" s="83"/>
    </row>
    <row r="439" spans="1:47" ht="21" x14ac:dyDescent="0.25">
      <c r="A439" s="128" t="s">
        <v>1499</v>
      </c>
      <c r="B439" s="9" t="s">
        <v>1710</v>
      </c>
      <c r="C439" s="9"/>
      <c r="D439" s="142">
        <v>42439.779166666667</v>
      </c>
      <c r="E439" s="142">
        <v>42446.602083333331</v>
      </c>
      <c r="F439" s="9" t="s">
        <v>28</v>
      </c>
      <c r="G439" s="9" t="s">
        <v>615</v>
      </c>
      <c r="H439" s="138">
        <f t="shared" si="69"/>
        <v>6</v>
      </c>
      <c r="I439" s="1" t="str">
        <f t="shared" si="70"/>
        <v>CIP </v>
      </c>
      <c r="J439">
        <f t="shared" si="71"/>
        <v>13</v>
      </c>
      <c r="K439" s="1" t="str">
        <f t="shared" si="66"/>
        <v>CIP</v>
      </c>
      <c r="L439" s="1" t="s">
        <v>2040</v>
      </c>
      <c r="M439" s="1" t="str">
        <f t="shared" si="67"/>
        <v>CIP</v>
      </c>
      <c r="N439">
        <f t="shared" si="72"/>
        <v>13</v>
      </c>
      <c r="P439" s="84" t="s">
        <v>1505</v>
      </c>
      <c r="Q439" s="85">
        <f t="shared" ref="Q439:Q459" si="73">SUMIFS($N$438:$N$467,$M$438:$M$467,P439)</f>
        <v>0</v>
      </c>
      <c r="R439" s="85"/>
      <c r="S439" s="86"/>
    </row>
    <row r="440" spans="1:47" s="13" customFormat="1" ht="21" x14ac:dyDescent="0.25">
      <c r="A440" s="128" t="s">
        <v>1499</v>
      </c>
      <c r="B440" s="11" t="s">
        <v>574</v>
      </c>
      <c r="C440" s="11"/>
      <c r="D440" s="141">
        <v>42446.602083333331</v>
      </c>
      <c r="E440" s="141">
        <v>42450.728472222225</v>
      </c>
      <c r="F440" s="11" t="s">
        <v>8</v>
      </c>
      <c r="G440" s="11" t="s">
        <v>616</v>
      </c>
      <c r="H440" s="138">
        <f t="shared" si="69"/>
        <v>4</v>
      </c>
      <c r="I440" s="1" t="str">
        <f t="shared" si="70"/>
        <v>SMOP  </v>
      </c>
      <c r="J440">
        <f t="shared" si="71"/>
        <v>74</v>
      </c>
      <c r="K440" s="1" t="str">
        <f t="shared" si="66"/>
        <v>SMOP</v>
      </c>
      <c r="L440" s="1" t="s">
        <v>315</v>
      </c>
      <c r="M440" s="1" t="str">
        <f t="shared" si="67"/>
        <v>SECADM</v>
      </c>
      <c r="N440">
        <f t="shared" si="72"/>
        <v>3</v>
      </c>
      <c r="O440" s="39"/>
      <c r="P440" s="61" t="s">
        <v>1503</v>
      </c>
      <c r="Q440" s="62">
        <f t="shared" si="73"/>
        <v>13</v>
      </c>
      <c r="R440" s="62"/>
      <c r="S440" s="63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  <c r="AS440" s="39"/>
      <c r="AT440" s="39"/>
      <c r="AU440" s="39"/>
    </row>
    <row r="441" spans="1:47" ht="21" x14ac:dyDescent="0.25">
      <c r="A441" s="128" t="s">
        <v>1499</v>
      </c>
      <c r="B441" s="9" t="s">
        <v>1711</v>
      </c>
      <c r="C441" s="9"/>
      <c r="D441" s="142">
        <v>42450.728472222225</v>
      </c>
      <c r="E441" s="142">
        <v>42457.51458333333</v>
      </c>
      <c r="F441" s="9" t="s">
        <v>28</v>
      </c>
      <c r="G441" s="9" t="s">
        <v>1653</v>
      </c>
      <c r="H441" s="138">
        <f t="shared" si="69"/>
        <v>6</v>
      </c>
      <c r="I441" s="1" t="str">
        <f t="shared" si="70"/>
        <v>CIP </v>
      </c>
      <c r="J441">
        <f t="shared" si="71"/>
        <v>13</v>
      </c>
      <c r="K441" s="1" t="str">
        <f t="shared" si="66"/>
        <v>CIP</v>
      </c>
      <c r="L441" s="1" t="s">
        <v>319</v>
      </c>
      <c r="M441" s="1" t="str">
        <f t="shared" si="67"/>
        <v>CLC</v>
      </c>
      <c r="N441">
        <f t="shared" si="72"/>
        <v>15</v>
      </c>
      <c r="P441" s="61" t="s">
        <v>1507</v>
      </c>
      <c r="Q441" s="62">
        <f t="shared" si="73"/>
        <v>0</v>
      </c>
      <c r="R441" s="62"/>
      <c r="S441" s="63"/>
    </row>
    <row r="442" spans="1:47" ht="21" x14ac:dyDescent="0.25">
      <c r="A442" s="128" t="s">
        <v>1499</v>
      </c>
      <c r="B442" s="11" t="s">
        <v>575</v>
      </c>
      <c r="C442" s="11"/>
      <c r="D442" s="141">
        <v>42457.51458333333</v>
      </c>
      <c r="E442" s="141">
        <v>42460.782638888886</v>
      </c>
      <c r="F442" s="11" t="s">
        <v>13</v>
      </c>
      <c r="G442" s="11" t="s">
        <v>1796</v>
      </c>
      <c r="H442" s="138">
        <f t="shared" si="69"/>
        <v>3</v>
      </c>
      <c r="I442" s="1" t="str">
        <f t="shared" si="70"/>
        <v>SMOP  </v>
      </c>
      <c r="J442">
        <f t="shared" si="71"/>
        <v>74</v>
      </c>
      <c r="K442" s="1" t="str">
        <f t="shared" si="66"/>
        <v>SMOP</v>
      </c>
      <c r="L442" s="1" t="s">
        <v>320</v>
      </c>
      <c r="M442" s="1" t="str">
        <f t="shared" si="67"/>
        <v>SC</v>
      </c>
      <c r="N442">
        <f t="shared" si="72"/>
        <v>103</v>
      </c>
      <c r="P442" s="61" t="s">
        <v>1540</v>
      </c>
      <c r="Q442" s="62">
        <f t="shared" si="73"/>
        <v>0</v>
      </c>
      <c r="R442" s="62"/>
      <c r="S442" s="63"/>
    </row>
    <row r="443" spans="1:47" ht="21" x14ac:dyDescent="0.25">
      <c r="A443" s="128" t="s">
        <v>1499</v>
      </c>
      <c r="B443" s="9" t="s">
        <v>1718</v>
      </c>
      <c r="C443" s="9"/>
      <c r="D443" s="142">
        <v>42460.782638888886</v>
      </c>
      <c r="E443" s="142">
        <v>42461.533333333333</v>
      </c>
      <c r="F443" s="9" t="s">
        <v>2</v>
      </c>
      <c r="G443" s="9" t="s">
        <v>617</v>
      </c>
      <c r="H443" s="138">
        <f t="shared" si="69"/>
        <v>1</v>
      </c>
      <c r="I443" s="1" t="str">
        <f t="shared" si="70"/>
        <v>CIP </v>
      </c>
      <c r="J443">
        <f t="shared" si="71"/>
        <v>13</v>
      </c>
      <c r="K443" s="1" t="str">
        <f t="shared" si="66"/>
        <v>CIP</v>
      </c>
      <c r="L443" s="1" t="s">
        <v>1455</v>
      </c>
      <c r="M443" s="1" t="str">
        <f t="shared" si="67"/>
        <v>CLC</v>
      </c>
      <c r="N443">
        <f t="shared" si="72"/>
        <v>1</v>
      </c>
      <c r="P443" s="61" t="s">
        <v>1541</v>
      </c>
      <c r="Q443" s="62">
        <f t="shared" si="73"/>
        <v>0</v>
      </c>
      <c r="R443" s="62"/>
      <c r="S443" s="63"/>
    </row>
    <row r="444" spans="1:47" ht="21" x14ac:dyDescent="0.25">
      <c r="A444" s="128" t="s">
        <v>1499</v>
      </c>
      <c r="B444" s="11" t="s">
        <v>576</v>
      </c>
      <c r="C444" s="11"/>
      <c r="D444" s="141">
        <v>42461.533333333333</v>
      </c>
      <c r="E444" s="141">
        <v>42461.650694444441</v>
      </c>
      <c r="F444" s="11" t="s">
        <v>2</v>
      </c>
      <c r="G444" s="11" t="s">
        <v>1797</v>
      </c>
      <c r="H444" s="138">
        <f t="shared" si="69"/>
        <v>1</v>
      </c>
      <c r="I444" s="1" t="str">
        <f t="shared" si="70"/>
        <v>SECADM  </v>
      </c>
      <c r="J444">
        <f t="shared" si="71"/>
        <v>3</v>
      </c>
      <c r="K444" s="1" t="str">
        <f t="shared" si="66"/>
        <v>SECADM</v>
      </c>
      <c r="L444" s="1" t="s">
        <v>316</v>
      </c>
      <c r="M444" s="1" t="str">
        <f t="shared" si="67"/>
        <v>SPO</v>
      </c>
      <c r="N444">
        <f t="shared" si="72"/>
        <v>21</v>
      </c>
      <c r="P444" s="61" t="s">
        <v>1542</v>
      </c>
      <c r="Q444" s="62">
        <f t="shared" si="73"/>
        <v>74</v>
      </c>
      <c r="R444" s="62"/>
      <c r="S444" s="63"/>
    </row>
    <row r="445" spans="1:47" ht="21" x14ac:dyDescent="0.25">
      <c r="A445" s="128" t="s">
        <v>1499</v>
      </c>
      <c r="B445" s="9" t="s">
        <v>577</v>
      </c>
      <c r="C445" s="9"/>
      <c r="D445" s="142">
        <v>42461.650694444441</v>
      </c>
      <c r="E445" s="142">
        <v>42461.75</v>
      </c>
      <c r="F445" s="9" t="s">
        <v>2</v>
      </c>
      <c r="G445" s="9" t="s">
        <v>618</v>
      </c>
      <c r="H445" s="138">
        <f t="shared" si="69"/>
        <v>1</v>
      </c>
      <c r="I445" s="1" t="str">
        <f t="shared" si="70"/>
        <v>CLC  </v>
      </c>
      <c r="J445">
        <f t="shared" si="71"/>
        <v>15</v>
      </c>
      <c r="K445" s="1" t="str">
        <f t="shared" si="66"/>
        <v>CLC</v>
      </c>
      <c r="L445" s="1" t="s">
        <v>1462</v>
      </c>
      <c r="M445" s="1" t="str">
        <f t="shared" si="67"/>
        <v>SLIC</v>
      </c>
      <c r="N445">
        <f t="shared" si="72"/>
        <v>11</v>
      </c>
      <c r="P445" s="61" t="s">
        <v>1543</v>
      </c>
      <c r="Q445" s="62">
        <f t="shared" si="73"/>
        <v>0</v>
      </c>
      <c r="R445" s="62"/>
      <c r="S445" s="63"/>
    </row>
    <row r="446" spans="1:47" ht="21" x14ac:dyDescent="0.25">
      <c r="A446" s="128" t="s">
        <v>1499</v>
      </c>
      <c r="B446" s="11" t="s">
        <v>578</v>
      </c>
      <c r="C446" s="11"/>
      <c r="D446" s="141">
        <v>42461.75</v>
      </c>
      <c r="E446" s="141">
        <v>42534.772222222222</v>
      </c>
      <c r="F446" s="11" t="s">
        <v>579</v>
      </c>
      <c r="G446" s="11" t="s">
        <v>357</v>
      </c>
      <c r="H446" s="138">
        <f t="shared" si="69"/>
        <v>73</v>
      </c>
      <c r="I446" s="1" t="str">
        <f t="shared" si="70"/>
        <v>SC  </v>
      </c>
      <c r="J446">
        <f t="shared" si="71"/>
        <v>103</v>
      </c>
      <c r="K446" s="1" t="str">
        <f t="shared" si="66"/>
        <v>SC</v>
      </c>
      <c r="L446" s="1" t="s">
        <v>321</v>
      </c>
      <c r="M446" s="1" t="str">
        <f t="shared" si="67"/>
        <v>SCON</v>
      </c>
      <c r="N446">
        <f t="shared" si="72"/>
        <v>6</v>
      </c>
      <c r="P446" s="61" t="s">
        <v>1719</v>
      </c>
      <c r="Q446" s="62">
        <f t="shared" si="73"/>
        <v>0</v>
      </c>
      <c r="R446" s="62"/>
      <c r="S446" s="63"/>
    </row>
    <row r="447" spans="1:47" ht="21" x14ac:dyDescent="0.25">
      <c r="A447" s="128" t="s">
        <v>1499</v>
      </c>
      <c r="B447" s="9" t="s">
        <v>91</v>
      </c>
      <c r="C447" s="9"/>
      <c r="D447" s="142">
        <v>42534.772222222222</v>
      </c>
      <c r="E447" s="142">
        <v>42535.770138888889</v>
      </c>
      <c r="F447" s="9" t="s">
        <v>2</v>
      </c>
      <c r="G447" s="9" t="s">
        <v>213</v>
      </c>
      <c r="H447" s="138">
        <f t="shared" si="69"/>
        <v>1</v>
      </c>
      <c r="I447" s="1" t="str">
        <f t="shared" si="70"/>
        <v xml:space="preserve"> CLC  </v>
      </c>
      <c r="J447">
        <f t="shared" si="71"/>
        <v>1</v>
      </c>
      <c r="K447" s="1" t="str">
        <f t="shared" si="66"/>
        <v>CLC</v>
      </c>
      <c r="L447" s="1" t="s">
        <v>336</v>
      </c>
      <c r="M447" s="1" t="str">
        <f t="shared" si="67"/>
        <v>SECGA</v>
      </c>
      <c r="N447">
        <f t="shared" si="72"/>
        <v>2</v>
      </c>
      <c r="P447" s="61" t="s">
        <v>1509</v>
      </c>
      <c r="Q447" s="62">
        <f t="shared" si="73"/>
        <v>1</v>
      </c>
      <c r="R447" s="62"/>
      <c r="S447" s="63"/>
    </row>
    <row r="448" spans="1:47" ht="21" x14ac:dyDescent="0.25">
      <c r="A448" s="128" t="s">
        <v>1499</v>
      </c>
      <c r="B448" s="11" t="s">
        <v>580</v>
      </c>
      <c r="C448" s="11"/>
      <c r="D448" s="141">
        <v>42535.770138888889</v>
      </c>
      <c r="E448" s="141">
        <v>42556.624305555553</v>
      </c>
      <c r="F448" s="11" t="s">
        <v>164</v>
      </c>
      <c r="G448" s="11" t="s">
        <v>619</v>
      </c>
      <c r="H448" s="138">
        <f t="shared" si="69"/>
        <v>20</v>
      </c>
      <c r="I448" s="1" t="str">
        <f t="shared" ref="I448:I495" si="74">RIGHT(B448,LEN(B448)-5)</f>
        <v>SPO  </v>
      </c>
      <c r="J448">
        <f t="shared" si="71"/>
        <v>21</v>
      </c>
      <c r="K448" s="1" t="str">
        <f t="shared" si="66"/>
        <v>SPO</v>
      </c>
      <c r="L448" s="1" t="s">
        <v>330</v>
      </c>
      <c r="M448" s="1" t="str">
        <f t="shared" si="67"/>
        <v>CPL</v>
      </c>
      <c r="N448">
        <f t="shared" si="72"/>
        <v>22</v>
      </c>
      <c r="P448" s="61" t="s">
        <v>1511</v>
      </c>
      <c r="Q448" s="62">
        <f t="shared" si="73"/>
        <v>0</v>
      </c>
      <c r="R448" s="62"/>
      <c r="S448" s="63"/>
    </row>
    <row r="449" spans="1:19" ht="21" x14ac:dyDescent="0.25">
      <c r="A449" s="128" t="s">
        <v>1499</v>
      </c>
      <c r="B449" s="9" t="s">
        <v>581</v>
      </c>
      <c r="C449" s="9"/>
      <c r="D449" s="142">
        <v>42556.624305555553</v>
      </c>
      <c r="E449" s="142">
        <v>42556.710416666669</v>
      </c>
      <c r="F449" s="9" t="s">
        <v>2</v>
      </c>
      <c r="G449" s="9" t="s">
        <v>620</v>
      </c>
      <c r="H449" s="138">
        <f t="shared" si="69"/>
        <v>1</v>
      </c>
      <c r="I449" s="1" t="str">
        <f t="shared" si="74"/>
        <v>SECADM  </v>
      </c>
      <c r="J449">
        <f t="shared" si="71"/>
        <v>3</v>
      </c>
      <c r="K449" s="1" t="str">
        <f t="shared" si="66"/>
        <v>SECADM</v>
      </c>
      <c r="L449" s="1" t="s">
        <v>322</v>
      </c>
      <c r="M449" s="1" t="str">
        <f t="shared" si="67"/>
        <v>ASSDG</v>
      </c>
      <c r="N449">
        <f t="shared" si="72"/>
        <v>9</v>
      </c>
      <c r="P449" s="61" t="s">
        <v>1513</v>
      </c>
      <c r="Q449" s="62">
        <f t="shared" si="73"/>
        <v>0</v>
      </c>
      <c r="R449" s="62"/>
      <c r="S449" s="63"/>
    </row>
    <row r="450" spans="1:19" ht="21" x14ac:dyDescent="0.25">
      <c r="A450" s="128" t="s">
        <v>1499</v>
      </c>
      <c r="B450" s="11" t="s">
        <v>26</v>
      </c>
      <c r="C450" s="11"/>
      <c r="D450" s="141">
        <v>42556.710416666669</v>
      </c>
      <c r="E450" s="141">
        <v>42556.782638888886</v>
      </c>
      <c r="F450" s="11" t="s">
        <v>2</v>
      </c>
      <c r="G450" s="11" t="s">
        <v>621</v>
      </c>
      <c r="H450" s="138">
        <f t="shared" si="69"/>
        <v>1</v>
      </c>
      <c r="I450" s="1" t="str">
        <f t="shared" si="74"/>
        <v>CLC  </v>
      </c>
      <c r="J450">
        <f t="shared" si="71"/>
        <v>15</v>
      </c>
      <c r="K450" s="1" t="str">
        <f t="shared" si="66"/>
        <v>CLC</v>
      </c>
      <c r="L450" s="1" t="s">
        <v>317</v>
      </c>
      <c r="M450" s="1" t="str">
        <f t="shared" si="67"/>
        <v>CO</v>
      </c>
      <c r="N450">
        <f t="shared" si="72"/>
        <v>1</v>
      </c>
      <c r="P450" s="58" t="s">
        <v>1515</v>
      </c>
      <c r="Q450" s="59">
        <f t="shared" si="73"/>
        <v>0</v>
      </c>
      <c r="R450" s="59"/>
      <c r="S450" s="60"/>
    </row>
    <row r="451" spans="1:19" ht="21" x14ac:dyDescent="0.25">
      <c r="A451" s="128" t="s">
        <v>1499</v>
      </c>
      <c r="B451" s="9" t="s">
        <v>27</v>
      </c>
      <c r="C451" s="9"/>
      <c r="D451" s="142">
        <v>42556.782638888886</v>
      </c>
      <c r="E451" s="142">
        <v>42565.574999999997</v>
      </c>
      <c r="F451" s="9" t="s">
        <v>194</v>
      </c>
      <c r="G451" s="9" t="s">
        <v>1764</v>
      </c>
      <c r="H451" s="138">
        <f t="shared" si="69"/>
        <v>8</v>
      </c>
      <c r="I451" s="1" t="str">
        <f t="shared" si="74"/>
        <v>SC  </v>
      </c>
      <c r="J451">
        <f t="shared" si="71"/>
        <v>103</v>
      </c>
      <c r="K451" s="1" t="str">
        <f t="shared" si="66"/>
        <v>SC</v>
      </c>
      <c r="L451" s="1" t="s">
        <v>318</v>
      </c>
      <c r="M451" s="1" t="str">
        <f t="shared" si="67"/>
        <v>SECOFC</v>
      </c>
      <c r="N451">
        <f t="shared" si="72"/>
        <v>1</v>
      </c>
      <c r="P451" s="58" t="s">
        <v>1517</v>
      </c>
      <c r="Q451" s="59">
        <f t="shared" si="73"/>
        <v>0</v>
      </c>
      <c r="R451" s="59"/>
      <c r="S451" s="60"/>
    </row>
    <row r="452" spans="1:19" ht="21" x14ac:dyDescent="0.25">
      <c r="A452" s="128" t="s">
        <v>1499</v>
      </c>
      <c r="B452" s="11" t="s">
        <v>29</v>
      </c>
      <c r="C452" s="11"/>
      <c r="D452" s="141">
        <v>42565.574999999997</v>
      </c>
      <c r="E452" s="141">
        <v>42565.59652777778</v>
      </c>
      <c r="F452" s="11" t="s">
        <v>2</v>
      </c>
      <c r="G452" s="11" t="s">
        <v>1798</v>
      </c>
      <c r="H452" s="138">
        <f t="shared" si="69"/>
        <v>1</v>
      </c>
      <c r="I452" s="1" t="str">
        <f t="shared" si="74"/>
        <v>CLC  </v>
      </c>
      <c r="J452">
        <f t="shared" si="71"/>
        <v>15</v>
      </c>
      <c r="K452" s="1" t="str">
        <f t="shared" si="66"/>
        <v>CLC</v>
      </c>
      <c r="L452" s="1" t="s">
        <v>323</v>
      </c>
      <c r="M452" s="1" t="str">
        <f t="shared" si="67"/>
        <v>DG</v>
      </c>
      <c r="N452">
        <f t="shared" si="72"/>
        <v>2</v>
      </c>
      <c r="P452" s="58" t="s">
        <v>1519</v>
      </c>
      <c r="Q452" s="59">
        <f t="shared" si="73"/>
        <v>0</v>
      </c>
      <c r="R452" s="59"/>
      <c r="S452" s="60"/>
    </row>
    <row r="453" spans="1:19" ht="21" x14ac:dyDescent="0.25">
      <c r="A453" s="128" t="s">
        <v>1499</v>
      </c>
      <c r="B453" s="9" t="s">
        <v>582</v>
      </c>
      <c r="C453" s="9"/>
      <c r="D453" s="142">
        <v>42565.59652777778</v>
      </c>
      <c r="E453" s="142">
        <v>42565.704861111109</v>
      </c>
      <c r="F453" s="9" t="s">
        <v>2</v>
      </c>
      <c r="G453" s="9" t="s">
        <v>1799</v>
      </c>
      <c r="H453" s="138">
        <f t="shared" si="69"/>
        <v>1</v>
      </c>
      <c r="I453" s="1" t="str">
        <f t="shared" si="74"/>
        <v>SECADM  </v>
      </c>
      <c r="J453">
        <f t="shared" si="71"/>
        <v>3</v>
      </c>
      <c r="K453" s="1" t="str">
        <f t="shared" si="66"/>
        <v>SECADM</v>
      </c>
      <c r="L453" s="1" t="s">
        <v>1469</v>
      </c>
      <c r="M453" s="1" t="str">
        <f t="shared" si="67"/>
        <v>GABDG</v>
      </c>
      <c r="N453">
        <f t="shared" si="72"/>
        <v>1</v>
      </c>
      <c r="P453" s="58" t="s">
        <v>1533</v>
      </c>
      <c r="Q453" s="59">
        <f t="shared" si="73"/>
        <v>0</v>
      </c>
      <c r="R453" s="59"/>
      <c r="S453" s="60"/>
    </row>
    <row r="454" spans="1:19" ht="21" x14ac:dyDescent="0.25">
      <c r="A454" s="128" t="s">
        <v>1499</v>
      </c>
      <c r="B454" s="11" t="s">
        <v>583</v>
      </c>
      <c r="C454" s="11"/>
      <c r="D454" s="141">
        <v>42565.704861111109</v>
      </c>
      <c r="E454" s="141">
        <v>42565.734027777777</v>
      </c>
      <c r="F454" s="11" t="s">
        <v>2</v>
      </c>
      <c r="G454" s="11" t="s">
        <v>622</v>
      </c>
      <c r="H454" s="138">
        <f t="shared" si="69"/>
        <v>1</v>
      </c>
      <c r="I454" s="1" t="str">
        <f t="shared" si="74"/>
        <v>CLC  </v>
      </c>
      <c r="J454">
        <f t="shared" si="71"/>
        <v>15</v>
      </c>
      <c r="K454" s="1" t="str">
        <f t="shared" si="66"/>
        <v>CLC</v>
      </c>
      <c r="L454" s="1" t="s">
        <v>1470</v>
      </c>
      <c r="M454" s="1" t="str">
        <f t="shared" si="67"/>
        <v>SMIC</v>
      </c>
      <c r="N454">
        <f t="shared" si="72"/>
        <v>1</v>
      </c>
      <c r="P454" s="58" t="s">
        <v>1522</v>
      </c>
      <c r="Q454" s="59">
        <f t="shared" si="73"/>
        <v>0</v>
      </c>
      <c r="R454" s="59"/>
      <c r="S454" s="60"/>
    </row>
    <row r="455" spans="1:19" ht="21" x14ac:dyDescent="0.25">
      <c r="A455" s="128" t="s">
        <v>1499</v>
      </c>
      <c r="B455" s="9" t="s">
        <v>584</v>
      </c>
      <c r="C455" s="9"/>
      <c r="D455" s="142">
        <v>42565.734027777777</v>
      </c>
      <c r="E455" s="142">
        <v>42569.632638888892</v>
      </c>
      <c r="F455" s="9" t="s">
        <v>13</v>
      </c>
      <c r="G455" s="9" t="s">
        <v>1800</v>
      </c>
      <c r="H455" s="138">
        <f t="shared" si="69"/>
        <v>3</v>
      </c>
      <c r="I455" s="1" t="str">
        <f t="shared" si="74"/>
        <v>SLIC  </v>
      </c>
      <c r="J455">
        <f t="shared" si="71"/>
        <v>11</v>
      </c>
      <c r="K455" s="1" t="str">
        <f t="shared" si="66"/>
        <v>SLIC</v>
      </c>
      <c r="L455" s="1" t="s">
        <v>324</v>
      </c>
      <c r="M455" s="1" t="str">
        <f t="shared" si="67"/>
        <v>ACO</v>
      </c>
      <c r="N455">
        <f t="shared" si="72"/>
        <v>0</v>
      </c>
      <c r="P455" s="58" t="s">
        <v>1544</v>
      </c>
      <c r="Q455" s="59">
        <f t="shared" si="73"/>
        <v>0</v>
      </c>
      <c r="R455" s="59"/>
      <c r="S455" s="60"/>
    </row>
    <row r="456" spans="1:19" ht="21" x14ac:dyDescent="0.25">
      <c r="A456" s="128" t="s">
        <v>1499</v>
      </c>
      <c r="B456" s="11" t="s">
        <v>250</v>
      </c>
      <c r="C456" s="11"/>
      <c r="D456" s="141">
        <v>42569.632638888892</v>
      </c>
      <c r="E456" s="141">
        <v>42570.581250000003</v>
      </c>
      <c r="F456" s="11" t="s">
        <v>2</v>
      </c>
      <c r="G456" s="11" t="s">
        <v>36</v>
      </c>
      <c r="H456" s="138">
        <f t="shared" si="69"/>
        <v>1</v>
      </c>
      <c r="I456" s="1" t="str">
        <f t="shared" si="74"/>
        <v>SC  </v>
      </c>
      <c r="J456">
        <f t="shared" si="71"/>
        <v>103</v>
      </c>
      <c r="K456" s="1" t="str">
        <f t="shared" si="66"/>
        <v>SC</v>
      </c>
      <c r="L456" s="1" t="s">
        <v>325</v>
      </c>
      <c r="M456" s="1" t="str">
        <f t="shared" si="67"/>
        <v>SAEO</v>
      </c>
      <c r="N456">
        <f t="shared" si="72"/>
        <v>0</v>
      </c>
      <c r="O456" s="1" t="s">
        <v>1646</v>
      </c>
      <c r="P456" s="58" t="s">
        <v>1545</v>
      </c>
      <c r="Q456" s="59">
        <f t="shared" si="73"/>
        <v>0</v>
      </c>
      <c r="R456" s="59"/>
      <c r="S456" s="60"/>
    </row>
    <row r="457" spans="1:19" ht="21" x14ac:dyDescent="0.25">
      <c r="A457" s="128" t="s">
        <v>1499</v>
      </c>
      <c r="B457" s="9" t="s">
        <v>585</v>
      </c>
      <c r="C457" s="9"/>
      <c r="D457" s="142">
        <v>42570.581250000003</v>
      </c>
      <c r="E457" s="142">
        <v>42570.595138888886</v>
      </c>
      <c r="F457" s="9" t="s">
        <v>2</v>
      </c>
      <c r="G457" s="9" t="s">
        <v>623</v>
      </c>
      <c r="H457" s="138">
        <f t="shared" si="69"/>
        <v>1</v>
      </c>
      <c r="I457" s="1" t="str">
        <f t="shared" si="74"/>
        <v>SMOP  </v>
      </c>
      <c r="J457">
        <f t="shared" si="71"/>
        <v>74</v>
      </c>
      <c r="K457" s="1" t="str">
        <f t="shared" si="66"/>
        <v>SMOP</v>
      </c>
      <c r="L457"/>
      <c r="M457" s="97" t="s">
        <v>1549</v>
      </c>
      <c r="N457" s="132">
        <f>SUM(N438:N456)</f>
        <v>286</v>
      </c>
      <c r="O457" s="133">
        <v>292</v>
      </c>
      <c r="P457" s="58" t="s">
        <v>1546</v>
      </c>
      <c r="Q457" s="59">
        <f t="shared" si="73"/>
        <v>0</v>
      </c>
      <c r="R457" s="59"/>
      <c r="S457" s="60"/>
    </row>
    <row r="458" spans="1:19" ht="21" x14ac:dyDescent="0.25">
      <c r="A458" s="128" t="s">
        <v>1499</v>
      </c>
      <c r="B458" s="11" t="s">
        <v>253</v>
      </c>
      <c r="C458" s="11"/>
      <c r="D458" s="141">
        <v>42570.595138888886</v>
      </c>
      <c r="E458" s="141">
        <v>42591.595833333333</v>
      </c>
      <c r="F458" s="11" t="s">
        <v>586</v>
      </c>
      <c r="G458" s="11" t="s">
        <v>1801</v>
      </c>
      <c r="H458" s="138">
        <f t="shared" si="69"/>
        <v>21</v>
      </c>
      <c r="I458" s="1" t="str">
        <f t="shared" si="74"/>
        <v>SC  </v>
      </c>
      <c r="J458">
        <f t="shared" si="71"/>
        <v>103</v>
      </c>
      <c r="K458" s="1" t="str">
        <f t="shared" si="66"/>
        <v>SC</v>
      </c>
      <c r="L458"/>
      <c r="M458" s="1" t="str">
        <f t="shared" si="67"/>
        <v/>
      </c>
      <c r="N458"/>
      <c r="P458" s="58" t="s">
        <v>1547</v>
      </c>
      <c r="Q458" s="59">
        <f t="shared" si="73"/>
        <v>0</v>
      </c>
      <c r="R458" s="59"/>
      <c r="S458" s="60"/>
    </row>
    <row r="459" spans="1:19" ht="21.75" thickBot="1" x14ac:dyDescent="0.3">
      <c r="A459" s="128" t="s">
        <v>1499</v>
      </c>
      <c r="B459" s="9" t="s">
        <v>203</v>
      </c>
      <c r="C459" s="9"/>
      <c r="D459" s="142">
        <v>42591.595833333333</v>
      </c>
      <c r="E459" s="142">
        <v>42594.782638888886</v>
      </c>
      <c r="F459" s="9" t="s">
        <v>13</v>
      </c>
      <c r="G459" s="9" t="s">
        <v>1802</v>
      </c>
      <c r="H459" s="138">
        <f t="shared" si="69"/>
        <v>3</v>
      </c>
      <c r="I459" s="1" t="str">
        <f t="shared" si="74"/>
        <v>CLC  </v>
      </c>
      <c r="J459">
        <f t="shared" si="71"/>
        <v>15</v>
      </c>
      <c r="K459" s="1" t="str">
        <f t="shared" si="66"/>
        <v>CLC</v>
      </c>
      <c r="L459"/>
      <c r="M459" s="1" t="str">
        <f t="shared" si="67"/>
        <v/>
      </c>
      <c r="N459"/>
      <c r="P459" s="64" t="s">
        <v>1548</v>
      </c>
      <c r="Q459" s="88">
        <f t="shared" si="73"/>
        <v>0</v>
      </c>
      <c r="R459" s="88"/>
      <c r="S459" s="65"/>
    </row>
    <row r="460" spans="1:19" ht="21" x14ac:dyDescent="0.25">
      <c r="A460" s="128" t="s">
        <v>1499</v>
      </c>
      <c r="B460" s="11" t="s">
        <v>363</v>
      </c>
      <c r="C460" s="11"/>
      <c r="D460" s="141">
        <v>42594.782638888886</v>
      </c>
      <c r="E460" s="141">
        <v>42598.665972222225</v>
      </c>
      <c r="F460" s="11" t="s">
        <v>13</v>
      </c>
      <c r="G460" s="11" t="s">
        <v>624</v>
      </c>
      <c r="H460" s="138">
        <f t="shared" si="69"/>
        <v>3</v>
      </c>
      <c r="I460" s="1" t="str">
        <f t="shared" si="74"/>
        <v>SLIC  </v>
      </c>
      <c r="J460">
        <f t="shared" si="71"/>
        <v>11</v>
      </c>
      <c r="K460" s="1" t="str">
        <f t="shared" si="66"/>
        <v>SLIC</v>
      </c>
      <c r="L460"/>
      <c r="M460" s="1" t="str">
        <f t="shared" si="67"/>
        <v/>
      </c>
      <c r="N460"/>
    </row>
    <row r="461" spans="1:19" ht="21" x14ac:dyDescent="0.25">
      <c r="A461" s="128" t="s">
        <v>1499</v>
      </c>
      <c r="B461" s="9" t="s">
        <v>45</v>
      </c>
      <c r="C461" s="9"/>
      <c r="D461" s="142">
        <v>42598.665972222225</v>
      </c>
      <c r="E461" s="142">
        <v>42604.748611111114</v>
      </c>
      <c r="F461" s="9" t="s">
        <v>28</v>
      </c>
      <c r="G461" s="9" t="s">
        <v>625</v>
      </c>
      <c r="H461" s="138">
        <f t="shared" si="69"/>
        <v>6</v>
      </c>
      <c r="I461" s="1" t="str">
        <f t="shared" si="74"/>
        <v>SCON  </v>
      </c>
      <c r="J461">
        <f t="shared" si="71"/>
        <v>6</v>
      </c>
      <c r="K461" s="1" t="str">
        <f t="shared" si="66"/>
        <v>SCON</v>
      </c>
      <c r="L461"/>
      <c r="M461" s="1" t="str">
        <f t="shared" si="67"/>
        <v/>
      </c>
      <c r="N461"/>
    </row>
    <row r="462" spans="1:19" ht="21" x14ac:dyDescent="0.25">
      <c r="A462" s="128" t="s">
        <v>1499</v>
      </c>
      <c r="B462" s="11" t="s">
        <v>366</v>
      </c>
      <c r="C462" s="11"/>
      <c r="D462" s="141">
        <v>42604.748611111114</v>
      </c>
      <c r="E462" s="141">
        <v>42605.749305555553</v>
      </c>
      <c r="F462" s="11" t="s">
        <v>2</v>
      </c>
      <c r="G462" s="11" t="s">
        <v>626</v>
      </c>
      <c r="H462" s="138">
        <f t="shared" si="69"/>
        <v>1</v>
      </c>
      <c r="I462" s="1" t="str">
        <f t="shared" si="74"/>
        <v>SLIC  </v>
      </c>
      <c r="J462">
        <f t="shared" si="71"/>
        <v>11</v>
      </c>
      <c r="K462" s="1" t="str">
        <f t="shared" si="66"/>
        <v>SLIC</v>
      </c>
      <c r="L462"/>
      <c r="M462" s="1" t="str">
        <f t="shared" si="67"/>
        <v/>
      </c>
      <c r="N462"/>
    </row>
    <row r="463" spans="1:19" ht="21" x14ac:dyDescent="0.25">
      <c r="A463" s="128" t="s">
        <v>1499</v>
      </c>
      <c r="B463" s="9" t="s">
        <v>208</v>
      </c>
      <c r="C463" s="9"/>
      <c r="D463" s="142">
        <v>42605.632638888892</v>
      </c>
      <c r="E463" s="142">
        <v>42605.818055555559</v>
      </c>
      <c r="F463" s="9" t="s">
        <v>2</v>
      </c>
      <c r="G463" s="9" t="s">
        <v>627</v>
      </c>
      <c r="H463" s="138">
        <f t="shared" si="69"/>
        <v>1</v>
      </c>
      <c r="I463" s="1" t="str">
        <f t="shared" si="74"/>
        <v>CLC  </v>
      </c>
      <c r="J463">
        <f t="shared" si="71"/>
        <v>15</v>
      </c>
      <c r="K463" s="1" t="str">
        <f t="shared" si="66"/>
        <v>CLC</v>
      </c>
      <c r="L463"/>
      <c r="M463" s="1" t="str">
        <f t="shared" si="67"/>
        <v/>
      </c>
      <c r="N463"/>
    </row>
    <row r="464" spans="1:19" ht="21" x14ac:dyDescent="0.25">
      <c r="A464" s="128" t="s">
        <v>1499</v>
      </c>
      <c r="B464" s="11" t="s">
        <v>210</v>
      </c>
      <c r="C464" s="11"/>
      <c r="D464" s="141">
        <v>42605.818055555559</v>
      </c>
      <c r="E464" s="141">
        <v>42607.760416666664</v>
      </c>
      <c r="F464" s="11" t="s">
        <v>31</v>
      </c>
      <c r="G464" s="11" t="s">
        <v>1803</v>
      </c>
      <c r="H464" s="138">
        <f t="shared" si="69"/>
        <v>1</v>
      </c>
      <c r="I464" s="1" t="str">
        <f t="shared" si="74"/>
        <v>SECGA  </v>
      </c>
      <c r="J464">
        <f t="shared" si="71"/>
        <v>2</v>
      </c>
      <c r="K464" s="1" t="str">
        <f t="shared" si="66"/>
        <v>SECGA</v>
      </c>
      <c r="L464"/>
      <c r="M464" s="1" t="str">
        <f t="shared" si="67"/>
        <v/>
      </c>
      <c r="N464"/>
    </row>
    <row r="465" spans="1:14" ht="21" x14ac:dyDescent="0.25">
      <c r="A465" s="128" t="s">
        <v>1499</v>
      </c>
      <c r="B465" s="9" t="s">
        <v>587</v>
      </c>
      <c r="C465" s="9"/>
      <c r="D465" s="142">
        <v>42607.760416666664</v>
      </c>
      <c r="E465" s="142">
        <v>42608.754166666666</v>
      </c>
      <c r="F465" s="9" t="s">
        <v>2</v>
      </c>
      <c r="G465" s="9" t="s">
        <v>493</v>
      </c>
      <c r="H465" s="138">
        <f t="shared" si="69"/>
        <v>1</v>
      </c>
      <c r="I465" s="1" t="str">
        <f t="shared" si="74"/>
        <v>CLC  </v>
      </c>
      <c r="J465">
        <f t="shared" si="71"/>
        <v>15</v>
      </c>
      <c r="K465" s="1" t="str">
        <f t="shared" si="66"/>
        <v>CLC</v>
      </c>
      <c r="L465"/>
      <c r="M465" s="1" t="str">
        <f t="shared" si="67"/>
        <v/>
      </c>
      <c r="N465"/>
    </row>
    <row r="466" spans="1:14" ht="21" x14ac:dyDescent="0.25">
      <c r="A466" s="128" t="s">
        <v>1499</v>
      </c>
      <c r="B466" s="11" t="s">
        <v>588</v>
      </c>
      <c r="C466" s="11"/>
      <c r="D466" s="141">
        <v>42608.754166666666</v>
      </c>
      <c r="E466" s="141">
        <v>42608.803472222222</v>
      </c>
      <c r="F466" s="11" t="s">
        <v>2</v>
      </c>
      <c r="G466" s="11" t="s">
        <v>628</v>
      </c>
      <c r="H466" s="138">
        <f t="shared" si="69"/>
        <v>1</v>
      </c>
      <c r="I466" s="1" t="str">
        <f t="shared" si="74"/>
        <v>SLIC  </v>
      </c>
      <c r="J466">
        <f t="shared" si="71"/>
        <v>11</v>
      </c>
      <c r="K466" s="1" t="str">
        <f t="shared" si="66"/>
        <v>SLIC</v>
      </c>
      <c r="L466"/>
      <c r="M466" s="1" t="str">
        <f t="shared" si="67"/>
        <v/>
      </c>
      <c r="N466"/>
    </row>
    <row r="467" spans="1:14" ht="21" x14ac:dyDescent="0.25">
      <c r="A467" s="128" t="s">
        <v>1499</v>
      </c>
      <c r="B467" s="9" t="s">
        <v>589</v>
      </c>
      <c r="C467" s="9"/>
      <c r="D467" s="142">
        <v>42608.803472222222</v>
      </c>
      <c r="E467" s="142">
        <v>42612.73333333333</v>
      </c>
      <c r="F467" s="9" t="s">
        <v>13</v>
      </c>
      <c r="G467" s="9" t="s">
        <v>629</v>
      </c>
      <c r="H467" s="138">
        <f t="shared" si="69"/>
        <v>3</v>
      </c>
      <c r="I467" s="1" t="str">
        <f t="shared" si="74"/>
        <v>CLC  </v>
      </c>
      <c r="J467">
        <f t="shared" si="71"/>
        <v>15</v>
      </c>
      <c r="K467" s="1" t="str">
        <f t="shared" si="66"/>
        <v>CLC</v>
      </c>
      <c r="L467"/>
      <c r="M467" s="1" t="str">
        <f t="shared" si="67"/>
        <v/>
      </c>
      <c r="N467"/>
    </row>
    <row r="468" spans="1:14" ht="21" x14ac:dyDescent="0.25">
      <c r="A468" s="128" t="s">
        <v>1499</v>
      </c>
      <c r="B468" s="11" t="s">
        <v>590</v>
      </c>
      <c r="C468" s="11"/>
      <c r="D468" s="141">
        <v>42612.73333333333</v>
      </c>
      <c r="E468" s="141">
        <v>42613.706250000003</v>
      </c>
      <c r="F468" s="11" t="s">
        <v>2</v>
      </c>
      <c r="G468" s="11" t="s">
        <v>1804</v>
      </c>
      <c r="H468" s="138">
        <f t="shared" si="69"/>
        <v>1</v>
      </c>
      <c r="I468" s="1" t="str">
        <f t="shared" si="74"/>
        <v>SECGA  </v>
      </c>
      <c r="J468">
        <f t="shared" si="71"/>
        <v>2</v>
      </c>
      <c r="K468" s="1" t="str">
        <f t="shared" si="66"/>
        <v>SECGA</v>
      </c>
      <c r="L468"/>
      <c r="M468" s="1" t="str">
        <f t="shared" si="67"/>
        <v/>
      </c>
      <c r="N468"/>
    </row>
    <row r="469" spans="1:14" ht="21" x14ac:dyDescent="0.25">
      <c r="A469" s="128" t="s">
        <v>1499</v>
      </c>
      <c r="B469" s="9" t="s">
        <v>591</v>
      </c>
      <c r="C469" s="9"/>
      <c r="D469" s="142">
        <v>42613.706250000003</v>
      </c>
      <c r="E469" s="142">
        <v>42613.743055555555</v>
      </c>
      <c r="F469" s="9" t="s">
        <v>2</v>
      </c>
      <c r="G469" s="9" t="s">
        <v>630</v>
      </c>
      <c r="H469" s="138">
        <f t="shared" si="69"/>
        <v>1</v>
      </c>
      <c r="I469" s="1" t="str">
        <f t="shared" si="74"/>
        <v>CPL  </v>
      </c>
      <c r="J469">
        <f t="shared" si="71"/>
        <v>22</v>
      </c>
      <c r="K469" s="1" t="str">
        <f t="shared" si="66"/>
        <v>CPL</v>
      </c>
      <c r="L469"/>
      <c r="M469" s="1" t="str">
        <f t="shared" si="67"/>
        <v/>
      </c>
      <c r="N469"/>
    </row>
    <row r="470" spans="1:14" ht="21" x14ac:dyDescent="0.25">
      <c r="A470" s="128" t="s">
        <v>1499</v>
      </c>
      <c r="B470" s="11" t="s">
        <v>592</v>
      </c>
      <c r="C470" s="11"/>
      <c r="D470" s="141">
        <v>42613.743055555555</v>
      </c>
      <c r="E470" s="141">
        <v>42618.740277777775</v>
      </c>
      <c r="F470" s="11" t="s">
        <v>8</v>
      </c>
      <c r="G470" s="11" t="s">
        <v>443</v>
      </c>
      <c r="H470" s="138">
        <f t="shared" ref="H470:H495" si="75">VALUE(IF(LEFT(F470,1)="&lt;",1,LEFT(F470,2)))</f>
        <v>4</v>
      </c>
      <c r="I470" s="1" t="str">
        <f t="shared" si="74"/>
        <v>ASSDG  </v>
      </c>
      <c r="J470">
        <f t="shared" ref="J470:J495" si="76">SUMIFS($H$438:$H$486,$I$438:$I$486,I470)</f>
        <v>9</v>
      </c>
      <c r="K470" s="1" t="str">
        <f t="shared" si="66"/>
        <v>ASSDG</v>
      </c>
      <c r="L470"/>
      <c r="M470" s="1" t="str">
        <f t="shared" si="67"/>
        <v/>
      </c>
      <c r="N470"/>
    </row>
    <row r="471" spans="1:14" ht="21" x14ac:dyDescent="0.25">
      <c r="A471" s="128" t="s">
        <v>1499</v>
      </c>
      <c r="B471" s="9" t="s">
        <v>593</v>
      </c>
      <c r="C471" s="9"/>
      <c r="D471" s="142">
        <v>42618.740277777775</v>
      </c>
      <c r="E471" s="142">
        <v>42619.627083333333</v>
      </c>
      <c r="F471" s="9" t="s">
        <v>2</v>
      </c>
      <c r="G471" s="9" t="s">
        <v>213</v>
      </c>
      <c r="H471" s="138">
        <f t="shared" si="75"/>
        <v>1</v>
      </c>
      <c r="I471" s="1" t="str">
        <f t="shared" si="74"/>
        <v>SPO  </v>
      </c>
      <c r="J471">
        <f t="shared" si="76"/>
        <v>21</v>
      </c>
      <c r="K471" s="1" t="str">
        <f t="shared" si="66"/>
        <v>SPO</v>
      </c>
      <c r="L471"/>
      <c r="M471" s="1" t="str">
        <f t="shared" si="67"/>
        <v/>
      </c>
      <c r="N471"/>
    </row>
    <row r="472" spans="1:14" ht="21" x14ac:dyDescent="0.25">
      <c r="A472" s="128" t="s">
        <v>1499</v>
      </c>
      <c r="B472" s="11" t="s">
        <v>594</v>
      </c>
      <c r="C472" s="11"/>
      <c r="D472" s="141">
        <v>42619.627083333333</v>
      </c>
      <c r="E472" s="141">
        <v>42619.63958333333</v>
      </c>
      <c r="F472" s="11" t="s">
        <v>2</v>
      </c>
      <c r="G472" s="11" t="s">
        <v>136</v>
      </c>
      <c r="H472" s="138">
        <f t="shared" si="75"/>
        <v>1</v>
      </c>
      <c r="I472" s="1" t="str">
        <f t="shared" si="74"/>
        <v>CO  </v>
      </c>
      <c r="J472">
        <f t="shared" si="76"/>
        <v>1</v>
      </c>
      <c r="K472" s="1" t="str">
        <f t="shared" si="66"/>
        <v>CO</v>
      </c>
      <c r="L472"/>
      <c r="M472" s="1" t="str">
        <f t="shared" si="67"/>
        <v/>
      </c>
      <c r="N472"/>
    </row>
    <row r="473" spans="1:14" ht="21" x14ac:dyDescent="0.25">
      <c r="A473" s="128" t="s">
        <v>1499</v>
      </c>
      <c r="B473" s="9" t="s">
        <v>67</v>
      </c>
      <c r="C473" s="9"/>
      <c r="D473" s="142">
        <v>42619.63958333333</v>
      </c>
      <c r="E473" s="142">
        <v>42619.73541666667</v>
      </c>
      <c r="F473" s="9" t="s">
        <v>2</v>
      </c>
      <c r="G473" s="9" t="s">
        <v>1726</v>
      </c>
      <c r="H473" s="138">
        <f t="shared" si="75"/>
        <v>1</v>
      </c>
      <c r="I473" s="1" t="str">
        <f t="shared" si="74"/>
        <v>SECOFC  </v>
      </c>
      <c r="J473">
        <f t="shared" si="76"/>
        <v>1</v>
      </c>
      <c r="K473" s="1" t="str">
        <f t="shared" si="66"/>
        <v>SECOFC</v>
      </c>
      <c r="L473"/>
      <c r="M473" s="1" t="str">
        <f t="shared" si="67"/>
        <v/>
      </c>
      <c r="N473"/>
    </row>
    <row r="474" spans="1:14" ht="21" x14ac:dyDescent="0.25">
      <c r="A474" s="128" t="s">
        <v>1499</v>
      </c>
      <c r="B474" s="11" t="s">
        <v>595</v>
      </c>
      <c r="C474" s="11"/>
      <c r="D474" s="141">
        <v>42619.73541666667</v>
      </c>
      <c r="E474" s="141">
        <v>42620.634722222225</v>
      </c>
      <c r="F474" s="11" t="s">
        <v>2</v>
      </c>
      <c r="G474" s="11" t="s">
        <v>1805</v>
      </c>
      <c r="H474" s="138">
        <f t="shared" si="75"/>
        <v>1</v>
      </c>
      <c r="I474" s="1" t="str">
        <f t="shared" si="74"/>
        <v>CLC  </v>
      </c>
      <c r="J474">
        <f t="shared" si="76"/>
        <v>15</v>
      </c>
      <c r="K474" s="1" t="str">
        <f t="shared" si="66"/>
        <v>CLC</v>
      </c>
      <c r="L474"/>
      <c r="M474" s="1" t="str">
        <f t="shared" si="67"/>
        <v/>
      </c>
      <c r="N474"/>
    </row>
    <row r="475" spans="1:14" ht="21" x14ac:dyDescent="0.25">
      <c r="A475" s="128" t="s">
        <v>1499</v>
      </c>
      <c r="B475" s="9" t="s">
        <v>596</v>
      </c>
      <c r="C475" s="9"/>
      <c r="D475" s="142">
        <v>42620.634722222225</v>
      </c>
      <c r="E475" s="142">
        <v>42622.784722222219</v>
      </c>
      <c r="F475" s="9" t="s">
        <v>11</v>
      </c>
      <c r="G475" s="9" t="s">
        <v>631</v>
      </c>
      <c r="H475" s="138">
        <f t="shared" si="75"/>
        <v>2</v>
      </c>
      <c r="I475" s="1" t="str">
        <f t="shared" si="74"/>
        <v>ASSDG  </v>
      </c>
      <c r="J475">
        <f t="shared" si="76"/>
        <v>9</v>
      </c>
      <c r="K475" s="1" t="str">
        <f t="shared" si="66"/>
        <v>ASSDG</v>
      </c>
      <c r="L475"/>
      <c r="M475" s="1" t="str">
        <f t="shared" si="67"/>
        <v/>
      </c>
      <c r="N475"/>
    </row>
    <row r="476" spans="1:14" ht="21" x14ac:dyDescent="0.25">
      <c r="A476" s="128" t="s">
        <v>1499</v>
      </c>
      <c r="B476" s="11" t="s">
        <v>597</v>
      </c>
      <c r="C476" s="11"/>
      <c r="D476" s="141">
        <v>42622.784722222219</v>
      </c>
      <c r="E476" s="141">
        <v>42625.768055555556</v>
      </c>
      <c r="F476" s="11" t="s">
        <v>11</v>
      </c>
      <c r="G476" s="11" t="s">
        <v>213</v>
      </c>
      <c r="H476" s="138">
        <f t="shared" si="75"/>
        <v>2</v>
      </c>
      <c r="I476" s="1" t="str">
        <f t="shared" si="74"/>
        <v>DG  </v>
      </c>
      <c r="J476">
        <f t="shared" si="76"/>
        <v>2</v>
      </c>
      <c r="K476" s="1" t="str">
        <f t="shared" si="66"/>
        <v>DG</v>
      </c>
      <c r="L476"/>
      <c r="M476" s="1" t="str">
        <f t="shared" si="67"/>
        <v/>
      </c>
      <c r="N476"/>
    </row>
    <row r="477" spans="1:14" ht="21" x14ac:dyDescent="0.25">
      <c r="A477" s="128" t="s">
        <v>1499</v>
      </c>
      <c r="B477" s="9" t="s">
        <v>73</v>
      </c>
      <c r="C477" s="9"/>
      <c r="D477" s="142">
        <v>42625.768055555556</v>
      </c>
      <c r="E477" s="142">
        <v>42627.684027777781</v>
      </c>
      <c r="F477" s="9" t="s">
        <v>31</v>
      </c>
      <c r="G477" s="9" t="s">
        <v>473</v>
      </c>
      <c r="H477" s="138">
        <f t="shared" si="75"/>
        <v>1</v>
      </c>
      <c r="I477" s="1" t="str">
        <f t="shared" si="74"/>
        <v>CLC  </v>
      </c>
      <c r="J477">
        <f t="shared" si="76"/>
        <v>15</v>
      </c>
      <c r="K477" s="1" t="str">
        <f t="shared" si="66"/>
        <v>CLC</v>
      </c>
      <c r="L477"/>
      <c r="M477" s="1" t="str">
        <f t="shared" si="67"/>
        <v/>
      </c>
      <c r="N477"/>
    </row>
    <row r="478" spans="1:14" ht="21" x14ac:dyDescent="0.25">
      <c r="A478" s="128" t="s">
        <v>1499</v>
      </c>
      <c r="B478" s="11" t="s">
        <v>598</v>
      </c>
      <c r="C478" s="11"/>
      <c r="D478" s="141">
        <v>42627.684027777781</v>
      </c>
      <c r="E478" s="141">
        <v>42628.795138888891</v>
      </c>
      <c r="F478" s="11" t="s">
        <v>31</v>
      </c>
      <c r="G478" s="11" t="s">
        <v>422</v>
      </c>
      <c r="H478" s="138">
        <f t="shared" si="75"/>
        <v>1</v>
      </c>
      <c r="I478" s="1" t="str">
        <f t="shared" si="74"/>
        <v>GABDG  </v>
      </c>
      <c r="J478">
        <f t="shared" si="76"/>
        <v>1</v>
      </c>
      <c r="K478" s="1" t="str">
        <f t="shared" si="66"/>
        <v>GABDG</v>
      </c>
      <c r="L478"/>
      <c r="M478" s="1" t="str">
        <f t="shared" si="67"/>
        <v/>
      </c>
      <c r="N478"/>
    </row>
    <row r="479" spans="1:14" ht="21" x14ac:dyDescent="0.25">
      <c r="A479" s="128" t="s">
        <v>1499</v>
      </c>
      <c r="B479" s="9" t="s">
        <v>78</v>
      </c>
      <c r="C479" s="9"/>
      <c r="D479" s="142">
        <v>42628.795138888891</v>
      </c>
      <c r="E479" s="142">
        <v>42629.785416666666</v>
      </c>
      <c r="F479" s="9" t="s">
        <v>2</v>
      </c>
      <c r="G479" s="9" t="s">
        <v>460</v>
      </c>
      <c r="H479" s="138">
        <f t="shared" si="75"/>
        <v>1</v>
      </c>
      <c r="I479" s="1" t="str">
        <f t="shared" si="74"/>
        <v>CLC  </v>
      </c>
      <c r="J479">
        <f t="shared" si="76"/>
        <v>15</v>
      </c>
      <c r="K479" s="1" t="str">
        <f t="shared" si="66"/>
        <v>CLC</v>
      </c>
      <c r="L479"/>
      <c r="M479" s="1" t="str">
        <f t="shared" si="67"/>
        <v/>
      </c>
      <c r="N479"/>
    </row>
    <row r="480" spans="1:14" ht="21" x14ac:dyDescent="0.25">
      <c r="A480" s="128" t="s">
        <v>1499</v>
      </c>
      <c r="B480" s="11" t="s">
        <v>599</v>
      </c>
      <c r="C480" s="11"/>
      <c r="D480" s="141">
        <v>42629.785416666666</v>
      </c>
      <c r="E480" s="141">
        <v>42632.654166666667</v>
      </c>
      <c r="F480" s="11" t="s">
        <v>11</v>
      </c>
      <c r="G480" s="11" t="s">
        <v>632</v>
      </c>
      <c r="H480" s="138">
        <f t="shared" si="75"/>
        <v>2</v>
      </c>
      <c r="I480" s="1" t="str">
        <f t="shared" si="74"/>
        <v>SLIC  </v>
      </c>
      <c r="J480">
        <f t="shared" si="76"/>
        <v>11</v>
      </c>
      <c r="K480" s="1" t="str">
        <f t="shared" ref="K480:K543" si="77">TRIM(SUBSTITUTE(I480,CHAR(160),CHAR(32)))</f>
        <v>SLIC</v>
      </c>
      <c r="L480"/>
      <c r="M480" s="1" t="str">
        <f t="shared" ref="M480:M543" si="78">TRIM(SUBSTITUTE(L480,CHAR(160),CHAR(32)))</f>
        <v/>
      </c>
      <c r="N480"/>
    </row>
    <row r="481" spans="1:14" ht="21" x14ac:dyDescent="0.25">
      <c r="A481" s="128" t="s">
        <v>1499</v>
      </c>
      <c r="B481" s="9" t="s">
        <v>600</v>
      </c>
      <c r="C481" s="9"/>
      <c r="D481" s="142">
        <v>42632.654166666667</v>
      </c>
      <c r="E481" s="142">
        <v>42632.67083333333</v>
      </c>
      <c r="F481" s="9" t="s">
        <v>2</v>
      </c>
      <c r="G481" s="9" t="s">
        <v>633</v>
      </c>
      <c r="H481" s="138">
        <f t="shared" si="75"/>
        <v>1</v>
      </c>
      <c r="I481" s="1" t="str">
        <f t="shared" si="74"/>
        <v>CPL  </v>
      </c>
      <c r="J481">
        <f t="shared" si="76"/>
        <v>22</v>
      </c>
      <c r="K481" s="1" t="str">
        <f t="shared" si="77"/>
        <v>CPL</v>
      </c>
      <c r="L481"/>
      <c r="M481" s="1" t="str">
        <f t="shared" si="78"/>
        <v/>
      </c>
      <c r="N481"/>
    </row>
    <row r="482" spans="1:14" ht="21" x14ac:dyDescent="0.25">
      <c r="A482" s="128" t="s">
        <v>1499</v>
      </c>
      <c r="B482" s="11" t="s">
        <v>601</v>
      </c>
      <c r="C482" s="11"/>
      <c r="D482" s="141">
        <v>42632.67083333333</v>
      </c>
      <c r="E482" s="141">
        <v>42633.546527777777</v>
      </c>
      <c r="F482" s="11" t="s">
        <v>2</v>
      </c>
      <c r="G482" s="11" t="s">
        <v>634</v>
      </c>
      <c r="H482" s="138">
        <f t="shared" si="75"/>
        <v>1</v>
      </c>
      <c r="I482" s="1" t="str">
        <f t="shared" si="74"/>
        <v>SLIC  </v>
      </c>
      <c r="J482">
        <f t="shared" si="76"/>
        <v>11</v>
      </c>
      <c r="K482" s="1" t="str">
        <f t="shared" si="77"/>
        <v>SLIC</v>
      </c>
      <c r="L482"/>
      <c r="M482" s="1" t="str">
        <f t="shared" si="78"/>
        <v/>
      </c>
      <c r="N482"/>
    </row>
    <row r="483" spans="1:14" ht="21" x14ac:dyDescent="0.25">
      <c r="A483" s="128" t="s">
        <v>1499</v>
      </c>
      <c r="B483" s="9" t="s">
        <v>602</v>
      </c>
      <c r="C483" s="9"/>
      <c r="D483" s="142">
        <v>42633.546527777777</v>
      </c>
      <c r="E483" s="142">
        <v>42648.738194444442</v>
      </c>
      <c r="F483" s="9" t="s">
        <v>197</v>
      </c>
      <c r="G483" s="9" t="s">
        <v>635</v>
      </c>
      <c r="H483" s="138">
        <f t="shared" si="75"/>
        <v>15</v>
      </c>
      <c r="I483" s="1" t="str">
        <f t="shared" si="74"/>
        <v>CPL  </v>
      </c>
      <c r="J483">
        <f t="shared" si="76"/>
        <v>22</v>
      </c>
      <c r="K483" s="1" t="str">
        <f t="shared" si="77"/>
        <v>CPL</v>
      </c>
      <c r="L483"/>
      <c r="M483" s="1" t="str">
        <f t="shared" si="78"/>
        <v/>
      </c>
      <c r="N483"/>
    </row>
    <row r="484" spans="1:14" ht="21" x14ac:dyDescent="0.25">
      <c r="A484" s="128" t="s">
        <v>1499</v>
      </c>
      <c r="B484" s="11" t="s">
        <v>603</v>
      </c>
      <c r="C484" s="11"/>
      <c r="D484" s="141">
        <v>42648.738194444442</v>
      </c>
      <c r="E484" s="141">
        <v>42649.611805555556</v>
      </c>
      <c r="F484" s="11" t="s">
        <v>2</v>
      </c>
      <c r="G484" s="11" t="s">
        <v>1806</v>
      </c>
      <c r="H484" s="138">
        <f t="shared" si="75"/>
        <v>1</v>
      </c>
      <c r="I484" s="1" t="str">
        <f t="shared" si="74"/>
        <v>SMIC  </v>
      </c>
      <c r="J484">
        <f t="shared" si="76"/>
        <v>1</v>
      </c>
      <c r="K484" s="1" t="str">
        <f t="shared" si="77"/>
        <v>SMIC</v>
      </c>
      <c r="L484"/>
      <c r="M484" s="1" t="str">
        <f t="shared" si="78"/>
        <v/>
      </c>
      <c r="N484"/>
    </row>
    <row r="485" spans="1:14" ht="21" x14ac:dyDescent="0.25">
      <c r="A485" s="128" t="s">
        <v>1499</v>
      </c>
      <c r="B485" s="9" t="s">
        <v>604</v>
      </c>
      <c r="C485" s="9"/>
      <c r="D485" s="142">
        <v>42649.611805555556</v>
      </c>
      <c r="E485" s="142">
        <v>42654.76458333333</v>
      </c>
      <c r="F485" s="9" t="s">
        <v>86</v>
      </c>
      <c r="G485" s="9" t="s">
        <v>636</v>
      </c>
      <c r="H485" s="138">
        <f t="shared" si="75"/>
        <v>5</v>
      </c>
      <c r="I485" s="1" t="str">
        <f t="shared" si="74"/>
        <v>CPL  </v>
      </c>
      <c r="J485">
        <f t="shared" si="76"/>
        <v>22</v>
      </c>
      <c r="K485" s="1" t="str">
        <f t="shared" si="77"/>
        <v>CPL</v>
      </c>
      <c r="L485"/>
      <c r="M485" s="1" t="str">
        <f t="shared" si="78"/>
        <v/>
      </c>
      <c r="N485"/>
    </row>
    <row r="486" spans="1:14" ht="21" x14ac:dyDescent="0.25">
      <c r="A486" s="128" t="s">
        <v>1499</v>
      </c>
      <c r="B486" s="37" t="s">
        <v>605</v>
      </c>
      <c r="C486" s="37"/>
      <c r="D486" s="145">
        <v>42654.76458333333</v>
      </c>
      <c r="E486" s="145">
        <v>42657.810416666667</v>
      </c>
      <c r="F486" s="37" t="s">
        <v>13</v>
      </c>
      <c r="G486" s="37" t="s">
        <v>637</v>
      </c>
      <c r="H486" s="138">
        <f t="shared" si="75"/>
        <v>3</v>
      </c>
      <c r="I486" s="1" t="str">
        <f t="shared" si="74"/>
        <v>ASSDG  </v>
      </c>
      <c r="J486">
        <f t="shared" si="76"/>
        <v>9</v>
      </c>
      <c r="K486" s="1" t="str">
        <f t="shared" si="77"/>
        <v>ASSDG</v>
      </c>
      <c r="L486"/>
      <c r="M486" s="1" t="str">
        <f t="shared" si="78"/>
        <v/>
      </c>
      <c r="N486"/>
    </row>
    <row r="487" spans="1:14" ht="15" x14ac:dyDescent="0.25">
      <c r="B487" s="9" t="s">
        <v>606</v>
      </c>
      <c r="C487" s="9"/>
      <c r="D487" s="142">
        <v>42657.810416666667</v>
      </c>
      <c r="E487" s="142">
        <v>42661.713194444441</v>
      </c>
      <c r="F487" s="9" t="s">
        <v>13</v>
      </c>
      <c r="G487" s="9" t="s">
        <v>1737</v>
      </c>
      <c r="H487" s="138">
        <f t="shared" si="75"/>
        <v>3</v>
      </c>
      <c r="I487" s="100" t="str">
        <f t="shared" si="74"/>
        <v>DG  </v>
      </c>
      <c r="J487" s="99">
        <f t="shared" si="76"/>
        <v>2</v>
      </c>
      <c r="K487" s="1" t="str">
        <f t="shared" si="77"/>
        <v>DG</v>
      </c>
      <c r="L487"/>
      <c r="M487" s="1" t="str">
        <f t="shared" si="78"/>
        <v/>
      </c>
      <c r="N487"/>
    </row>
    <row r="488" spans="1:14" ht="15" x14ac:dyDescent="0.25">
      <c r="B488" s="11" t="s">
        <v>607</v>
      </c>
      <c r="C488" s="11"/>
      <c r="D488" s="141">
        <v>42661.713194444441</v>
      </c>
      <c r="E488" s="141">
        <v>42661.761111111111</v>
      </c>
      <c r="F488" s="11" t="s">
        <v>2</v>
      </c>
      <c r="G488" s="11" t="s">
        <v>104</v>
      </c>
      <c r="H488" s="138">
        <f t="shared" si="75"/>
        <v>1</v>
      </c>
      <c r="I488" s="100" t="str">
        <f t="shared" si="74"/>
        <v>CO  </v>
      </c>
      <c r="J488" s="99">
        <f t="shared" si="76"/>
        <v>1</v>
      </c>
      <c r="K488" s="1" t="str">
        <f t="shared" si="77"/>
        <v>CO</v>
      </c>
      <c r="L488"/>
      <c r="M488" s="1" t="str">
        <f t="shared" si="78"/>
        <v/>
      </c>
      <c r="N488"/>
    </row>
    <row r="489" spans="1:14" ht="15" x14ac:dyDescent="0.25">
      <c r="B489" s="9" t="s">
        <v>608</v>
      </c>
      <c r="C489" s="9"/>
      <c r="D489" s="142">
        <v>42661.761111111111</v>
      </c>
      <c r="E489" s="142">
        <v>42662.756249999999</v>
      </c>
      <c r="F489" s="9" t="s">
        <v>2</v>
      </c>
      <c r="G489" s="9" t="s">
        <v>638</v>
      </c>
      <c r="H489" s="138">
        <f t="shared" si="75"/>
        <v>1</v>
      </c>
      <c r="I489" s="100" t="str">
        <f t="shared" si="74"/>
        <v>ACO  </v>
      </c>
      <c r="J489" s="99">
        <f t="shared" si="76"/>
        <v>0</v>
      </c>
      <c r="K489" s="1" t="str">
        <f t="shared" si="77"/>
        <v>ACO</v>
      </c>
      <c r="L489"/>
      <c r="M489" s="1" t="str">
        <f t="shared" si="78"/>
        <v/>
      </c>
      <c r="N489"/>
    </row>
    <row r="490" spans="1:14" ht="15" x14ac:dyDescent="0.25">
      <c r="B490" s="11" t="s">
        <v>609</v>
      </c>
      <c r="C490" s="11"/>
      <c r="D490" s="141">
        <v>42662.756249999999</v>
      </c>
      <c r="E490" s="141">
        <v>42663.598611111112</v>
      </c>
      <c r="F490" s="11" t="s">
        <v>2</v>
      </c>
      <c r="G490" s="11" t="s">
        <v>1</v>
      </c>
      <c r="H490" s="138">
        <f t="shared" si="75"/>
        <v>1</v>
      </c>
      <c r="I490" s="100" t="str">
        <f t="shared" si="74"/>
        <v>SECOFC  </v>
      </c>
      <c r="J490" s="99">
        <f t="shared" si="76"/>
        <v>1</v>
      </c>
      <c r="K490" s="1" t="str">
        <f t="shared" si="77"/>
        <v>SECOFC</v>
      </c>
      <c r="L490"/>
      <c r="M490" s="1" t="str">
        <f t="shared" si="78"/>
        <v/>
      </c>
      <c r="N490"/>
    </row>
    <row r="491" spans="1:14" ht="15" x14ac:dyDescent="0.25">
      <c r="B491" s="9" t="s">
        <v>610</v>
      </c>
      <c r="C491" s="9"/>
      <c r="D491" s="142">
        <v>42663.598611111112</v>
      </c>
      <c r="E491" s="142">
        <v>42663.660416666666</v>
      </c>
      <c r="F491" s="9" t="s">
        <v>2</v>
      </c>
      <c r="G491" s="9" t="s">
        <v>70</v>
      </c>
      <c r="H491" s="138">
        <f t="shared" si="75"/>
        <v>1</v>
      </c>
      <c r="I491" s="100" t="str">
        <f t="shared" si="74"/>
        <v>ACO  </v>
      </c>
      <c r="J491" s="99">
        <f t="shared" si="76"/>
        <v>0</v>
      </c>
      <c r="K491" s="1" t="str">
        <f t="shared" si="77"/>
        <v>ACO</v>
      </c>
      <c r="L491"/>
      <c r="M491" s="1" t="str">
        <f t="shared" si="78"/>
        <v/>
      </c>
      <c r="N491"/>
    </row>
    <row r="492" spans="1:14" ht="15" x14ac:dyDescent="0.25">
      <c r="B492" s="11" t="s">
        <v>611</v>
      </c>
      <c r="C492" s="11"/>
      <c r="D492" s="141">
        <v>42663.660416666666</v>
      </c>
      <c r="E492" s="141">
        <v>42666.770138888889</v>
      </c>
      <c r="F492" s="11" t="s">
        <v>13</v>
      </c>
      <c r="G492" s="11" t="s">
        <v>1</v>
      </c>
      <c r="H492" s="138">
        <f t="shared" si="75"/>
        <v>3</v>
      </c>
      <c r="I492" s="100" t="str">
        <f t="shared" si="74"/>
        <v>DG  </v>
      </c>
      <c r="J492" s="99">
        <f t="shared" si="76"/>
        <v>2</v>
      </c>
      <c r="K492" s="1" t="str">
        <f t="shared" si="77"/>
        <v>DG</v>
      </c>
      <c r="L492"/>
      <c r="M492" s="1" t="str">
        <f t="shared" si="78"/>
        <v/>
      </c>
      <c r="N492"/>
    </row>
    <row r="493" spans="1:14" ht="15" x14ac:dyDescent="0.25">
      <c r="B493" s="9" t="s">
        <v>612</v>
      </c>
      <c r="C493" s="9"/>
      <c r="D493" s="142">
        <v>42666.770138888889</v>
      </c>
      <c r="E493" s="142">
        <v>42667.59652777778</v>
      </c>
      <c r="F493" s="9" t="s">
        <v>2</v>
      </c>
      <c r="G493" s="9" t="s">
        <v>70</v>
      </c>
      <c r="H493" s="138">
        <f t="shared" si="75"/>
        <v>1</v>
      </c>
      <c r="I493" s="100" t="str">
        <f t="shared" si="74"/>
        <v>ACO  </v>
      </c>
      <c r="J493" s="99">
        <f t="shared" si="76"/>
        <v>0</v>
      </c>
      <c r="K493" s="1" t="str">
        <f t="shared" si="77"/>
        <v>ACO</v>
      </c>
      <c r="L493"/>
      <c r="M493" s="1" t="str">
        <f t="shared" si="78"/>
        <v/>
      </c>
      <c r="N493"/>
    </row>
    <row r="494" spans="1:14" ht="15" x14ac:dyDescent="0.25">
      <c r="B494" s="11" t="s">
        <v>613</v>
      </c>
      <c r="C494" s="11"/>
      <c r="D494" s="141">
        <v>42667.59652777778</v>
      </c>
      <c r="E494" s="141">
        <v>42668.570138888892</v>
      </c>
      <c r="F494" s="11" t="s">
        <v>2</v>
      </c>
      <c r="G494" s="11" t="s">
        <v>639</v>
      </c>
      <c r="H494" s="138">
        <f t="shared" si="75"/>
        <v>1</v>
      </c>
      <c r="I494" s="100" t="str">
        <f t="shared" si="74"/>
        <v>SAEO  </v>
      </c>
      <c r="J494" s="99">
        <f t="shared" si="76"/>
        <v>0</v>
      </c>
      <c r="K494" s="1" t="str">
        <f t="shared" si="77"/>
        <v>SAEO</v>
      </c>
      <c r="L494"/>
      <c r="M494" s="1" t="str">
        <f t="shared" si="78"/>
        <v/>
      </c>
      <c r="N494"/>
    </row>
    <row r="495" spans="1:14" ht="15" x14ac:dyDescent="0.25">
      <c r="B495" s="9" t="s">
        <v>614</v>
      </c>
      <c r="C495" s="9"/>
      <c r="D495" s="142">
        <v>42668.570138888892</v>
      </c>
      <c r="E495" s="12" t="s">
        <v>1</v>
      </c>
      <c r="F495" s="9" t="s">
        <v>178</v>
      </c>
      <c r="G495" s="9" t="s">
        <v>640</v>
      </c>
      <c r="H495" s="138">
        <f t="shared" si="75"/>
        <v>7</v>
      </c>
      <c r="I495" s="100" t="str">
        <f t="shared" si="74"/>
        <v>SCON  </v>
      </c>
      <c r="J495" s="99">
        <f t="shared" si="76"/>
        <v>6</v>
      </c>
      <c r="K495" s="1" t="str">
        <f t="shared" si="77"/>
        <v>SCON</v>
      </c>
      <c r="L495"/>
      <c r="M495" s="1" t="str">
        <f t="shared" si="78"/>
        <v/>
      </c>
      <c r="N495"/>
    </row>
    <row r="496" spans="1:14" ht="11.25" thickBot="1" x14ac:dyDescent="0.2">
      <c r="G496" s="1" t="s">
        <v>1647</v>
      </c>
      <c r="H496" s="134">
        <f>SUM(H438:H495)</f>
        <v>305</v>
      </c>
      <c r="K496" s="1" t="str">
        <f t="shared" si="77"/>
        <v/>
      </c>
      <c r="M496" s="1" t="str">
        <f t="shared" si="78"/>
        <v/>
      </c>
    </row>
    <row r="497" spans="1:41" ht="11.25" customHeight="1" thickBot="1" x14ac:dyDescent="0.2">
      <c r="B497" s="13"/>
      <c r="C497" s="13"/>
      <c r="D497" s="13"/>
      <c r="E497" s="13"/>
      <c r="F497" s="13"/>
      <c r="G497" s="13"/>
      <c r="H497" s="13"/>
      <c r="I497" s="29" t="s">
        <v>311</v>
      </c>
      <c r="J497" s="13"/>
      <c r="K497" s="1" t="str">
        <f t="shared" si="77"/>
        <v>DADOS EXTRAIDOS:</v>
      </c>
      <c r="L497" s="1" t="s">
        <v>1451</v>
      </c>
      <c r="M497" s="1" t="str">
        <f t="shared" si="78"/>
        <v>DADOS AGRUPADOS</v>
      </c>
      <c r="P497" s="89" t="s">
        <v>1478</v>
      </c>
      <c r="Q497" s="43"/>
      <c r="R497" s="43"/>
      <c r="S497" s="42"/>
    </row>
    <row r="498" spans="1:41" ht="21" x14ac:dyDescent="0.15">
      <c r="A498" s="41" t="s">
        <v>1499</v>
      </c>
      <c r="G498" s="16" t="s">
        <v>1807</v>
      </c>
      <c r="I498" s="6" t="s">
        <v>310</v>
      </c>
      <c r="J498" s="6" t="s">
        <v>326</v>
      </c>
      <c r="K498" s="1" t="str">
        <f t="shared" si="77"/>
        <v>DEPTO</v>
      </c>
      <c r="L498" s="39"/>
      <c r="M498" s="1" t="str">
        <f t="shared" si="78"/>
        <v/>
      </c>
      <c r="N498" s="39"/>
      <c r="O498" s="39"/>
      <c r="P498" s="84" t="s">
        <v>1501</v>
      </c>
      <c r="Q498" s="82">
        <f>SUMIFS($N$499:$N$528,$M$499:$M$528,P498)</f>
        <v>1</v>
      </c>
      <c r="R498" s="82"/>
      <c r="S498" s="83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  <c r="AN498" s="39"/>
      <c r="AO498" s="39"/>
    </row>
    <row r="499" spans="1:41" ht="15" x14ac:dyDescent="0.25">
      <c r="B499" s="11" t="s">
        <v>641</v>
      </c>
      <c r="C499" s="11"/>
      <c r="D499" s="10" t="s">
        <v>1</v>
      </c>
      <c r="E499" s="141">
        <v>42521.842361111114</v>
      </c>
      <c r="F499" s="11" t="s">
        <v>31</v>
      </c>
      <c r="G499" s="11" t="s">
        <v>1</v>
      </c>
      <c r="H499" s="1">
        <f t="shared" ref="H499:H527" si="79">VALUE(IF(LEFT(F499,1)="&lt;",1,LEFT(F499,2)))</f>
        <v>1</v>
      </c>
      <c r="I499" s="1" t="str">
        <f t="shared" ref="I499:I507" si="80">RIGHT(B499,LEN(B499)-4)</f>
        <v>SAPRE  </v>
      </c>
      <c r="J499">
        <f t="shared" ref="J499:J527" si="81">SUMIFS($H$499:$H$527,$I$499:$I$527,I499)</f>
        <v>58</v>
      </c>
      <c r="K499" s="1" t="str">
        <f t="shared" si="77"/>
        <v>SAPRE</v>
      </c>
      <c r="L499" s="39" t="s">
        <v>1464</v>
      </c>
      <c r="M499" s="1" t="str">
        <f t="shared" si="78"/>
        <v>SAPRE</v>
      </c>
      <c r="N499">
        <v>58</v>
      </c>
      <c r="O499" s="39"/>
      <c r="P499" s="84" t="s">
        <v>1505</v>
      </c>
      <c r="Q499" s="85">
        <f t="shared" ref="Q499:Q519" si="82">SUMIFS($N$499:$N$528,$M$499:$M$528,P499)</f>
        <v>0</v>
      </c>
      <c r="R499" s="85"/>
      <c r="S499" s="86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  <c r="AN499" s="39"/>
      <c r="AO499" s="39"/>
    </row>
    <row r="500" spans="1:41" ht="15" x14ac:dyDescent="0.25">
      <c r="B500" s="9" t="s">
        <v>1710</v>
      </c>
      <c r="C500" s="9"/>
      <c r="D500" s="142">
        <v>42521.842361111114</v>
      </c>
      <c r="E500" s="142">
        <v>42530.645138888889</v>
      </c>
      <c r="F500" s="9" t="s">
        <v>194</v>
      </c>
      <c r="G500" s="9" t="s">
        <v>1808</v>
      </c>
      <c r="H500" s="1">
        <f t="shared" si="79"/>
        <v>8</v>
      </c>
      <c r="I500" s="1" t="str">
        <f t="shared" si="80"/>
        <v>CIP </v>
      </c>
      <c r="J500">
        <f t="shared" si="81"/>
        <v>13</v>
      </c>
      <c r="K500" s="1" t="str">
        <f t="shared" si="77"/>
        <v>CIP</v>
      </c>
      <c r="L500" s="39" t="s">
        <v>2040</v>
      </c>
      <c r="M500" s="1" t="str">
        <f t="shared" si="78"/>
        <v>CIP</v>
      </c>
      <c r="N500">
        <v>13</v>
      </c>
      <c r="O500" s="39"/>
      <c r="P500" s="61" t="s">
        <v>1503</v>
      </c>
      <c r="Q500" s="62">
        <f t="shared" si="82"/>
        <v>13</v>
      </c>
      <c r="R500" s="62"/>
      <c r="S500" s="63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  <c r="AN500" s="39"/>
      <c r="AO500" s="39"/>
    </row>
    <row r="501" spans="1:41" ht="15" x14ac:dyDescent="0.25">
      <c r="B501" s="11" t="s">
        <v>642</v>
      </c>
      <c r="C501" s="11"/>
      <c r="D501" s="141">
        <v>42530.645138888889</v>
      </c>
      <c r="E501" s="141">
        <v>42586.658333333333</v>
      </c>
      <c r="F501" s="11" t="s">
        <v>643</v>
      </c>
      <c r="G501" s="11" t="s">
        <v>666</v>
      </c>
      <c r="H501" s="1">
        <f t="shared" si="79"/>
        <v>56</v>
      </c>
      <c r="I501" s="1" t="str">
        <f t="shared" si="80"/>
        <v>SAPRE  </v>
      </c>
      <c r="J501">
        <f t="shared" si="81"/>
        <v>58</v>
      </c>
      <c r="K501" s="1" t="str">
        <f t="shared" si="77"/>
        <v>SAPRE</v>
      </c>
      <c r="L501" s="39" t="s">
        <v>334</v>
      </c>
      <c r="M501" s="1" t="str">
        <f t="shared" si="78"/>
        <v>SECGS</v>
      </c>
      <c r="N501">
        <v>1</v>
      </c>
      <c r="O501" s="39"/>
      <c r="P501" s="61" t="s">
        <v>1507</v>
      </c>
      <c r="Q501" s="62">
        <f t="shared" si="82"/>
        <v>58</v>
      </c>
      <c r="R501" s="62"/>
      <c r="S501" s="63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  <c r="AN501" s="39"/>
      <c r="AO501" s="39"/>
    </row>
    <row r="502" spans="1:41" s="13" customFormat="1" ht="15" x14ac:dyDescent="0.25">
      <c r="A502" s="39"/>
      <c r="B502" s="9" t="s">
        <v>1711</v>
      </c>
      <c r="C502" s="9"/>
      <c r="D502" s="142">
        <v>42586.658333333333</v>
      </c>
      <c r="E502" s="142">
        <v>42591.782638888886</v>
      </c>
      <c r="F502" s="9" t="s">
        <v>86</v>
      </c>
      <c r="G502" s="9" t="s">
        <v>667</v>
      </c>
      <c r="H502" s="1">
        <f t="shared" si="79"/>
        <v>5</v>
      </c>
      <c r="I502" s="1" t="str">
        <f t="shared" si="80"/>
        <v>CIP </v>
      </c>
      <c r="J502">
        <f t="shared" si="81"/>
        <v>13</v>
      </c>
      <c r="K502" s="1" t="str">
        <f t="shared" si="77"/>
        <v>CIP</v>
      </c>
      <c r="L502" s="39" t="s">
        <v>336</v>
      </c>
      <c r="M502" s="1" t="str">
        <f t="shared" si="78"/>
        <v>SECGA</v>
      </c>
      <c r="N502">
        <v>4</v>
      </c>
      <c r="O502" s="39"/>
      <c r="P502" s="61" t="s">
        <v>1540</v>
      </c>
      <c r="Q502" s="62">
        <f t="shared" si="82"/>
        <v>0</v>
      </c>
      <c r="R502" s="62"/>
      <c r="S502" s="63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  <c r="AN502" s="39"/>
      <c r="AO502" s="39"/>
    </row>
    <row r="503" spans="1:41" ht="15" x14ac:dyDescent="0.25">
      <c r="B503" s="11" t="s">
        <v>644</v>
      </c>
      <c r="C503" s="11"/>
      <c r="D503" s="141">
        <v>42591.782638888886</v>
      </c>
      <c r="E503" s="141">
        <v>42592.488194444442</v>
      </c>
      <c r="F503" s="11" t="s">
        <v>2</v>
      </c>
      <c r="G503" s="11" t="s">
        <v>1737</v>
      </c>
      <c r="H503" s="1">
        <f t="shared" si="79"/>
        <v>1</v>
      </c>
      <c r="I503" s="1" t="str">
        <f t="shared" si="80"/>
        <v>SECGS  </v>
      </c>
      <c r="J503">
        <f t="shared" si="81"/>
        <v>1</v>
      </c>
      <c r="K503" s="1" t="str">
        <f t="shared" si="77"/>
        <v>SECGS</v>
      </c>
      <c r="L503" s="39" t="s">
        <v>319</v>
      </c>
      <c r="M503" s="1" t="str">
        <f t="shared" si="78"/>
        <v>CLC</v>
      </c>
      <c r="N503">
        <v>16</v>
      </c>
      <c r="O503" s="39"/>
      <c r="P503" s="61" t="s">
        <v>1541</v>
      </c>
      <c r="Q503" s="62">
        <f t="shared" si="82"/>
        <v>0</v>
      </c>
      <c r="R503" s="62"/>
      <c r="S503" s="63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  <c r="AN503" s="39"/>
      <c r="AO503" s="39"/>
    </row>
    <row r="504" spans="1:41" ht="15" x14ac:dyDescent="0.25">
      <c r="B504" s="9" t="s">
        <v>645</v>
      </c>
      <c r="C504" s="9"/>
      <c r="D504" s="142">
        <v>42592.488194444442</v>
      </c>
      <c r="E504" s="142">
        <v>42594.625</v>
      </c>
      <c r="F504" s="9" t="s">
        <v>11</v>
      </c>
      <c r="G504" s="9" t="s">
        <v>668</v>
      </c>
      <c r="H504" s="1">
        <f t="shared" si="79"/>
        <v>2</v>
      </c>
      <c r="I504" s="1" t="str">
        <f t="shared" si="80"/>
        <v>SECGA  </v>
      </c>
      <c r="J504">
        <f t="shared" si="81"/>
        <v>4</v>
      </c>
      <c r="K504" s="1" t="str">
        <f t="shared" si="77"/>
        <v>SECGA</v>
      </c>
      <c r="L504" s="39" t="s">
        <v>320</v>
      </c>
      <c r="M504" s="1" t="str">
        <f t="shared" si="78"/>
        <v>SC</v>
      </c>
      <c r="N504">
        <v>37</v>
      </c>
      <c r="O504" s="39"/>
      <c r="P504" s="61" t="s">
        <v>1542</v>
      </c>
      <c r="Q504" s="62">
        <f t="shared" si="82"/>
        <v>0</v>
      </c>
      <c r="R504" s="62"/>
      <c r="S504" s="63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  <c r="AN504" s="39"/>
      <c r="AO504" s="39"/>
    </row>
    <row r="505" spans="1:41" ht="15" x14ac:dyDescent="0.25">
      <c r="B505" s="11" t="s">
        <v>646</v>
      </c>
      <c r="C505" s="11"/>
      <c r="D505" s="141">
        <v>42594.625</v>
      </c>
      <c r="E505" s="141">
        <v>42594.777777777781</v>
      </c>
      <c r="F505" s="11" t="s">
        <v>2</v>
      </c>
      <c r="G505" s="11" t="s">
        <v>1809</v>
      </c>
      <c r="H505" s="1">
        <f t="shared" si="79"/>
        <v>1</v>
      </c>
      <c r="I505" s="1" t="str">
        <f t="shared" si="80"/>
        <v>CLC  </v>
      </c>
      <c r="J505">
        <f t="shared" si="81"/>
        <v>16</v>
      </c>
      <c r="K505" s="1" t="str">
        <f t="shared" si="77"/>
        <v>CLC</v>
      </c>
      <c r="L505" s="39" t="s">
        <v>316</v>
      </c>
      <c r="M505" s="1" t="str">
        <f t="shared" si="78"/>
        <v>SPO</v>
      </c>
      <c r="N505">
        <v>1</v>
      </c>
      <c r="O505" s="39"/>
      <c r="P505" s="61" t="s">
        <v>1543</v>
      </c>
      <c r="Q505" s="62">
        <f t="shared" si="82"/>
        <v>0</v>
      </c>
      <c r="R505" s="62"/>
      <c r="S505" s="63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  <c r="AN505" s="39"/>
      <c r="AO505" s="39"/>
    </row>
    <row r="506" spans="1:41" ht="15" x14ac:dyDescent="0.25">
      <c r="B506" s="9" t="s">
        <v>647</v>
      </c>
      <c r="C506" s="9"/>
      <c r="D506" s="142">
        <v>42594.777777777781</v>
      </c>
      <c r="E506" s="142">
        <v>42614.666666666664</v>
      </c>
      <c r="F506" s="9" t="s">
        <v>5</v>
      </c>
      <c r="G506" s="9" t="s">
        <v>357</v>
      </c>
      <c r="H506" s="1">
        <f t="shared" si="79"/>
        <v>19</v>
      </c>
      <c r="I506" s="1" t="str">
        <f t="shared" si="80"/>
        <v>SC  </v>
      </c>
      <c r="J506">
        <f t="shared" si="81"/>
        <v>37</v>
      </c>
      <c r="K506" s="1" t="str">
        <f t="shared" si="77"/>
        <v>SC</v>
      </c>
      <c r="L506" s="39" t="s">
        <v>317</v>
      </c>
      <c r="M506" s="1" t="str">
        <f t="shared" si="78"/>
        <v>CO</v>
      </c>
      <c r="N506">
        <v>1</v>
      </c>
      <c r="O506" s="39"/>
      <c r="P506" s="61" t="s">
        <v>1719</v>
      </c>
      <c r="Q506" s="62">
        <f t="shared" si="82"/>
        <v>0</v>
      </c>
      <c r="R506" s="62"/>
      <c r="S506" s="63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  <c r="AN506" s="39"/>
      <c r="AO506" s="39"/>
    </row>
    <row r="507" spans="1:41" ht="15" x14ac:dyDescent="0.25">
      <c r="B507" s="11" t="s">
        <v>648</v>
      </c>
      <c r="C507" s="11"/>
      <c r="D507" s="141">
        <v>42614.666666666664</v>
      </c>
      <c r="E507" s="141">
        <v>42615.552083333336</v>
      </c>
      <c r="F507" s="11" t="s">
        <v>2</v>
      </c>
      <c r="G507" s="11" t="s">
        <v>422</v>
      </c>
      <c r="H507" s="1">
        <f t="shared" si="79"/>
        <v>1</v>
      </c>
      <c r="I507" s="1" t="str">
        <f t="shared" si="80"/>
        <v>SAPRE  </v>
      </c>
      <c r="J507">
        <f t="shared" si="81"/>
        <v>58</v>
      </c>
      <c r="K507" s="1" t="str">
        <f t="shared" si="77"/>
        <v>SAPRE</v>
      </c>
      <c r="L507" s="39" t="s">
        <v>318</v>
      </c>
      <c r="M507" s="1" t="str">
        <f t="shared" si="78"/>
        <v>SECOFC</v>
      </c>
      <c r="N507">
        <v>1</v>
      </c>
      <c r="O507" s="39"/>
      <c r="P507" s="61" t="s">
        <v>1509</v>
      </c>
      <c r="Q507" s="62">
        <f t="shared" si="82"/>
        <v>0</v>
      </c>
      <c r="R507" s="62"/>
      <c r="S507" s="63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  <c r="AN507" s="39"/>
      <c r="AO507" s="39"/>
    </row>
    <row r="508" spans="1:41" ht="15" x14ac:dyDescent="0.25">
      <c r="B508" s="9" t="s">
        <v>649</v>
      </c>
      <c r="C508" s="9"/>
      <c r="D508" s="142">
        <v>42615.552083333336</v>
      </c>
      <c r="E508" s="142">
        <v>42632.615972222222</v>
      </c>
      <c r="F508" s="9" t="s">
        <v>523</v>
      </c>
      <c r="G508" s="9" t="s">
        <v>667</v>
      </c>
      <c r="H508" s="1">
        <f t="shared" si="79"/>
        <v>17</v>
      </c>
      <c r="I508" s="1" t="str">
        <f t="shared" ref="I508:I527" si="83">RIGHT(B508,LEN(B508)-5)</f>
        <v>SC  </v>
      </c>
      <c r="J508">
        <f t="shared" si="81"/>
        <v>37</v>
      </c>
      <c r="K508" s="1" t="str">
        <f t="shared" si="77"/>
        <v>SC</v>
      </c>
      <c r="L508" s="39" t="s">
        <v>1462</v>
      </c>
      <c r="M508" s="1" t="str">
        <f t="shared" si="78"/>
        <v>SLIC</v>
      </c>
      <c r="N508">
        <v>4</v>
      </c>
      <c r="O508" s="39"/>
      <c r="P508" s="61" t="s">
        <v>1511</v>
      </c>
      <c r="Q508" s="62">
        <f t="shared" si="82"/>
        <v>0</v>
      </c>
      <c r="R508" s="62"/>
      <c r="S508" s="63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  <c r="AN508" s="39"/>
      <c r="AO508" s="39"/>
    </row>
    <row r="509" spans="1:41" ht="15" x14ac:dyDescent="0.25">
      <c r="B509" s="11" t="s">
        <v>650</v>
      </c>
      <c r="C509" s="11"/>
      <c r="D509" s="141">
        <v>42632.615972222222</v>
      </c>
      <c r="E509" s="141">
        <v>42633.540277777778</v>
      </c>
      <c r="F509" s="11" t="s">
        <v>2</v>
      </c>
      <c r="G509" s="11" t="s">
        <v>213</v>
      </c>
      <c r="H509" s="1">
        <f t="shared" si="79"/>
        <v>1</v>
      </c>
      <c r="I509" s="1" t="str">
        <f t="shared" si="83"/>
        <v>CLC  </v>
      </c>
      <c r="J509">
        <f t="shared" si="81"/>
        <v>16</v>
      </c>
      <c r="K509" s="1" t="str">
        <f t="shared" si="77"/>
        <v>CLC</v>
      </c>
      <c r="L509" s="39" t="s">
        <v>330</v>
      </c>
      <c r="M509" s="1" t="str">
        <f t="shared" si="78"/>
        <v>CPL</v>
      </c>
      <c r="N509">
        <v>16</v>
      </c>
      <c r="O509" s="39"/>
      <c r="P509" s="61" t="s">
        <v>1513</v>
      </c>
      <c r="Q509" s="62">
        <f t="shared" si="82"/>
        <v>0</v>
      </c>
      <c r="R509" s="62"/>
      <c r="S509" s="63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  <c r="AN509" s="39"/>
      <c r="AO509" s="39"/>
    </row>
    <row r="510" spans="1:41" ht="15" x14ac:dyDescent="0.25">
      <c r="B510" s="9" t="s">
        <v>651</v>
      </c>
      <c r="C510" s="9"/>
      <c r="D510" s="142">
        <v>42633.540277777778</v>
      </c>
      <c r="E510" s="142">
        <v>42633.700694444444</v>
      </c>
      <c r="F510" s="9" t="s">
        <v>2</v>
      </c>
      <c r="G510" s="9" t="s">
        <v>619</v>
      </c>
      <c r="H510" s="1">
        <f t="shared" si="79"/>
        <v>1</v>
      </c>
      <c r="I510" s="1" t="str">
        <f t="shared" si="83"/>
        <v>SPO  </v>
      </c>
      <c r="J510">
        <f t="shared" si="81"/>
        <v>1</v>
      </c>
      <c r="K510" s="1" t="str">
        <f t="shared" si="77"/>
        <v>SPO</v>
      </c>
      <c r="L510" s="39" t="s">
        <v>322</v>
      </c>
      <c r="M510" s="1" t="str">
        <f t="shared" si="78"/>
        <v>ASSDG</v>
      </c>
      <c r="N510">
        <v>3</v>
      </c>
      <c r="O510" s="39"/>
      <c r="P510" s="58" t="s">
        <v>1515</v>
      </c>
      <c r="Q510" s="59">
        <f t="shared" si="82"/>
        <v>0</v>
      </c>
      <c r="R510" s="59"/>
      <c r="S510" s="60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  <c r="AN510" s="39"/>
      <c r="AO510" s="39"/>
    </row>
    <row r="511" spans="1:41" ht="15" x14ac:dyDescent="0.25">
      <c r="B511" s="11" t="s">
        <v>652</v>
      </c>
      <c r="C511" s="11"/>
      <c r="D511" s="141">
        <v>42633.700694444444</v>
      </c>
      <c r="E511" s="141">
        <v>42633.722222222219</v>
      </c>
      <c r="F511" s="11" t="s">
        <v>2</v>
      </c>
      <c r="G511" s="11" t="s">
        <v>498</v>
      </c>
      <c r="H511" s="1">
        <f t="shared" si="79"/>
        <v>1</v>
      </c>
      <c r="I511" s="1" t="str">
        <f t="shared" si="83"/>
        <v>CO  </v>
      </c>
      <c r="J511">
        <f t="shared" si="81"/>
        <v>1</v>
      </c>
      <c r="K511" s="1" t="str">
        <f t="shared" si="77"/>
        <v>CO</v>
      </c>
      <c r="L511" s="39" t="s">
        <v>323</v>
      </c>
      <c r="M511" s="1" t="str">
        <f t="shared" si="78"/>
        <v>DG</v>
      </c>
      <c r="N511">
        <v>1</v>
      </c>
      <c r="O511" s="39"/>
      <c r="P511" s="58" t="s">
        <v>1517</v>
      </c>
      <c r="Q511" s="59">
        <f t="shared" si="82"/>
        <v>0</v>
      </c>
      <c r="R511" s="59"/>
      <c r="S511" s="60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  <c r="AN511" s="39"/>
      <c r="AO511" s="39"/>
    </row>
    <row r="512" spans="1:41" ht="15" x14ac:dyDescent="0.25">
      <c r="B512" s="9" t="s">
        <v>653</v>
      </c>
      <c r="C512" s="9"/>
      <c r="D512" s="142">
        <v>42633.722222222219</v>
      </c>
      <c r="E512" s="142">
        <v>42633.847916666666</v>
      </c>
      <c r="F512" s="9" t="s">
        <v>2</v>
      </c>
      <c r="G512" s="9" t="s">
        <v>1726</v>
      </c>
      <c r="H512" s="1">
        <f t="shared" si="79"/>
        <v>1</v>
      </c>
      <c r="I512" s="1" t="str">
        <f t="shared" si="83"/>
        <v>SECOFC  </v>
      </c>
      <c r="J512">
        <f t="shared" si="81"/>
        <v>1</v>
      </c>
      <c r="K512" s="1" t="str">
        <f t="shared" si="77"/>
        <v>SECOFC</v>
      </c>
      <c r="L512"/>
      <c r="M512" s="97" t="s">
        <v>1549</v>
      </c>
      <c r="N512">
        <f>SUM(N494:N511)</f>
        <v>156</v>
      </c>
      <c r="O512" s="39"/>
      <c r="P512" s="58" t="s">
        <v>1519</v>
      </c>
      <c r="Q512" s="59">
        <f t="shared" si="82"/>
        <v>0</v>
      </c>
      <c r="R512" s="59"/>
      <c r="S512" s="60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  <c r="AN512" s="39"/>
      <c r="AO512" s="39"/>
    </row>
    <row r="513" spans="2:41" ht="15" x14ac:dyDescent="0.25">
      <c r="B513" s="11" t="s">
        <v>29</v>
      </c>
      <c r="C513" s="11"/>
      <c r="D513" s="141">
        <v>42633.847916666666</v>
      </c>
      <c r="E513" s="141">
        <v>42634.601388888892</v>
      </c>
      <c r="F513" s="11" t="s">
        <v>2</v>
      </c>
      <c r="G513" s="11" t="s">
        <v>1744</v>
      </c>
      <c r="H513" s="1">
        <f t="shared" si="79"/>
        <v>1</v>
      </c>
      <c r="I513" s="1" t="str">
        <f t="shared" si="83"/>
        <v>CLC  </v>
      </c>
      <c r="J513">
        <f t="shared" si="81"/>
        <v>16</v>
      </c>
      <c r="K513" s="1" t="str">
        <f t="shared" si="77"/>
        <v>CLC</v>
      </c>
      <c r="L513"/>
      <c r="M513" s="1" t="str">
        <f t="shared" si="78"/>
        <v/>
      </c>
      <c r="N513"/>
      <c r="O513" s="39"/>
      <c r="P513" s="58" t="s">
        <v>1533</v>
      </c>
      <c r="Q513" s="59">
        <f t="shared" si="82"/>
        <v>0</v>
      </c>
      <c r="R513" s="59"/>
      <c r="S513" s="60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  <c r="AN513" s="39"/>
      <c r="AO513" s="39"/>
    </row>
    <row r="514" spans="2:41" ht="15" x14ac:dyDescent="0.25">
      <c r="B514" s="9" t="s">
        <v>654</v>
      </c>
      <c r="C514" s="9"/>
      <c r="D514" s="142">
        <v>42634.601388888892</v>
      </c>
      <c r="E514" s="142">
        <v>42635.789583333331</v>
      </c>
      <c r="F514" s="9" t="s">
        <v>31</v>
      </c>
      <c r="G514" s="9" t="s">
        <v>1810</v>
      </c>
      <c r="H514" s="1">
        <f t="shared" si="79"/>
        <v>1</v>
      </c>
      <c r="I514" s="1" t="str">
        <f t="shared" si="83"/>
        <v>SC  </v>
      </c>
      <c r="J514">
        <f t="shared" si="81"/>
        <v>37</v>
      </c>
      <c r="K514" s="1" t="str">
        <f t="shared" si="77"/>
        <v>SC</v>
      </c>
      <c r="L514"/>
      <c r="M514" s="1" t="str">
        <f t="shared" si="78"/>
        <v/>
      </c>
      <c r="N514"/>
      <c r="O514" s="39"/>
      <c r="P514" s="58" t="s">
        <v>1522</v>
      </c>
      <c r="Q514" s="59">
        <f t="shared" si="82"/>
        <v>0</v>
      </c>
      <c r="R514" s="59"/>
      <c r="S514" s="60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  <c r="AN514" s="39"/>
      <c r="AO514" s="39"/>
    </row>
    <row r="515" spans="2:41" ht="15" x14ac:dyDescent="0.25">
      <c r="B515" s="11" t="s">
        <v>583</v>
      </c>
      <c r="C515" s="11"/>
      <c r="D515" s="141">
        <v>42635.789583333331</v>
      </c>
      <c r="E515" s="141">
        <v>42640.779861111114</v>
      </c>
      <c r="F515" s="11" t="s">
        <v>8</v>
      </c>
      <c r="G515" s="11" t="s">
        <v>213</v>
      </c>
      <c r="H515" s="1">
        <f t="shared" si="79"/>
        <v>4</v>
      </c>
      <c r="I515" s="1" t="str">
        <f t="shared" si="83"/>
        <v>CLC  </v>
      </c>
      <c r="J515">
        <f t="shared" si="81"/>
        <v>16</v>
      </c>
      <c r="K515" s="1" t="str">
        <f t="shared" si="77"/>
        <v>CLC</v>
      </c>
      <c r="L515"/>
      <c r="M515" s="1" t="str">
        <f t="shared" si="78"/>
        <v/>
      </c>
      <c r="N515"/>
      <c r="O515" s="39"/>
      <c r="P515" s="58" t="s">
        <v>1544</v>
      </c>
      <c r="Q515" s="59">
        <f t="shared" si="82"/>
        <v>0</v>
      </c>
      <c r="R515" s="59"/>
      <c r="S515" s="60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  <c r="AN515" s="39"/>
      <c r="AO515" s="39"/>
    </row>
    <row r="516" spans="2:41" ht="15" x14ac:dyDescent="0.25">
      <c r="B516" s="9" t="s">
        <v>655</v>
      </c>
      <c r="C516" s="9"/>
      <c r="D516" s="142">
        <v>42640.779861111114</v>
      </c>
      <c r="E516" s="142">
        <v>42641.65347222222</v>
      </c>
      <c r="F516" s="9" t="s">
        <v>2</v>
      </c>
      <c r="G516" s="9" t="s">
        <v>1811</v>
      </c>
      <c r="H516" s="1">
        <f t="shared" si="79"/>
        <v>1</v>
      </c>
      <c r="I516" s="1" t="str">
        <f t="shared" si="83"/>
        <v>SECGA  </v>
      </c>
      <c r="J516">
        <f t="shared" si="81"/>
        <v>4</v>
      </c>
      <c r="K516" s="1" t="str">
        <f t="shared" si="77"/>
        <v>SECGA</v>
      </c>
      <c r="L516"/>
      <c r="M516" s="1" t="str">
        <f t="shared" si="78"/>
        <v/>
      </c>
      <c r="N516"/>
      <c r="O516" s="39"/>
      <c r="P516" s="58" t="s">
        <v>1545</v>
      </c>
      <c r="Q516" s="59">
        <f t="shared" si="82"/>
        <v>0</v>
      </c>
      <c r="R516" s="59"/>
      <c r="S516" s="60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  <c r="AN516" s="39"/>
      <c r="AO516" s="39"/>
    </row>
    <row r="517" spans="2:41" ht="15" x14ac:dyDescent="0.25">
      <c r="B517" s="11" t="s">
        <v>656</v>
      </c>
      <c r="C517" s="11"/>
      <c r="D517" s="141">
        <v>42641.65347222222</v>
      </c>
      <c r="E517" s="141">
        <v>42647.813888888886</v>
      </c>
      <c r="F517" s="11" t="s">
        <v>28</v>
      </c>
      <c r="G517" s="11" t="s">
        <v>669</v>
      </c>
      <c r="H517" s="1">
        <f t="shared" si="79"/>
        <v>6</v>
      </c>
      <c r="I517" s="1" t="str">
        <f t="shared" si="83"/>
        <v>CLC  </v>
      </c>
      <c r="J517">
        <f t="shared" si="81"/>
        <v>16</v>
      </c>
      <c r="K517" s="1" t="str">
        <f t="shared" si="77"/>
        <v>CLC</v>
      </c>
      <c r="L517"/>
      <c r="M517" s="1" t="str">
        <f t="shared" si="78"/>
        <v/>
      </c>
      <c r="N517"/>
      <c r="O517" s="39"/>
      <c r="P517" s="58" t="s">
        <v>1546</v>
      </c>
      <c r="Q517" s="59">
        <f t="shared" si="82"/>
        <v>0</v>
      </c>
      <c r="R517" s="59"/>
      <c r="S517" s="60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  <c r="AN517" s="39"/>
      <c r="AO517" s="39"/>
    </row>
    <row r="518" spans="2:41" ht="15" x14ac:dyDescent="0.25">
      <c r="B518" s="9" t="s">
        <v>657</v>
      </c>
      <c r="C518" s="9"/>
      <c r="D518" s="142">
        <v>42647.813888888886</v>
      </c>
      <c r="E518" s="142">
        <v>42650.68472222222</v>
      </c>
      <c r="F518" s="9" t="s">
        <v>11</v>
      </c>
      <c r="G518" s="9" t="s">
        <v>624</v>
      </c>
      <c r="H518" s="1">
        <f t="shared" si="79"/>
        <v>2</v>
      </c>
      <c r="I518" s="1" t="str">
        <f t="shared" si="83"/>
        <v>SLIC  </v>
      </c>
      <c r="J518">
        <f t="shared" si="81"/>
        <v>4</v>
      </c>
      <c r="K518" s="1" t="str">
        <f t="shared" si="77"/>
        <v>SLIC</v>
      </c>
      <c r="L518"/>
      <c r="M518" s="1" t="str">
        <f t="shared" si="78"/>
        <v/>
      </c>
      <c r="N518"/>
      <c r="O518" s="39"/>
      <c r="P518" s="58" t="s">
        <v>1547</v>
      </c>
      <c r="Q518" s="59">
        <f t="shared" si="82"/>
        <v>0</v>
      </c>
      <c r="R518" s="59"/>
      <c r="S518" s="60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  <c r="AN518" s="39"/>
      <c r="AO518" s="39"/>
    </row>
    <row r="519" spans="2:41" ht="15.75" thickBot="1" x14ac:dyDescent="0.3">
      <c r="B519" s="11" t="s">
        <v>40</v>
      </c>
      <c r="C519" s="11"/>
      <c r="D519" s="141">
        <v>42650.68472222222</v>
      </c>
      <c r="E519" s="141">
        <v>42653.705555555556</v>
      </c>
      <c r="F519" s="11" t="s">
        <v>13</v>
      </c>
      <c r="G519" s="11" t="s">
        <v>142</v>
      </c>
      <c r="H519" s="1">
        <f t="shared" si="79"/>
        <v>3</v>
      </c>
      <c r="I519" s="1" t="str">
        <f t="shared" si="83"/>
        <v>CLC  </v>
      </c>
      <c r="J519">
        <f t="shared" si="81"/>
        <v>16</v>
      </c>
      <c r="K519" s="1" t="str">
        <f t="shared" si="77"/>
        <v>CLC</v>
      </c>
      <c r="L519"/>
      <c r="M519" s="1" t="str">
        <f t="shared" si="78"/>
        <v/>
      </c>
      <c r="N519"/>
      <c r="O519" s="39"/>
      <c r="P519" s="64" t="s">
        <v>1548</v>
      </c>
      <c r="Q519" s="88">
        <f t="shared" si="82"/>
        <v>0</v>
      </c>
      <c r="R519" s="88"/>
      <c r="S519" s="65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  <c r="AN519" s="39"/>
      <c r="AO519" s="39"/>
    </row>
    <row r="520" spans="2:41" ht="15" x14ac:dyDescent="0.25">
      <c r="B520" s="9" t="s">
        <v>658</v>
      </c>
      <c r="C520" s="9"/>
      <c r="D520" s="142">
        <v>42653.705555555556</v>
      </c>
      <c r="E520" s="142">
        <v>42653.79583333333</v>
      </c>
      <c r="F520" s="9" t="s">
        <v>2</v>
      </c>
      <c r="G520" s="9" t="s">
        <v>1803</v>
      </c>
      <c r="H520" s="1">
        <f t="shared" si="79"/>
        <v>1</v>
      </c>
      <c r="I520" s="1" t="str">
        <f t="shared" si="83"/>
        <v>SECGA  </v>
      </c>
      <c r="J520">
        <f t="shared" si="81"/>
        <v>4</v>
      </c>
      <c r="K520" s="1" t="str">
        <f t="shared" si="77"/>
        <v>SECGA</v>
      </c>
      <c r="L520"/>
      <c r="M520" s="1" t="str">
        <f t="shared" si="78"/>
        <v/>
      </c>
      <c r="N520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  <c r="AN520" s="39"/>
      <c r="AO520" s="39"/>
    </row>
    <row r="521" spans="2:41" ht="21" x14ac:dyDescent="0.25">
      <c r="B521" s="11" t="s">
        <v>659</v>
      </c>
      <c r="C521" s="11"/>
      <c r="D521" s="141">
        <v>42653.79583333333</v>
      </c>
      <c r="E521" s="141">
        <v>42653.813194444447</v>
      </c>
      <c r="F521" s="11" t="s">
        <v>2</v>
      </c>
      <c r="G521" s="11" t="s">
        <v>670</v>
      </c>
      <c r="H521" s="1">
        <f t="shared" si="79"/>
        <v>1</v>
      </c>
      <c r="I521" s="1" t="str">
        <f t="shared" si="83"/>
        <v>CPL  </v>
      </c>
      <c r="J521">
        <f t="shared" si="81"/>
        <v>16</v>
      </c>
      <c r="K521" s="1" t="str">
        <f t="shared" si="77"/>
        <v>CPL</v>
      </c>
      <c r="L521"/>
      <c r="M521" s="1" t="str">
        <f t="shared" si="78"/>
        <v/>
      </c>
      <c r="N521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  <c r="AN521" s="39"/>
      <c r="AO521" s="39"/>
    </row>
    <row r="522" spans="2:41" ht="15" x14ac:dyDescent="0.25">
      <c r="B522" s="9" t="s">
        <v>660</v>
      </c>
      <c r="C522" s="9"/>
      <c r="D522" s="142">
        <v>42653.813194444447</v>
      </c>
      <c r="E522" s="142">
        <v>42657.761111111111</v>
      </c>
      <c r="F522" s="9" t="s">
        <v>13</v>
      </c>
      <c r="G522" s="9" t="s">
        <v>443</v>
      </c>
      <c r="H522" s="1">
        <f t="shared" si="79"/>
        <v>3</v>
      </c>
      <c r="I522" s="1" t="str">
        <f t="shared" si="83"/>
        <v>ASSDG  </v>
      </c>
      <c r="J522">
        <f t="shared" si="81"/>
        <v>3</v>
      </c>
      <c r="K522" s="1" t="str">
        <f t="shared" si="77"/>
        <v>ASSDG</v>
      </c>
      <c r="L522"/>
      <c r="M522" s="1" t="str">
        <f t="shared" si="78"/>
        <v/>
      </c>
      <c r="N522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  <c r="AN522" s="39"/>
      <c r="AO522" s="39"/>
    </row>
    <row r="523" spans="2:41" ht="15" x14ac:dyDescent="0.25">
      <c r="B523" s="11" t="s">
        <v>661</v>
      </c>
      <c r="C523" s="11"/>
      <c r="D523" s="141">
        <v>42657.761111111111</v>
      </c>
      <c r="E523" s="141">
        <v>42657.770833333336</v>
      </c>
      <c r="F523" s="11" t="s">
        <v>2</v>
      </c>
      <c r="G523" s="11" t="s">
        <v>213</v>
      </c>
      <c r="H523" s="1">
        <f t="shared" si="79"/>
        <v>1</v>
      </c>
      <c r="I523" s="1" t="str">
        <f t="shared" si="83"/>
        <v>DG  </v>
      </c>
      <c r="J523">
        <f t="shared" si="81"/>
        <v>1</v>
      </c>
      <c r="K523" s="1" t="str">
        <f t="shared" si="77"/>
        <v>DG</v>
      </c>
      <c r="L523"/>
      <c r="M523" s="1" t="str">
        <f t="shared" si="78"/>
        <v/>
      </c>
      <c r="N523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  <c r="AN523" s="39"/>
      <c r="AO523" s="39"/>
    </row>
    <row r="524" spans="2:41" ht="15" x14ac:dyDescent="0.25">
      <c r="B524" s="9" t="s">
        <v>662</v>
      </c>
      <c r="C524" s="9"/>
      <c r="D524" s="142">
        <v>42657.770833333336</v>
      </c>
      <c r="E524" s="142">
        <v>42659.424305555556</v>
      </c>
      <c r="F524" s="9" t="s">
        <v>31</v>
      </c>
      <c r="G524" s="9" t="s">
        <v>1779</v>
      </c>
      <c r="H524" s="1">
        <f t="shared" si="79"/>
        <v>1</v>
      </c>
      <c r="I524" s="1" t="str">
        <f t="shared" si="83"/>
        <v>SLIC  </v>
      </c>
      <c r="J524">
        <f t="shared" si="81"/>
        <v>4</v>
      </c>
      <c r="K524" s="1" t="str">
        <f t="shared" si="77"/>
        <v>SLIC</v>
      </c>
      <c r="L524"/>
      <c r="M524" s="1" t="str">
        <f t="shared" si="78"/>
        <v/>
      </c>
      <c r="N524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  <c r="AN524" s="39"/>
      <c r="AO524" s="39"/>
    </row>
    <row r="525" spans="2:41" ht="15" x14ac:dyDescent="0.25">
      <c r="B525" s="11" t="s">
        <v>663</v>
      </c>
      <c r="C525" s="11"/>
      <c r="D525" s="141">
        <v>42659.424305555556</v>
      </c>
      <c r="E525" s="141">
        <v>42660.532638888886</v>
      </c>
      <c r="F525" s="11" t="s">
        <v>31</v>
      </c>
      <c r="G525" s="11" t="s">
        <v>671</v>
      </c>
      <c r="H525" s="1">
        <f t="shared" si="79"/>
        <v>1</v>
      </c>
      <c r="I525" s="1" t="str">
        <f t="shared" si="83"/>
        <v>CPL  </v>
      </c>
      <c r="J525">
        <f t="shared" si="81"/>
        <v>16</v>
      </c>
      <c r="K525" s="1" t="str">
        <f t="shared" si="77"/>
        <v>CPL</v>
      </c>
      <c r="L525"/>
      <c r="M525" s="1" t="str">
        <f t="shared" si="78"/>
        <v/>
      </c>
      <c r="N525"/>
    </row>
    <row r="526" spans="2:41" ht="15" x14ac:dyDescent="0.25">
      <c r="B526" s="9" t="s">
        <v>664</v>
      </c>
      <c r="C526" s="9"/>
      <c r="D526" s="142">
        <v>42660.532638888886</v>
      </c>
      <c r="E526" s="142">
        <v>42661.5</v>
      </c>
      <c r="F526" s="9" t="s">
        <v>2</v>
      </c>
      <c r="G526" s="9" t="s">
        <v>385</v>
      </c>
      <c r="H526" s="1">
        <f t="shared" si="79"/>
        <v>1</v>
      </c>
      <c r="I526" s="1" t="str">
        <f t="shared" si="83"/>
        <v>SLIC  </v>
      </c>
      <c r="J526">
        <f t="shared" si="81"/>
        <v>4</v>
      </c>
      <c r="K526" s="1" t="str">
        <f t="shared" si="77"/>
        <v>SLIC</v>
      </c>
      <c r="L526"/>
      <c r="M526" s="1" t="str">
        <f t="shared" si="78"/>
        <v/>
      </c>
      <c r="N526"/>
    </row>
    <row r="527" spans="2:41" ht="15" x14ac:dyDescent="0.25">
      <c r="B527" s="11" t="s">
        <v>53</v>
      </c>
      <c r="C527" s="11"/>
      <c r="D527" s="141">
        <v>42661.5</v>
      </c>
      <c r="E527" s="10" t="s">
        <v>1</v>
      </c>
      <c r="F527" s="11" t="s">
        <v>665</v>
      </c>
      <c r="G527" s="11" t="s">
        <v>1812</v>
      </c>
      <c r="H527" s="1">
        <f t="shared" si="79"/>
        <v>14</v>
      </c>
      <c r="I527" s="1" t="str">
        <f t="shared" si="83"/>
        <v>CPL  </v>
      </c>
      <c r="J527">
        <f t="shared" si="81"/>
        <v>16</v>
      </c>
      <c r="K527" s="1" t="str">
        <f t="shared" si="77"/>
        <v>CPL</v>
      </c>
      <c r="L527"/>
      <c r="M527" s="1" t="str">
        <f t="shared" si="78"/>
        <v/>
      </c>
      <c r="N527"/>
    </row>
    <row r="528" spans="2:41" x14ac:dyDescent="0.15">
      <c r="K528" s="1" t="str">
        <f t="shared" si="77"/>
        <v/>
      </c>
      <c r="M528" s="1" t="str">
        <f t="shared" si="78"/>
        <v/>
      </c>
    </row>
    <row r="529" spans="1:43" x14ac:dyDescent="0.15">
      <c r="K529" s="1" t="str">
        <f t="shared" si="77"/>
        <v/>
      </c>
      <c r="M529" s="1" t="str">
        <f t="shared" si="78"/>
        <v/>
      </c>
    </row>
    <row r="530" spans="1:43" ht="11.25" thickBot="1" x14ac:dyDescent="0.2">
      <c r="B530" s="13"/>
      <c r="C530" s="13"/>
      <c r="D530" s="13"/>
      <c r="E530" s="13"/>
      <c r="F530" s="13"/>
      <c r="G530" s="13"/>
      <c r="H530" s="13"/>
      <c r="I530" s="29" t="s">
        <v>311</v>
      </c>
      <c r="J530" s="13"/>
      <c r="K530" s="1" t="str">
        <f t="shared" si="77"/>
        <v>DADOS EXTRAIDOS:</v>
      </c>
      <c r="L530" s="1" t="s">
        <v>1451</v>
      </c>
      <c r="M530" s="1" t="str">
        <f t="shared" si="78"/>
        <v>DADOS AGRUPADOS</v>
      </c>
      <c r="P530" s="6"/>
    </row>
    <row r="531" spans="1:43" ht="21.75" customHeight="1" thickBot="1" x14ac:dyDescent="0.2">
      <c r="A531" s="41" t="s">
        <v>1499</v>
      </c>
      <c r="G531" s="16" t="s">
        <v>1813</v>
      </c>
      <c r="I531" s="6" t="s">
        <v>310</v>
      </c>
      <c r="J531" s="6" t="s">
        <v>326</v>
      </c>
      <c r="K531" s="1" t="str">
        <f t="shared" si="77"/>
        <v>DEPTO</v>
      </c>
      <c r="M531" s="1" t="str">
        <f t="shared" si="78"/>
        <v/>
      </c>
      <c r="P531" s="89" t="s">
        <v>1478</v>
      </c>
      <c r="Q531" s="43"/>
      <c r="R531" s="43"/>
      <c r="S531" s="42"/>
    </row>
    <row r="532" spans="1:43" ht="15" x14ac:dyDescent="0.25">
      <c r="B532" s="11" t="s">
        <v>672</v>
      </c>
      <c r="C532" s="11"/>
      <c r="D532" s="10" t="s">
        <v>1</v>
      </c>
      <c r="E532" s="141">
        <v>41242.738194444442</v>
      </c>
      <c r="F532" s="11" t="s">
        <v>673</v>
      </c>
      <c r="G532" s="11" t="s">
        <v>1</v>
      </c>
      <c r="H532" s="1">
        <f t="shared" ref="H532:H563" si="84">VALUE(IF(LEFT(F532,1)="&lt;",1,LEFT(F532,2)))</f>
        <v>1</v>
      </c>
      <c r="I532" s="1" t="str">
        <f t="shared" ref="I532:I540" si="85">RIGHT(B532,LEN(B532)-4)</f>
        <v>SAPC  </v>
      </c>
      <c r="J532">
        <f t="shared" ref="J532:J563" si="86">SUMIFS($H$532:$H$633,$I$532:$I$633,I532)</f>
        <v>65</v>
      </c>
      <c r="K532" s="1" t="str">
        <f t="shared" si="77"/>
        <v>SAPC</v>
      </c>
      <c r="L532" s="1" t="s">
        <v>1452</v>
      </c>
      <c r="M532" s="1" t="str">
        <f t="shared" si="78"/>
        <v>SAPC</v>
      </c>
      <c r="N532">
        <v>65</v>
      </c>
      <c r="P532" s="84" t="s">
        <v>1501</v>
      </c>
      <c r="Q532" s="82">
        <f>SUMIFS($N$532:$N$561,$M$532:$M$561,P532)</f>
        <v>0</v>
      </c>
      <c r="R532" s="82"/>
      <c r="S532" s="83"/>
    </row>
    <row r="533" spans="1:43" ht="15" x14ac:dyDescent="0.25">
      <c r="B533" s="9" t="s">
        <v>346</v>
      </c>
      <c r="C533" s="9"/>
      <c r="D533" s="142">
        <v>41242.738194444442</v>
      </c>
      <c r="E533" s="142">
        <v>41243.521527777775</v>
      </c>
      <c r="F533" s="9" t="s">
        <v>2</v>
      </c>
      <c r="G533" s="9" t="s">
        <v>1814</v>
      </c>
      <c r="H533" s="1">
        <f t="shared" si="84"/>
        <v>1</v>
      </c>
      <c r="I533" s="1" t="str">
        <f t="shared" si="85"/>
        <v>CAA  </v>
      </c>
      <c r="J533">
        <f t="shared" si="86"/>
        <v>21</v>
      </c>
      <c r="K533" s="1" t="str">
        <f t="shared" si="77"/>
        <v>CAA</v>
      </c>
      <c r="L533" s="39" t="s">
        <v>314</v>
      </c>
      <c r="M533" s="1" t="str">
        <f t="shared" si="78"/>
        <v>CAA</v>
      </c>
      <c r="N533">
        <v>21</v>
      </c>
      <c r="O533" s="39"/>
      <c r="P533" s="84" t="s">
        <v>1505</v>
      </c>
      <c r="Q533" s="85">
        <f t="shared" ref="Q533:Q553" si="87">SUMIFS($N$532:$N$561,$M$532:$M$561,P533)</f>
        <v>0</v>
      </c>
      <c r="R533" s="85"/>
      <c r="S533" s="86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  <c r="AN533" s="39"/>
      <c r="AO533" s="39"/>
      <c r="AP533" s="39"/>
      <c r="AQ533" s="39"/>
    </row>
    <row r="534" spans="1:43" ht="21" x14ac:dyDescent="0.25">
      <c r="B534" s="11" t="s">
        <v>347</v>
      </c>
      <c r="C534" s="11"/>
      <c r="D534" s="141">
        <v>41243.521527777775</v>
      </c>
      <c r="E534" s="141">
        <v>41243.744444444441</v>
      </c>
      <c r="F534" s="11" t="s">
        <v>2</v>
      </c>
      <c r="G534" s="11" t="s">
        <v>1654</v>
      </c>
      <c r="H534" s="1">
        <f t="shared" si="84"/>
        <v>1</v>
      </c>
      <c r="I534" s="1" t="str">
        <f t="shared" si="85"/>
        <v>SAPC  </v>
      </c>
      <c r="J534">
        <f t="shared" si="86"/>
        <v>65</v>
      </c>
      <c r="K534" s="1" t="str">
        <f t="shared" si="77"/>
        <v>SAPC</v>
      </c>
      <c r="L534" s="39" t="s">
        <v>1471</v>
      </c>
      <c r="M534" s="1" t="str">
        <f t="shared" si="78"/>
        <v>SGMC</v>
      </c>
      <c r="N534">
        <v>1</v>
      </c>
      <c r="O534" s="39"/>
      <c r="P534" s="61" t="s">
        <v>1503</v>
      </c>
      <c r="Q534" s="62">
        <f t="shared" si="87"/>
        <v>0</v>
      </c>
      <c r="R534" s="62"/>
      <c r="S534" s="63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  <c r="AN534" s="39"/>
      <c r="AO534" s="39"/>
      <c r="AP534" s="39"/>
      <c r="AQ534" s="39"/>
    </row>
    <row r="535" spans="1:43" s="13" customFormat="1" ht="15" x14ac:dyDescent="0.25">
      <c r="A535" s="39"/>
      <c r="B535" s="9" t="s">
        <v>7</v>
      </c>
      <c r="C535" s="9"/>
      <c r="D535" s="142">
        <v>41243.744444444441</v>
      </c>
      <c r="E535" s="142">
        <v>41247.544444444444</v>
      </c>
      <c r="F535" s="9" t="s">
        <v>13</v>
      </c>
      <c r="G535" s="9" t="s">
        <v>1815</v>
      </c>
      <c r="H535" s="1">
        <f t="shared" si="84"/>
        <v>3</v>
      </c>
      <c r="I535" s="1" t="str">
        <f t="shared" si="85"/>
        <v>CAA  </v>
      </c>
      <c r="J535">
        <f t="shared" si="86"/>
        <v>21</v>
      </c>
      <c r="K535" s="1" t="str">
        <f t="shared" si="77"/>
        <v>CAA</v>
      </c>
      <c r="L535" s="39" t="s">
        <v>1472</v>
      </c>
      <c r="M535" s="1" t="str">
        <f t="shared" si="78"/>
        <v>SGPA</v>
      </c>
      <c r="N535">
        <v>2</v>
      </c>
      <c r="O535" s="39"/>
      <c r="P535" s="61" t="s">
        <v>1507</v>
      </c>
      <c r="Q535" s="62">
        <f t="shared" si="87"/>
        <v>0</v>
      </c>
      <c r="R535" s="62"/>
      <c r="S535" s="63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  <c r="AN535" s="39"/>
      <c r="AO535" s="39"/>
      <c r="AP535" s="39"/>
      <c r="AQ535" s="39"/>
    </row>
    <row r="536" spans="1:43" ht="15" x14ac:dyDescent="0.25">
      <c r="B536" s="11" t="s">
        <v>350</v>
      </c>
      <c r="C536" s="11"/>
      <c r="D536" s="141">
        <v>41247.544444444444</v>
      </c>
      <c r="E536" s="141">
        <v>41253.402083333334</v>
      </c>
      <c r="F536" s="11" t="s">
        <v>86</v>
      </c>
      <c r="G536" s="11" t="s">
        <v>1816</v>
      </c>
      <c r="H536" s="1">
        <f t="shared" si="84"/>
        <v>5</v>
      </c>
      <c r="I536" s="1" t="str">
        <f t="shared" si="85"/>
        <v>SAPC  </v>
      </c>
      <c r="J536">
        <f t="shared" si="86"/>
        <v>65</v>
      </c>
      <c r="K536" s="1" t="str">
        <f t="shared" si="77"/>
        <v>SAPC</v>
      </c>
      <c r="L536" s="1" t="s">
        <v>1473</v>
      </c>
      <c r="M536" s="1" t="str">
        <f t="shared" si="78"/>
        <v>CMP</v>
      </c>
      <c r="N536">
        <v>2</v>
      </c>
      <c r="O536" s="39"/>
      <c r="P536" s="61" t="s">
        <v>1540</v>
      </c>
      <c r="Q536" s="62">
        <f t="shared" si="87"/>
        <v>21</v>
      </c>
      <c r="R536" s="62"/>
      <c r="S536" s="63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  <c r="AN536" s="39"/>
      <c r="AO536" s="39"/>
      <c r="AP536" s="39"/>
      <c r="AQ536" s="39"/>
    </row>
    <row r="537" spans="1:43" ht="15" x14ac:dyDescent="0.25">
      <c r="B537" s="9" t="s">
        <v>351</v>
      </c>
      <c r="C537" s="9"/>
      <c r="D537" s="142">
        <v>41253.402083333334</v>
      </c>
      <c r="E537" s="142">
        <v>41253.768055555556</v>
      </c>
      <c r="F537" s="9" t="s">
        <v>2</v>
      </c>
      <c r="G537" s="9" t="s">
        <v>1817</v>
      </c>
      <c r="H537" s="1">
        <f t="shared" si="84"/>
        <v>1</v>
      </c>
      <c r="I537" s="1" t="str">
        <f t="shared" si="85"/>
        <v>CAA  </v>
      </c>
      <c r="J537">
        <f t="shared" si="86"/>
        <v>21</v>
      </c>
      <c r="K537" s="1" t="str">
        <f t="shared" si="77"/>
        <v>CAA</v>
      </c>
      <c r="L537" s="1" t="s">
        <v>1474</v>
      </c>
      <c r="M537" s="1" t="str">
        <f t="shared" si="78"/>
        <v>CGATI</v>
      </c>
      <c r="N537">
        <v>1</v>
      </c>
      <c r="O537" s="39"/>
      <c r="P537" s="61" t="s">
        <v>1541</v>
      </c>
      <c r="Q537" s="62">
        <f t="shared" si="87"/>
        <v>0</v>
      </c>
      <c r="R537" s="62"/>
      <c r="S537" s="63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  <c r="AN537" s="39"/>
      <c r="AO537" s="39"/>
      <c r="AP537" s="39"/>
      <c r="AQ537" s="39"/>
    </row>
    <row r="538" spans="1:43" ht="15" x14ac:dyDescent="0.25">
      <c r="B538" s="11" t="s">
        <v>353</v>
      </c>
      <c r="C538" s="11"/>
      <c r="D538" s="141">
        <v>41253.768055555556</v>
      </c>
      <c r="E538" s="141">
        <v>41253.785416666666</v>
      </c>
      <c r="F538" s="11" t="s">
        <v>2</v>
      </c>
      <c r="G538" s="11" t="s">
        <v>756</v>
      </c>
      <c r="H538" s="1">
        <f t="shared" si="84"/>
        <v>1</v>
      </c>
      <c r="I538" s="1" t="str">
        <f t="shared" si="85"/>
        <v>SAPC  </v>
      </c>
      <c r="J538">
        <f t="shared" si="86"/>
        <v>65</v>
      </c>
      <c r="K538" s="1" t="str">
        <f t="shared" si="77"/>
        <v>SAPC</v>
      </c>
      <c r="L538" s="1" t="s">
        <v>1475</v>
      </c>
      <c r="M538" s="1" t="str">
        <f t="shared" si="78"/>
        <v>CEPCST</v>
      </c>
      <c r="N538">
        <v>10</v>
      </c>
      <c r="O538" s="39"/>
      <c r="P538" s="61" t="s">
        <v>1542</v>
      </c>
      <c r="Q538" s="62">
        <f t="shared" si="87"/>
        <v>0</v>
      </c>
      <c r="R538" s="62"/>
      <c r="S538" s="63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  <c r="AN538" s="39"/>
      <c r="AO538" s="39"/>
      <c r="AP538" s="39"/>
      <c r="AQ538" s="39"/>
    </row>
    <row r="539" spans="1:43" ht="15" x14ac:dyDescent="0.25">
      <c r="B539" s="9" t="s">
        <v>674</v>
      </c>
      <c r="C539" s="9"/>
      <c r="D539" s="142">
        <v>41253.785416666666</v>
      </c>
      <c r="E539" s="142">
        <v>41254.554861111108</v>
      </c>
      <c r="F539" s="9" t="s">
        <v>2</v>
      </c>
      <c r="G539" s="9" t="s">
        <v>1818</v>
      </c>
      <c r="H539" s="1">
        <f t="shared" si="84"/>
        <v>1</v>
      </c>
      <c r="I539" s="1" t="str">
        <f t="shared" si="85"/>
        <v>SGMC  </v>
      </c>
      <c r="J539">
        <f t="shared" si="86"/>
        <v>1</v>
      </c>
      <c r="K539" s="1" t="str">
        <f t="shared" si="77"/>
        <v>SGMC</v>
      </c>
      <c r="L539" t="s">
        <v>319</v>
      </c>
      <c r="M539" s="1" t="str">
        <f t="shared" si="78"/>
        <v>CLC</v>
      </c>
      <c r="N539">
        <v>14</v>
      </c>
      <c r="O539" s="39"/>
      <c r="P539" s="61" t="s">
        <v>1543</v>
      </c>
      <c r="Q539" s="62">
        <f t="shared" si="87"/>
        <v>0</v>
      </c>
      <c r="R539" s="62"/>
      <c r="S539" s="63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</row>
    <row r="540" spans="1:43" ht="15" x14ac:dyDescent="0.25">
      <c r="B540" s="11" t="s">
        <v>675</v>
      </c>
      <c r="C540" s="11"/>
      <c r="D540" s="141">
        <v>41254.554861111108</v>
      </c>
      <c r="E540" s="141">
        <v>41255.78402777778</v>
      </c>
      <c r="F540" s="11" t="s">
        <v>31</v>
      </c>
      <c r="G540" s="11" t="s">
        <v>757</v>
      </c>
      <c r="H540" s="1">
        <f t="shared" si="84"/>
        <v>1</v>
      </c>
      <c r="I540" s="1" t="str">
        <f t="shared" si="85"/>
        <v>SGPA  </v>
      </c>
      <c r="J540">
        <f t="shared" si="86"/>
        <v>2</v>
      </c>
      <c r="K540" s="1" t="str">
        <f t="shared" si="77"/>
        <v>SGPA</v>
      </c>
      <c r="L540" t="s">
        <v>320</v>
      </c>
      <c r="M540" s="1" t="str">
        <f t="shared" si="78"/>
        <v>SC</v>
      </c>
      <c r="N540">
        <v>29</v>
      </c>
      <c r="O540" s="39"/>
      <c r="P540" s="61" t="s">
        <v>1719</v>
      </c>
      <c r="Q540" s="62">
        <f t="shared" si="87"/>
        <v>0</v>
      </c>
      <c r="R540" s="62"/>
      <c r="S540" s="63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  <c r="AN540" s="39"/>
      <c r="AO540" s="39"/>
      <c r="AP540" s="39"/>
      <c r="AQ540" s="39"/>
    </row>
    <row r="541" spans="1:43" ht="15" x14ac:dyDescent="0.25">
      <c r="B541" s="9" t="s">
        <v>676</v>
      </c>
      <c r="C541" s="9"/>
      <c r="D541" s="142">
        <v>41255.78402777778</v>
      </c>
      <c r="E541" s="142">
        <v>41271.681944444441</v>
      </c>
      <c r="F541" s="9" t="s">
        <v>197</v>
      </c>
      <c r="G541" s="9" t="s">
        <v>1819</v>
      </c>
      <c r="H541" s="1">
        <f t="shared" si="84"/>
        <v>15</v>
      </c>
      <c r="I541" s="1" t="str">
        <f t="shared" ref="I541:I572" si="88">RIGHT(B541,LEN(B541)-5)</f>
        <v>SAPC  </v>
      </c>
      <c r="J541">
        <f t="shared" si="86"/>
        <v>65</v>
      </c>
      <c r="K541" s="1" t="str">
        <f t="shared" si="77"/>
        <v>SAPC</v>
      </c>
      <c r="L541" t="s">
        <v>316</v>
      </c>
      <c r="M541" s="1" t="str">
        <f t="shared" si="78"/>
        <v>SPO</v>
      </c>
      <c r="N541">
        <v>18</v>
      </c>
      <c r="O541" s="39"/>
      <c r="P541" s="61" t="s">
        <v>1509</v>
      </c>
      <c r="Q541" s="62">
        <f t="shared" si="87"/>
        <v>0</v>
      </c>
      <c r="R541" s="62"/>
      <c r="S541" s="63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  <c r="AN541" s="39"/>
      <c r="AO541" s="39"/>
      <c r="AP541" s="39"/>
      <c r="AQ541" s="39"/>
    </row>
    <row r="542" spans="1:43" ht="15" x14ac:dyDescent="0.25">
      <c r="B542" s="11" t="s">
        <v>677</v>
      </c>
      <c r="C542" s="11"/>
      <c r="D542" s="141">
        <v>41271.681944444441</v>
      </c>
      <c r="E542" s="141">
        <v>41281.626388888886</v>
      </c>
      <c r="F542" s="11" t="s">
        <v>15</v>
      </c>
      <c r="G542" s="11" t="s">
        <v>1814</v>
      </c>
      <c r="H542" s="1">
        <f t="shared" si="84"/>
        <v>9</v>
      </c>
      <c r="I542" s="1" t="str">
        <f t="shared" si="88"/>
        <v>CAA  </v>
      </c>
      <c r="J542">
        <f t="shared" si="86"/>
        <v>21</v>
      </c>
      <c r="K542" s="1" t="str">
        <f t="shared" si="77"/>
        <v>CAA</v>
      </c>
      <c r="L542" t="s">
        <v>317</v>
      </c>
      <c r="M542" s="1" t="str">
        <f t="shared" si="78"/>
        <v>CO</v>
      </c>
      <c r="N542">
        <v>7</v>
      </c>
      <c r="O542" s="39"/>
      <c r="P542" s="61" t="s">
        <v>1511</v>
      </c>
      <c r="Q542" s="62">
        <f t="shared" si="87"/>
        <v>0</v>
      </c>
      <c r="R542" s="62"/>
      <c r="S542" s="63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  <c r="AN542" s="39"/>
      <c r="AO542" s="39"/>
      <c r="AP542" s="39"/>
      <c r="AQ542" s="39"/>
    </row>
    <row r="543" spans="1:43" ht="15" x14ac:dyDescent="0.25">
      <c r="B543" s="9" t="s">
        <v>678</v>
      </c>
      <c r="C543" s="9"/>
      <c r="D543" s="142">
        <v>41281.626388888886</v>
      </c>
      <c r="E543" s="142">
        <v>41281.8125</v>
      </c>
      <c r="F543" s="9" t="s">
        <v>2</v>
      </c>
      <c r="G543" s="9" t="s">
        <v>758</v>
      </c>
      <c r="H543" s="1">
        <f t="shared" si="84"/>
        <v>1</v>
      </c>
      <c r="I543" s="1" t="str">
        <f t="shared" si="88"/>
        <v>SAPC  </v>
      </c>
      <c r="J543">
        <f t="shared" si="86"/>
        <v>65</v>
      </c>
      <c r="K543" s="1" t="str">
        <f t="shared" si="77"/>
        <v>SAPC</v>
      </c>
      <c r="L543" t="s">
        <v>318</v>
      </c>
      <c r="M543" s="1" t="str">
        <f t="shared" si="78"/>
        <v>SECOFC</v>
      </c>
      <c r="N543">
        <v>6</v>
      </c>
      <c r="O543" s="39"/>
      <c r="P543" s="61" t="s">
        <v>1513</v>
      </c>
      <c r="Q543" s="62">
        <f t="shared" si="87"/>
        <v>0</v>
      </c>
      <c r="R543" s="62"/>
      <c r="S543" s="63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  <c r="AN543" s="39"/>
      <c r="AO543" s="39"/>
      <c r="AP543" s="39"/>
      <c r="AQ543" s="39"/>
    </row>
    <row r="544" spans="1:43" ht="15" x14ac:dyDescent="0.25">
      <c r="B544" s="11" t="s">
        <v>244</v>
      </c>
      <c r="C544" s="11"/>
      <c r="D544" s="141">
        <v>41281.8125</v>
      </c>
      <c r="E544" s="141">
        <v>41282.615277777775</v>
      </c>
      <c r="F544" s="11" t="s">
        <v>2</v>
      </c>
      <c r="G544" s="11" t="s">
        <v>1820</v>
      </c>
      <c r="H544" s="1">
        <f t="shared" si="84"/>
        <v>1</v>
      </c>
      <c r="I544" s="1" t="str">
        <f t="shared" si="88"/>
        <v>CAA  </v>
      </c>
      <c r="J544">
        <f t="shared" si="86"/>
        <v>21</v>
      </c>
      <c r="K544" s="1" t="str">
        <f t="shared" ref="K544:K607" si="89">TRIM(SUBSTITUTE(I544,CHAR(160),CHAR(32)))</f>
        <v>CAA</v>
      </c>
      <c r="L544" t="s">
        <v>325</v>
      </c>
      <c r="M544" s="1" t="str">
        <f t="shared" ref="M544:M607" si="90">TRIM(SUBSTITUTE(L544,CHAR(160),CHAR(32)))</f>
        <v>SAEO</v>
      </c>
      <c r="N544">
        <v>4</v>
      </c>
      <c r="O544" s="39"/>
      <c r="P544" s="58" t="s">
        <v>1515</v>
      </c>
      <c r="Q544" s="59">
        <f t="shared" si="87"/>
        <v>0</v>
      </c>
      <c r="R544" s="59"/>
      <c r="S544" s="60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  <c r="AN544" s="39"/>
      <c r="AO544" s="39"/>
      <c r="AP544" s="39"/>
      <c r="AQ544" s="39"/>
    </row>
    <row r="545" spans="2:43" ht="21" x14ac:dyDescent="0.25">
      <c r="B545" s="9" t="s">
        <v>679</v>
      </c>
      <c r="C545" s="9"/>
      <c r="D545" s="142">
        <v>41282.615277777775</v>
      </c>
      <c r="E545" s="142">
        <v>41283.773611111108</v>
      </c>
      <c r="F545" s="9" t="s">
        <v>31</v>
      </c>
      <c r="G545" s="9" t="s">
        <v>1821</v>
      </c>
      <c r="H545" s="1">
        <f t="shared" si="84"/>
        <v>1</v>
      </c>
      <c r="I545" s="1" t="str">
        <f t="shared" si="88"/>
        <v>CMP  </v>
      </c>
      <c r="J545">
        <f t="shared" si="86"/>
        <v>2</v>
      </c>
      <c r="K545" s="1" t="str">
        <f t="shared" si="89"/>
        <v>CMP</v>
      </c>
      <c r="L545" t="s">
        <v>315</v>
      </c>
      <c r="M545" s="1" t="str">
        <f t="shared" si="90"/>
        <v>SECADM</v>
      </c>
      <c r="N545">
        <v>5</v>
      </c>
      <c r="O545" s="39"/>
      <c r="P545" s="58" t="s">
        <v>1517</v>
      </c>
      <c r="Q545" s="59">
        <f t="shared" si="87"/>
        <v>0</v>
      </c>
      <c r="R545" s="59"/>
      <c r="S545" s="60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  <c r="AN545" s="39"/>
      <c r="AO545" s="39"/>
      <c r="AP545" s="39"/>
      <c r="AQ545" s="39"/>
    </row>
    <row r="546" spans="2:43" ht="15" x14ac:dyDescent="0.25">
      <c r="B546" s="11" t="s">
        <v>680</v>
      </c>
      <c r="C546" s="11"/>
      <c r="D546" s="141">
        <v>41283.773611111108</v>
      </c>
      <c r="E546" s="141">
        <v>41283.777083333334</v>
      </c>
      <c r="F546" s="11" t="s">
        <v>2</v>
      </c>
      <c r="G546" s="11" t="s">
        <v>1822</v>
      </c>
      <c r="H546" s="1">
        <f t="shared" si="84"/>
        <v>1</v>
      </c>
      <c r="I546" s="1" t="str">
        <f t="shared" si="88"/>
        <v>SGPA  </v>
      </c>
      <c r="J546">
        <f t="shared" si="86"/>
        <v>2</v>
      </c>
      <c r="K546" s="1" t="str">
        <f t="shared" si="89"/>
        <v>SGPA</v>
      </c>
      <c r="L546" t="s">
        <v>1462</v>
      </c>
      <c r="M546" s="1" t="str">
        <f t="shared" si="90"/>
        <v>SLIC</v>
      </c>
      <c r="N546">
        <v>12</v>
      </c>
      <c r="O546" s="39"/>
      <c r="P546" s="58" t="s">
        <v>1519</v>
      </c>
      <c r="Q546" s="59">
        <f t="shared" si="87"/>
        <v>0</v>
      </c>
      <c r="R546" s="59"/>
      <c r="S546" s="60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  <c r="AN546" s="39"/>
      <c r="AO546" s="39"/>
      <c r="AP546" s="39"/>
      <c r="AQ546" s="39"/>
    </row>
    <row r="547" spans="2:43" ht="15" x14ac:dyDescent="0.25">
      <c r="B547" s="9" t="s">
        <v>681</v>
      </c>
      <c r="C547" s="9"/>
      <c r="D547" s="142">
        <v>41283.777083333334</v>
      </c>
      <c r="E547" s="142">
        <v>41283.790277777778</v>
      </c>
      <c r="F547" s="9" t="s">
        <v>2</v>
      </c>
      <c r="G547" s="9" t="s">
        <v>1655</v>
      </c>
      <c r="H547" s="1">
        <f t="shared" si="84"/>
        <v>1</v>
      </c>
      <c r="I547" s="1" t="str">
        <f t="shared" si="88"/>
        <v>CAA  </v>
      </c>
      <c r="J547">
        <f t="shared" si="86"/>
        <v>21</v>
      </c>
      <c r="K547" s="1" t="str">
        <f t="shared" si="89"/>
        <v>CAA</v>
      </c>
      <c r="L547" t="s">
        <v>321</v>
      </c>
      <c r="M547" s="1" t="str">
        <f t="shared" si="90"/>
        <v>SCON</v>
      </c>
      <c r="N547">
        <v>15</v>
      </c>
      <c r="O547" s="39"/>
      <c r="P547" s="58" t="s">
        <v>1533</v>
      </c>
      <c r="Q547" s="59">
        <f t="shared" si="87"/>
        <v>0</v>
      </c>
      <c r="R547" s="59"/>
      <c r="S547" s="60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  <c r="AN547" s="39"/>
      <c r="AO547" s="39"/>
      <c r="AP547" s="39"/>
      <c r="AQ547" s="39"/>
    </row>
    <row r="548" spans="2:43" ht="15" x14ac:dyDescent="0.25">
      <c r="B548" s="11" t="s">
        <v>682</v>
      </c>
      <c r="C548" s="11"/>
      <c r="D548" s="141">
        <v>41283.790277777778</v>
      </c>
      <c r="E548" s="141">
        <v>41285.57916666667</v>
      </c>
      <c r="F548" s="11" t="s">
        <v>31</v>
      </c>
      <c r="G548" s="11" t="s">
        <v>759</v>
      </c>
      <c r="H548" s="1">
        <f t="shared" si="84"/>
        <v>1</v>
      </c>
      <c r="I548" s="1" t="str">
        <f t="shared" si="88"/>
        <v>SAPC  </v>
      </c>
      <c r="J548">
        <f t="shared" si="86"/>
        <v>65</v>
      </c>
      <c r="K548" s="1" t="str">
        <f t="shared" si="89"/>
        <v>SAPC</v>
      </c>
      <c r="L548" t="s">
        <v>330</v>
      </c>
      <c r="M548" s="1" t="str">
        <f t="shared" si="90"/>
        <v>CPL</v>
      </c>
      <c r="N548">
        <v>33</v>
      </c>
      <c r="O548" s="39"/>
      <c r="P548" s="58" t="s">
        <v>1522</v>
      </c>
      <c r="Q548" s="59">
        <f t="shared" si="87"/>
        <v>0</v>
      </c>
      <c r="R548" s="59"/>
      <c r="S548" s="60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  <c r="AN548" s="39"/>
      <c r="AO548" s="39"/>
      <c r="AP548" s="39"/>
      <c r="AQ548" s="39"/>
    </row>
    <row r="549" spans="2:43" ht="15" x14ac:dyDescent="0.25">
      <c r="B549" s="9" t="s">
        <v>683</v>
      </c>
      <c r="C549" s="9"/>
      <c r="D549" s="142">
        <v>41285.57916666667</v>
      </c>
      <c r="E549" s="142">
        <v>41285.619444444441</v>
      </c>
      <c r="F549" s="9" t="s">
        <v>2</v>
      </c>
      <c r="G549" s="9" t="s">
        <v>1823</v>
      </c>
      <c r="H549" s="1">
        <f t="shared" si="84"/>
        <v>1</v>
      </c>
      <c r="I549" s="1" t="str">
        <f t="shared" si="88"/>
        <v>CGATI  </v>
      </c>
      <c r="J549">
        <f t="shared" si="86"/>
        <v>1</v>
      </c>
      <c r="K549" s="1" t="str">
        <f t="shared" si="89"/>
        <v>CGATI</v>
      </c>
      <c r="L549" t="s">
        <v>322</v>
      </c>
      <c r="M549" s="1" t="str">
        <f t="shared" si="90"/>
        <v>ASSDG</v>
      </c>
      <c r="N549">
        <v>3</v>
      </c>
      <c r="O549" s="39"/>
      <c r="P549" s="58" t="s">
        <v>1544</v>
      </c>
      <c r="Q549" s="59">
        <f t="shared" si="87"/>
        <v>0</v>
      </c>
      <c r="R549" s="59"/>
      <c r="S549" s="60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  <c r="AH549" s="39"/>
      <c r="AI549" s="39"/>
      <c r="AJ549" s="39"/>
      <c r="AK549" s="39"/>
      <c r="AL549" s="39"/>
      <c r="AM549" s="39"/>
      <c r="AN549" s="39"/>
      <c r="AO549" s="39"/>
      <c r="AP549" s="39"/>
      <c r="AQ549" s="39"/>
    </row>
    <row r="550" spans="2:43" ht="15" x14ac:dyDescent="0.25">
      <c r="B550" s="11" t="s">
        <v>684</v>
      </c>
      <c r="C550" s="11"/>
      <c r="D550" s="141">
        <v>41285.619444444441</v>
      </c>
      <c r="E550" s="141">
        <v>41289.615972222222</v>
      </c>
      <c r="F550" s="11" t="s">
        <v>13</v>
      </c>
      <c r="G550" s="11" t="s">
        <v>760</v>
      </c>
      <c r="H550" s="1">
        <f t="shared" si="84"/>
        <v>3</v>
      </c>
      <c r="I550" s="1" t="str">
        <f t="shared" si="88"/>
        <v>CEPCST  </v>
      </c>
      <c r="J550">
        <f t="shared" si="86"/>
        <v>10</v>
      </c>
      <c r="K550" s="1" t="str">
        <f t="shared" si="89"/>
        <v>CEPCST</v>
      </c>
      <c r="L550" t="s">
        <v>323</v>
      </c>
      <c r="M550" s="1" t="str">
        <f t="shared" si="90"/>
        <v>DG</v>
      </c>
      <c r="N550">
        <v>4</v>
      </c>
      <c r="O550" s="39"/>
      <c r="P550" s="58" t="s">
        <v>1545</v>
      </c>
      <c r="Q550" s="59">
        <f t="shared" si="87"/>
        <v>0</v>
      </c>
      <c r="R550" s="59"/>
      <c r="S550" s="60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  <c r="AN550" s="39"/>
      <c r="AO550" s="39"/>
      <c r="AP550" s="39"/>
      <c r="AQ550" s="39"/>
    </row>
    <row r="551" spans="2:43" ht="15" x14ac:dyDescent="0.25">
      <c r="B551" s="9" t="s">
        <v>685</v>
      </c>
      <c r="C551" s="9"/>
      <c r="D551" s="142">
        <v>41289.615972222222</v>
      </c>
      <c r="E551" s="142">
        <v>41289.73333333333</v>
      </c>
      <c r="F551" s="9" t="s">
        <v>2</v>
      </c>
      <c r="G551" s="9" t="s">
        <v>761</v>
      </c>
      <c r="H551" s="1">
        <f t="shared" si="84"/>
        <v>1</v>
      </c>
      <c r="I551" s="1" t="str">
        <f t="shared" si="88"/>
        <v>SAPC  </v>
      </c>
      <c r="J551">
        <f t="shared" si="86"/>
        <v>65</v>
      </c>
      <c r="K551" s="1" t="str">
        <f t="shared" si="89"/>
        <v>SAPC</v>
      </c>
      <c r="L551" t="s">
        <v>324</v>
      </c>
      <c r="M551" s="1" t="str">
        <f t="shared" si="90"/>
        <v>ACO</v>
      </c>
      <c r="N551">
        <v>3</v>
      </c>
      <c r="O551" s="39"/>
      <c r="P551" s="58" t="s">
        <v>1546</v>
      </c>
      <c r="Q551" s="59">
        <f t="shared" si="87"/>
        <v>0</v>
      </c>
      <c r="R551" s="59"/>
      <c r="S551" s="60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  <c r="AN551" s="39"/>
      <c r="AO551" s="39"/>
      <c r="AP551" s="39"/>
      <c r="AQ551" s="39"/>
    </row>
    <row r="552" spans="2:43" ht="15" x14ac:dyDescent="0.25">
      <c r="B552" s="11" t="s">
        <v>686</v>
      </c>
      <c r="C552" s="11"/>
      <c r="D552" s="141">
        <v>41289.73333333333</v>
      </c>
      <c r="E552" s="141">
        <v>41290.671527777777</v>
      </c>
      <c r="F552" s="11" t="s">
        <v>2</v>
      </c>
      <c r="G552" s="11" t="s">
        <v>1824</v>
      </c>
      <c r="H552" s="1">
        <f t="shared" si="84"/>
        <v>1</v>
      </c>
      <c r="I552" s="1" t="str">
        <f t="shared" si="88"/>
        <v>CMP  </v>
      </c>
      <c r="J552">
        <f t="shared" si="86"/>
        <v>2</v>
      </c>
      <c r="K552" s="1" t="str">
        <f t="shared" si="89"/>
        <v>CMP</v>
      </c>
      <c r="L552" t="s">
        <v>1476</v>
      </c>
      <c r="M552" s="1" t="str">
        <f t="shared" si="90"/>
        <v>SIASG</v>
      </c>
      <c r="N552">
        <v>2</v>
      </c>
      <c r="O552" s="39"/>
      <c r="P552" s="58" t="s">
        <v>1547</v>
      </c>
      <c r="Q552" s="59">
        <f t="shared" si="87"/>
        <v>0</v>
      </c>
      <c r="R552" s="59"/>
      <c r="S552" s="60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  <c r="AN552" s="39"/>
      <c r="AO552" s="39"/>
      <c r="AP552" s="39"/>
      <c r="AQ552" s="39"/>
    </row>
    <row r="553" spans="2:43" ht="15.75" thickBot="1" x14ac:dyDescent="0.3">
      <c r="B553" s="9" t="s">
        <v>687</v>
      </c>
      <c r="C553" s="9"/>
      <c r="D553" s="142">
        <v>41290.671527777777</v>
      </c>
      <c r="E553" s="142">
        <v>41297.699305555558</v>
      </c>
      <c r="F553" s="9" t="s">
        <v>178</v>
      </c>
      <c r="G553" s="9" t="s">
        <v>38</v>
      </c>
      <c r="H553" s="1">
        <f t="shared" si="84"/>
        <v>7</v>
      </c>
      <c r="I553" s="1" t="str">
        <f t="shared" si="88"/>
        <v>CEPCST  </v>
      </c>
      <c r="J553">
        <f t="shared" si="86"/>
        <v>10</v>
      </c>
      <c r="K553" s="1" t="str">
        <f t="shared" si="89"/>
        <v>CEPCST</v>
      </c>
      <c r="L553"/>
      <c r="M553" s="97" t="s">
        <v>1549</v>
      </c>
      <c r="N553">
        <f>SUM(N532:N552)</f>
        <v>257</v>
      </c>
      <c r="O553" s="39"/>
      <c r="P553" s="64" t="s">
        <v>1548</v>
      </c>
      <c r="Q553" s="88">
        <f t="shared" si="87"/>
        <v>0</v>
      </c>
      <c r="R553" s="88"/>
      <c r="S553" s="65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  <c r="AN553" s="39"/>
      <c r="AO553" s="39"/>
      <c r="AP553" s="39"/>
      <c r="AQ553" s="39"/>
    </row>
    <row r="554" spans="2:43" ht="15" x14ac:dyDescent="0.25">
      <c r="B554" s="11" t="s">
        <v>44</v>
      </c>
      <c r="C554" s="11"/>
      <c r="D554" s="141">
        <v>41297.699305555558</v>
      </c>
      <c r="E554" s="141">
        <v>41297.818749999999</v>
      </c>
      <c r="F554" s="11" t="s">
        <v>2</v>
      </c>
      <c r="G554" s="11" t="s">
        <v>762</v>
      </c>
      <c r="H554" s="1">
        <f t="shared" si="84"/>
        <v>1</v>
      </c>
      <c r="I554" s="1" t="str">
        <f t="shared" si="88"/>
        <v>CLC  </v>
      </c>
      <c r="J554">
        <f t="shared" si="86"/>
        <v>14</v>
      </c>
      <c r="K554" s="1" t="str">
        <f t="shared" si="89"/>
        <v>CLC</v>
      </c>
      <c r="L554"/>
      <c r="M554" s="1" t="str">
        <f t="shared" si="90"/>
        <v/>
      </c>
      <c r="N554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  <c r="AN554" s="39"/>
      <c r="AO554" s="39"/>
      <c r="AP554" s="39"/>
      <c r="AQ554" s="39"/>
    </row>
    <row r="555" spans="2:43" ht="15" x14ac:dyDescent="0.25">
      <c r="B555" s="9" t="s">
        <v>688</v>
      </c>
      <c r="C555" s="9"/>
      <c r="D555" s="142">
        <v>41297.818749999999</v>
      </c>
      <c r="E555" s="142">
        <v>41299.706250000003</v>
      </c>
      <c r="F555" s="9" t="s">
        <v>31</v>
      </c>
      <c r="G555" s="9" t="s">
        <v>357</v>
      </c>
      <c r="H555" s="1">
        <f t="shared" si="84"/>
        <v>1</v>
      </c>
      <c r="I555" s="1" t="str">
        <f t="shared" si="88"/>
        <v>SC  </v>
      </c>
      <c r="J555">
        <f t="shared" si="86"/>
        <v>29</v>
      </c>
      <c r="K555" s="1" t="str">
        <f t="shared" si="89"/>
        <v>SC</v>
      </c>
      <c r="L555"/>
      <c r="M555" s="1" t="str">
        <f t="shared" si="90"/>
        <v/>
      </c>
      <c r="N555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  <c r="AN555" s="39"/>
      <c r="AO555" s="39"/>
      <c r="AP555" s="39"/>
      <c r="AQ555" s="39"/>
    </row>
    <row r="556" spans="2:43" ht="15" x14ac:dyDescent="0.25">
      <c r="B556" s="11" t="s">
        <v>689</v>
      </c>
      <c r="C556" s="11"/>
      <c r="D556" s="141">
        <v>41299.706250000003</v>
      </c>
      <c r="E556" s="141">
        <v>41328.501388888886</v>
      </c>
      <c r="F556" s="11" t="s">
        <v>690</v>
      </c>
      <c r="G556" s="11" t="s">
        <v>763</v>
      </c>
      <c r="H556" s="1">
        <f t="shared" si="84"/>
        <v>28</v>
      </c>
      <c r="I556" s="1" t="str">
        <f t="shared" si="88"/>
        <v>SAPC  </v>
      </c>
      <c r="J556">
        <f t="shared" si="86"/>
        <v>65</v>
      </c>
      <c r="K556" s="1" t="str">
        <f t="shared" si="89"/>
        <v>SAPC</v>
      </c>
      <c r="L556"/>
      <c r="M556" s="1" t="str">
        <f t="shared" si="90"/>
        <v/>
      </c>
      <c r="N556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  <c r="AN556" s="39"/>
      <c r="AO556" s="39"/>
      <c r="AP556" s="39"/>
      <c r="AQ556" s="39"/>
    </row>
    <row r="557" spans="2:43" ht="15" x14ac:dyDescent="0.25">
      <c r="B557" s="9" t="s">
        <v>691</v>
      </c>
      <c r="C557" s="9"/>
      <c r="D557" s="142">
        <v>41328.501388888886</v>
      </c>
      <c r="E557" s="142">
        <v>41333.686111111114</v>
      </c>
      <c r="F557" s="9" t="s">
        <v>86</v>
      </c>
      <c r="G557" s="9" t="s">
        <v>764</v>
      </c>
      <c r="H557" s="1">
        <f t="shared" si="84"/>
        <v>5</v>
      </c>
      <c r="I557" s="1" t="str">
        <f t="shared" si="88"/>
        <v>SC  </v>
      </c>
      <c r="J557">
        <f t="shared" si="86"/>
        <v>29</v>
      </c>
      <c r="K557" s="1" t="str">
        <f t="shared" si="89"/>
        <v>SC</v>
      </c>
      <c r="L557"/>
      <c r="M557" s="1" t="str">
        <f t="shared" si="90"/>
        <v/>
      </c>
      <c r="N557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  <c r="AN557" s="39"/>
      <c r="AO557" s="39"/>
      <c r="AP557" s="39"/>
      <c r="AQ557" s="39"/>
    </row>
    <row r="558" spans="2:43" ht="15" x14ac:dyDescent="0.25">
      <c r="B558" s="11" t="s">
        <v>692</v>
      </c>
      <c r="C558" s="11"/>
      <c r="D558" s="141">
        <v>41333.686111111114</v>
      </c>
      <c r="E558" s="141">
        <v>41345.611111111109</v>
      </c>
      <c r="F558" s="11" t="s">
        <v>42</v>
      </c>
      <c r="G558" s="11" t="s">
        <v>1656</v>
      </c>
      <c r="H558" s="1">
        <f t="shared" si="84"/>
        <v>11</v>
      </c>
      <c r="I558" s="1" t="str">
        <f t="shared" si="88"/>
        <v>SAPC  </v>
      </c>
      <c r="J558">
        <f t="shared" si="86"/>
        <v>65</v>
      </c>
      <c r="K558" s="1" t="str">
        <f t="shared" si="89"/>
        <v>SAPC</v>
      </c>
      <c r="L558"/>
      <c r="M558" s="1" t="str">
        <f t="shared" si="90"/>
        <v/>
      </c>
      <c r="N558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  <c r="AN558" s="39"/>
      <c r="AO558" s="39"/>
      <c r="AP558" s="39"/>
      <c r="AQ558" s="39"/>
    </row>
    <row r="559" spans="2:43" ht="15" x14ac:dyDescent="0.25">
      <c r="B559" s="9" t="s">
        <v>370</v>
      </c>
      <c r="C559" s="9"/>
      <c r="D559" s="142">
        <v>41345.611111111109</v>
      </c>
      <c r="E559" s="142">
        <v>41345.72152777778</v>
      </c>
      <c r="F559" s="9" t="s">
        <v>2</v>
      </c>
      <c r="G559" s="9" t="s">
        <v>1825</v>
      </c>
      <c r="H559" s="1">
        <f t="shared" si="84"/>
        <v>1</v>
      </c>
      <c r="I559" s="1" t="str">
        <f t="shared" si="88"/>
        <v>CAA  </v>
      </c>
      <c r="J559">
        <f t="shared" si="86"/>
        <v>21</v>
      </c>
      <c r="K559" s="1" t="str">
        <f t="shared" si="89"/>
        <v>CAA</v>
      </c>
      <c r="L559"/>
      <c r="M559" s="1" t="str">
        <f t="shared" si="90"/>
        <v/>
      </c>
      <c r="N55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  <c r="AN559" s="39"/>
      <c r="AO559" s="39"/>
      <c r="AP559" s="39"/>
      <c r="AQ559" s="39"/>
    </row>
    <row r="560" spans="2:43" ht="15" x14ac:dyDescent="0.25">
      <c r="B560" s="11" t="s">
        <v>119</v>
      </c>
      <c r="C560" s="11"/>
      <c r="D560" s="141">
        <v>41345.72152777778</v>
      </c>
      <c r="E560" s="141">
        <v>41345.798611111109</v>
      </c>
      <c r="F560" s="11" t="s">
        <v>2</v>
      </c>
      <c r="G560" s="11" t="s">
        <v>765</v>
      </c>
      <c r="H560" s="1">
        <f t="shared" si="84"/>
        <v>1</v>
      </c>
      <c r="I560" s="1" t="str">
        <f t="shared" si="88"/>
        <v>CLC  </v>
      </c>
      <c r="J560">
        <f t="shared" si="86"/>
        <v>14</v>
      </c>
      <c r="K560" s="1" t="str">
        <f t="shared" si="89"/>
        <v>CLC</v>
      </c>
      <c r="L560"/>
      <c r="M560" s="1" t="str">
        <f t="shared" si="90"/>
        <v/>
      </c>
      <c r="N560"/>
    </row>
    <row r="561" spans="2:14" ht="15" x14ac:dyDescent="0.25">
      <c r="B561" s="9" t="s">
        <v>160</v>
      </c>
      <c r="C561" s="9"/>
      <c r="D561" s="142">
        <v>41345.798611111109</v>
      </c>
      <c r="E561" s="142">
        <v>41351.693055555559</v>
      </c>
      <c r="F561" s="9" t="s">
        <v>86</v>
      </c>
      <c r="G561" s="9" t="s">
        <v>1826</v>
      </c>
      <c r="H561" s="1">
        <f t="shared" si="84"/>
        <v>5</v>
      </c>
      <c r="I561" s="1" t="str">
        <f t="shared" si="88"/>
        <v>SC  </v>
      </c>
      <c r="J561">
        <f t="shared" si="86"/>
        <v>29</v>
      </c>
      <c r="K561" s="1" t="str">
        <f t="shared" si="89"/>
        <v>SC</v>
      </c>
      <c r="L561"/>
      <c r="M561" s="1" t="str">
        <f t="shared" si="90"/>
        <v/>
      </c>
      <c r="N561"/>
    </row>
    <row r="562" spans="2:14" ht="15" x14ac:dyDescent="0.25">
      <c r="B562" s="11" t="s">
        <v>123</v>
      </c>
      <c r="C562" s="11"/>
      <c r="D562" s="141">
        <v>41351.693055555559</v>
      </c>
      <c r="E562" s="141">
        <v>41351.73333333333</v>
      </c>
      <c r="F562" s="11" t="s">
        <v>2</v>
      </c>
      <c r="G562" s="11" t="s">
        <v>766</v>
      </c>
      <c r="H562" s="1">
        <f t="shared" si="84"/>
        <v>1</v>
      </c>
      <c r="I562" s="1" t="str">
        <f t="shared" si="88"/>
        <v>CLC  </v>
      </c>
      <c r="J562">
        <f t="shared" si="86"/>
        <v>14</v>
      </c>
      <c r="K562" s="1" t="str">
        <f t="shared" si="89"/>
        <v>CLC</v>
      </c>
      <c r="L562"/>
      <c r="M562" s="1" t="str">
        <f t="shared" si="90"/>
        <v/>
      </c>
      <c r="N562"/>
    </row>
    <row r="563" spans="2:14" ht="15" x14ac:dyDescent="0.25">
      <c r="B563" s="9" t="s">
        <v>693</v>
      </c>
      <c r="C563" s="9"/>
      <c r="D563" s="142">
        <v>41351.73333333333</v>
      </c>
      <c r="E563" s="142">
        <v>41353.754861111112</v>
      </c>
      <c r="F563" s="9" t="s">
        <v>11</v>
      </c>
      <c r="G563" s="9" t="s">
        <v>22</v>
      </c>
      <c r="H563" s="1">
        <f t="shared" si="84"/>
        <v>2</v>
      </c>
      <c r="I563" s="1" t="str">
        <f t="shared" si="88"/>
        <v>SPO  </v>
      </c>
      <c r="J563">
        <f t="shared" si="86"/>
        <v>18</v>
      </c>
      <c r="K563" s="1" t="str">
        <f t="shared" si="89"/>
        <v>SPO</v>
      </c>
      <c r="L563"/>
      <c r="M563" s="1" t="str">
        <f t="shared" si="90"/>
        <v/>
      </c>
      <c r="N563"/>
    </row>
    <row r="564" spans="2:14" ht="15" x14ac:dyDescent="0.25">
      <c r="B564" s="11" t="s">
        <v>694</v>
      </c>
      <c r="C564" s="11"/>
      <c r="D564" s="141">
        <v>41353.754861111112</v>
      </c>
      <c r="E564" s="141">
        <v>41353.763888888891</v>
      </c>
      <c r="F564" s="11" t="s">
        <v>2</v>
      </c>
      <c r="G564" s="11" t="s">
        <v>38</v>
      </c>
      <c r="H564" s="1">
        <f t="shared" ref="H564:H595" si="91">VALUE(IF(LEFT(F564,1)="&lt;",1,LEFT(F564,2)))</f>
        <v>1</v>
      </c>
      <c r="I564" s="1" t="str">
        <f t="shared" si="88"/>
        <v>CO  </v>
      </c>
      <c r="J564">
        <f t="shared" ref="J564:J595" si="92">SUMIFS($H$532:$H$633,$I$532:$I$633,I564)</f>
        <v>7</v>
      </c>
      <c r="K564" s="1" t="str">
        <f t="shared" si="89"/>
        <v>CO</v>
      </c>
      <c r="L564"/>
      <c r="M564" s="1" t="str">
        <f t="shared" si="90"/>
        <v/>
      </c>
      <c r="N564"/>
    </row>
    <row r="565" spans="2:14" ht="15" x14ac:dyDescent="0.25">
      <c r="B565" s="9" t="s">
        <v>695</v>
      </c>
      <c r="C565" s="9"/>
      <c r="D565" s="142">
        <v>41353.763888888891</v>
      </c>
      <c r="E565" s="142">
        <v>41353.815972222219</v>
      </c>
      <c r="F565" s="9" t="s">
        <v>2</v>
      </c>
      <c r="G565" s="9" t="s">
        <v>1827</v>
      </c>
      <c r="H565" s="1">
        <f t="shared" si="91"/>
        <v>1</v>
      </c>
      <c r="I565" s="1" t="str">
        <f t="shared" si="88"/>
        <v>SECOFC  </v>
      </c>
      <c r="J565">
        <f t="shared" si="92"/>
        <v>6</v>
      </c>
      <c r="K565" s="1" t="str">
        <f t="shared" si="89"/>
        <v>SECOFC</v>
      </c>
      <c r="L565"/>
      <c r="M565" s="1" t="str">
        <f t="shared" si="90"/>
        <v/>
      </c>
      <c r="N565"/>
    </row>
    <row r="566" spans="2:14" ht="15" x14ac:dyDescent="0.25">
      <c r="B566" s="11" t="s">
        <v>696</v>
      </c>
      <c r="C566" s="11"/>
      <c r="D566" s="141">
        <v>41353.815972222219</v>
      </c>
      <c r="E566" s="141">
        <v>41355.586805555555</v>
      </c>
      <c r="F566" s="11" t="s">
        <v>31</v>
      </c>
      <c r="G566" s="11" t="s">
        <v>767</v>
      </c>
      <c r="H566" s="1">
        <f t="shared" si="91"/>
        <v>1</v>
      </c>
      <c r="I566" s="1" t="str">
        <f t="shared" si="88"/>
        <v>CLC  </v>
      </c>
      <c r="J566">
        <f t="shared" si="92"/>
        <v>14</v>
      </c>
      <c r="K566" s="1" t="str">
        <f t="shared" si="89"/>
        <v>CLC</v>
      </c>
      <c r="L566"/>
      <c r="M566" s="1" t="str">
        <f t="shared" si="90"/>
        <v/>
      </c>
      <c r="N566"/>
    </row>
    <row r="567" spans="2:14" ht="15" x14ac:dyDescent="0.25">
      <c r="B567" s="9" t="s">
        <v>697</v>
      </c>
      <c r="C567" s="9"/>
      <c r="D567" s="142">
        <v>41355.586805555555</v>
      </c>
      <c r="E567" s="142">
        <v>41367.727777777778</v>
      </c>
      <c r="F567" s="9" t="s">
        <v>698</v>
      </c>
      <c r="G567" s="9" t="s">
        <v>1828</v>
      </c>
      <c r="H567" s="1">
        <f t="shared" si="91"/>
        <v>12</v>
      </c>
      <c r="I567" s="1" t="str">
        <f t="shared" si="88"/>
        <v>SC  </v>
      </c>
      <c r="J567">
        <f t="shared" si="92"/>
        <v>29</v>
      </c>
      <c r="K567" s="1" t="str">
        <f t="shared" si="89"/>
        <v>SC</v>
      </c>
      <c r="L567"/>
      <c r="M567" s="1" t="str">
        <f t="shared" si="90"/>
        <v/>
      </c>
      <c r="N567"/>
    </row>
    <row r="568" spans="2:14" ht="15" x14ac:dyDescent="0.25">
      <c r="B568" s="11" t="s">
        <v>595</v>
      </c>
      <c r="C568" s="11"/>
      <c r="D568" s="141">
        <v>41367.727777777778</v>
      </c>
      <c r="E568" s="141">
        <v>41368.661111111112</v>
      </c>
      <c r="F568" s="11" t="s">
        <v>2</v>
      </c>
      <c r="G568" s="11" t="s">
        <v>1829</v>
      </c>
      <c r="H568" s="1">
        <f t="shared" si="91"/>
        <v>1</v>
      </c>
      <c r="I568" s="1" t="str">
        <f t="shared" si="88"/>
        <v>CLC  </v>
      </c>
      <c r="J568">
        <f t="shared" si="92"/>
        <v>14</v>
      </c>
      <c r="K568" s="1" t="str">
        <f t="shared" si="89"/>
        <v>CLC</v>
      </c>
      <c r="L568"/>
      <c r="M568" s="1" t="str">
        <f t="shared" si="90"/>
        <v/>
      </c>
      <c r="N568"/>
    </row>
    <row r="569" spans="2:14" ht="15" x14ac:dyDescent="0.25">
      <c r="B569" s="9" t="s">
        <v>699</v>
      </c>
      <c r="C569" s="9"/>
      <c r="D569" s="142">
        <v>41368.661111111112</v>
      </c>
      <c r="E569" s="142">
        <v>41368.753472222219</v>
      </c>
      <c r="F569" s="9" t="s">
        <v>2</v>
      </c>
      <c r="G569" s="9" t="s">
        <v>1830</v>
      </c>
      <c r="H569" s="1">
        <f t="shared" si="91"/>
        <v>1</v>
      </c>
      <c r="I569" s="1" t="str">
        <f t="shared" si="88"/>
        <v>SC  </v>
      </c>
      <c r="J569">
        <f t="shared" si="92"/>
        <v>29</v>
      </c>
      <c r="K569" s="1" t="str">
        <f t="shared" si="89"/>
        <v>SC</v>
      </c>
      <c r="L569"/>
      <c r="M569" s="1" t="str">
        <f t="shared" si="90"/>
        <v/>
      </c>
      <c r="N569"/>
    </row>
    <row r="570" spans="2:14" ht="15" x14ac:dyDescent="0.25">
      <c r="B570" s="11" t="s">
        <v>700</v>
      </c>
      <c r="C570" s="11"/>
      <c r="D570" s="141">
        <v>41368.753472222219</v>
      </c>
      <c r="E570" s="141">
        <v>41368.765972222223</v>
      </c>
      <c r="F570" s="11" t="s">
        <v>2</v>
      </c>
      <c r="G570" s="11" t="s">
        <v>1831</v>
      </c>
      <c r="H570" s="1">
        <f t="shared" si="91"/>
        <v>1</v>
      </c>
      <c r="I570" s="1" t="str">
        <f t="shared" si="88"/>
        <v>CLC  </v>
      </c>
      <c r="J570">
        <f t="shared" si="92"/>
        <v>14</v>
      </c>
      <c r="K570" s="1" t="str">
        <f t="shared" si="89"/>
        <v>CLC</v>
      </c>
      <c r="L570"/>
      <c r="M570" s="1" t="str">
        <f t="shared" si="90"/>
        <v/>
      </c>
      <c r="N570"/>
    </row>
    <row r="571" spans="2:14" ht="15" x14ac:dyDescent="0.25">
      <c r="B571" s="9" t="s">
        <v>701</v>
      </c>
      <c r="C571" s="9"/>
      <c r="D571" s="142">
        <v>41368.765972222223</v>
      </c>
      <c r="E571" s="142">
        <v>41373.740277777775</v>
      </c>
      <c r="F571" s="9" t="s">
        <v>8</v>
      </c>
      <c r="G571" s="9" t="s">
        <v>768</v>
      </c>
      <c r="H571" s="1">
        <f t="shared" si="91"/>
        <v>4</v>
      </c>
      <c r="I571" s="1" t="str">
        <f t="shared" si="88"/>
        <v>SPO  </v>
      </c>
      <c r="J571">
        <f t="shared" si="92"/>
        <v>18</v>
      </c>
      <c r="K571" s="1" t="str">
        <f t="shared" si="89"/>
        <v>SPO</v>
      </c>
      <c r="L571"/>
      <c r="M571" s="1" t="str">
        <f t="shared" si="90"/>
        <v/>
      </c>
      <c r="N571"/>
    </row>
    <row r="572" spans="2:14" ht="15" x14ac:dyDescent="0.25">
      <c r="B572" s="11" t="s">
        <v>702</v>
      </c>
      <c r="C572" s="11"/>
      <c r="D572" s="141">
        <v>41373.740277777775</v>
      </c>
      <c r="E572" s="141">
        <v>41374.515972222223</v>
      </c>
      <c r="F572" s="11" t="s">
        <v>2</v>
      </c>
      <c r="G572" s="11" t="s">
        <v>36</v>
      </c>
      <c r="H572" s="1">
        <f t="shared" si="91"/>
        <v>1</v>
      </c>
      <c r="I572" s="1" t="str">
        <f t="shared" si="88"/>
        <v>SAEO  </v>
      </c>
      <c r="J572">
        <f t="shared" si="92"/>
        <v>4</v>
      </c>
      <c r="K572" s="1" t="str">
        <f t="shared" si="89"/>
        <v>SAEO</v>
      </c>
      <c r="L572"/>
      <c r="M572" s="1" t="str">
        <f t="shared" si="90"/>
        <v/>
      </c>
      <c r="N572"/>
    </row>
    <row r="573" spans="2:14" ht="15" x14ac:dyDescent="0.25">
      <c r="B573" s="9" t="s">
        <v>703</v>
      </c>
      <c r="C573" s="9"/>
      <c r="D573" s="142">
        <v>41374.515972222223</v>
      </c>
      <c r="E573" s="142">
        <v>41374.827777777777</v>
      </c>
      <c r="F573" s="9" t="s">
        <v>2</v>
      </c>
      <c r="G573" s="9" t="s">
        <v>115</v>
      </c>
      <c r="H573" s="1">
        <f t="shared" si="91"/>
        <v>1</v>
      </c>
      <c r="I573" s="1" t="str">
        <f t="shared" ref="I573:I604" si="93">RIGHT(B573,LEN(B573)-5)</f>
        <v>SPO  </v>
      </c>
      <c r="J573">
        <f t="shared" si="92"/>
        <v>18</v>
      </c>
      <c r="K573" s="1" t="str">
        <f t="shared" si="89"/>
        <v>SPO</v>
      </c>
      <c r="L573"/>
      <c r="M573" s="1" t="str">
        <f t="shared" si="90"/>
        <v/>
      </c>
      <c r="N573"/>
    </row>
    <row r="574" spans="2:14" ht="15" x14ac:dyDescent="0.25">
      <c r="B574" s="11" t="s">
        <v>704</v>
      </c>
      <c r="C574" s="11"/>
      <c r="D574" s="141">
        <v>41374.827777777777</v>
      </c>
      <c r="E574" s="141">
        <v>41375.53125</v>
      </c>
      <c r="F574" s="11" t="s">
        <v>2</v>
      </c>
      <c r="G574" s="11" t="s">
        <v>1832</v>
      </c>
      <c r="H574" s="1">
        <f t="shared" si="91"/>
        <v>1</v>
      </c>
      <c r="I574" s="1" t="str">
        <f t="shared" si="93"/>
        <v>CO  </v>
      </c>
      <c r="J574">
        <f t="shared" si="92"/>
        <v>7</v>
      </c>
      <c r="K574" s="1" t="str">
        <f t="shared" si="89"/>
        <v>CO</v>
      </c>
      <c r="L574"/>
      <c r="M574" s="1" t="str">
        <f t="shared" si="90"/>
        <v/>
      </c>
      <c r="N574"/>
    </row>
    <row r="575" spans="2:14" ht="15" x14ac:dyDescent="0.25">
      <c r="B575" s="9" t="s">
        <v>705</v>
      </c>
      <c r="C575" s="9"/>
      <c r="D575" s="142">
        <v>41375.53125</v>
      </c>
      <c r="E575" s="142">
        <v>41376.604166666664</v>
      </c>
      <c r="F575" s="9" t="s">
        <v>31</v>
      </c>
      <c r="G575" s="9" t="s">
        <v>769</v>
      </c>
      <c r="H575" s="1">
        <f t="shared" si="91"/>
        <v>1</v>
      </c>
      <c r="I575" s="1" t="str">
        <f t="shared" si="93"/>
        <v>SECOFC  </v>
      </c>
      <c r="J575">
        <f t="shared" si="92"/>
        <v>6</v>
      </c>
      <c r="K575" s="1" t="str">
        <f t="shared" si="89"/>
        <v>SECOFC</v>
      </c>
      <c r="L575"/>
      <c r="M575" s="1" t="str">
        <f t="shared" si="90"/>
        <v/>
      </c>
      <c r="N575"/>
    </row>
    <row r="576" spans="2:14" ht="15" x14ac:dyDescent="0.25">
      <c r="B576" s="11" t="s">
        <v>706</v>
      </c>
      <c r="C576" s="11"/>
      <c r="D576" s="141">
        <v>41376.604166666664</v>
      </c>
      <c r="E576" s="141">
        <v>41376.838888888888</v>
      </c>
      <c r="F576" s="11" t="s">
        <v>2</v>
      </c>
      <c r="G576" s="11" t="s">
        <v>9</v>
      </c>
      <c r="H576" s="1">
        <f t="shared" si="91"/>
        <v>1</v>
      </c>
      <c r="I576" s="1" t="str">
        <f t="shared" si="93"/>
        <v>SECADM  </v>
      </c>
      <c r="J576">
        <f t="shared" si="92"/>
        <v>5</v>
      </c>
      <c r="K576" s="1" t="str">
        <f t="shared" si="89"/>
        <v>SECADM</v>
      </c>
      <c r="L576"/>
      <c r="M576" s="1" t="str">
        <f t="shared" si="90"/>
        <v/>
      </c>
      <c r="N576"/>
    </row>
    <row r="577" spans="2:14" ht="15" x14ac:dyDescent="0.25">
      <c r="B577" s="9" t="s">
        <v>707</v>
      </c>
      <c r="C577" s="9"/>
      <c r="D577" s="142">
        <v>41376.838888888888</v>
      </c>
      <c r="E577" s="142">
        <v>41379.577777777777</v>
      </c>
      <c r="F577" s="9" t="s">
        <v>11</v>
      </c>
      <c r="G577" s="9" t="s">
        <v>770</v>
      </c>
      <c r="H577" s="1">
        <f t="shared" si="91"/>
        <v>2</v>
      </c>
      <c r="I577" s="1" t="str">
        <f t="shared" si="93"/>
        <v>CAA  </v>
      </c>
      <c r="J577">
        <f t="shared" si="92"/>
        <v>21</v>
      </c>
      <c r="K577" s="1" t="str">
        <f t="shared" si="89"/>
        <v>CAA</v>
      </c>
      <c r="L577"/>
      <c r="M577" s="1" t="str">
        <f t="shared" si="90"/>
        <v/>
      </c>
      <c r="N577"/>
    </row>
    <row r="578" spans="2:14" ht="15" x14ac:dyDescent="0.25">
      <c r="B578" s="11" t="s">
        <v>708</v>
      </c>
      <c r="C578" s="11"/>
      <c r="D578" s="141">
        <v>41379.577777777777</v>
      </c>
      <c r="E578" s="141">
        <v>41381.742361111108</v>
      </c>
      <c r="F578" s="11" t="s">
        <v>11</v>
      </c>
      <c r="G578" s="11" t="s">
        <v>1657</v>
      </c>
      <c r="H578" s="1">
        <f t="shared" si="91"/>
        <v>2</v>
      </c>
      <c r="I578" s="1" t="str">
        <f t="shared" si="93"/>
        <v>SECADM  </v>
      </c>
      <c r="J578">
        <f t="shared" si="92"/>
        <v>5</v>
      </c>
      <c r="K578" s="1" t="str">
        <f t="shared" si="89"/>
        <v>SECADM</v>
      </c>
      <c r="L578"/>
      <c r="M578" s="1" t="str">
        <f t="shared" si="90"/>
        <v/>
      </c>
      <c r="N578"/>
    </row>
    <row r="579" spans="2:14" ht="15" x14ac:dyDescent="0.25">
      <c r="B579" s="9" t="s">
        <v>709</v>
      </c>
      <c r="C579" s="9"/>
      <c r="D579" s="142">
        <v>41381.742361111108</v>
      </c>
      <c r="E579" s="142">
        <v>41382.51666666667</v>
      </c>
      <c r="F579" s="9" t="s">
        <v>2</v>
      </c>
      <c r="G579" s="9" t="s">
        <v>1658</v>
      </c>
      <c r="H579" s="1">
        <f t="shared" si="91"/>
        <v>1</v>
      </c>
      <c r="I579" s="1" t="str">
        <f t="shared" si="93"/>
        <v>SECOFC  </v>
      </c>
      <c r="J579">
        <f t="shared" si="92"/>
        <v>6</v>
      </c>
      <c r="K579" s="1" t="str">
        <f t="shared" si="89"/>
        <v>SECOFC</v>
      </c>
      <c r="L579"/>
      <c r="M579" s="1" t="str">
        <f t="shared" si="90"/>
        <v/>
      </c>
      <c r="N579"/>
    </row>
    <row r="580" spans="2:14" ht="15" x14ac:dyDescent="0.25">
      <c r="B580" s="11" t="s">
        <v>710</v>
      </c>
      <c r="C580" s="11"/>
      <c r="D580" s="141">
        <v>41382.51666666667</v>
      </c>
      <c r="E580" s="141">
        <v>41382.693749999999</v>
      </c>
      <c r="F580" s="11" t="s">
        <v>2</v>
      </c>
      <c r="G580" s="11" t="s">
        <v>1833</v>
      </c>
      <c r="H580" s="1">
        <f t="shared" si="91"/>
        <v>1</v>
      </c>
      <c r="I580" s="1" t="str">
        <f t="shared" si="93"/>
        <v>CO  </v>
      </c>
      <c r="J580">
        <f t="shared" si="92"/>
        <v>7</v>
      </c>
      <c r="K580" s="1" t="str">
        <f t="shared" si="89"/>
        <v>CO</v>
      </c>
      <c r="L580"/>
      <c r="M580" s="1" t="str">
        <f t="shared" si="90"/>
        <v/>
      </c>
      <c r="N580"/>
    </row>
    <row r="581" spans="2:14" ht="15" x14ac:dyDescent="0.25">
      <c r="B581" s="9" t="s">
        <v>711</v>
      </c>
      <c r="C581" s="9"/>
      <c r="D581" s="142">
        <v>41382.693749999999</v>
      </c>
      <c r="E581" s="142">
        <v>41383.613888888889</v>
      </c>
      <c r="F581" s="9" t="s">
        <v>2</v>
      </c>
      <c r="G581" s="9" t="s">
        <v>36</v>
      </c>
      <c r="H581" s="1">
        <f t="shared" si="91"/>
        <v>1</v>
      </c>
      <c r="I581" s="1" t="str">
        <f t="shared" si="93"/>
        <v>SPO  </v>
      </c>
      <c r="J581">
        <f t="shared" si="92"/>
        <v>18</v>
      </c>
      <c r="K581" s="1" t="str">
        <f t="shared" si="89"/>
        <v>SPO</v>
      </c>
      <c r="L581"/>
      <c r="M581" s="1" t="str">
        <f t="shared" si="90"/>
        <v/>
      </c>
      <c r="N581"/>
    </row>
    <row r="582" spans="2:14" ht="21" x14ac:dyDescent="0.25">
      <c r="B582" s="11" t="s">
        <v>712</v>
      </c>
      <c r="C582" s="11"/>
      <c r="D582" s="141">
        <v>41383.613888888889</v>
      </c>
      <c r="E582" s="141">
        <v>41383.665277777778</v>
      </c>
      <c r="F582" s="11" t="s">
        <v>2</v>
      </c>
      <c r="G582" s="11" t="s">
        <v>1659</v>
      </c>
      <c r="H582" s="1">
        <f t="shared" si="91"/>
        <v>1</v>
      </c>
      <c r="I582" s="1" t="str">
        <f t="shared" si="93"/>
        <v>CAA  </v>
      </c>
      <c r="J582">
        <f t="shared" si="92"/>
        <v>21</v>
      </c>
      <c r="K582" s="1" t="str">
        <f t="shared" si="89"/>
        <v>CAA</v>
      </c>
      <c r="L582"/>
      <c r="M582" s="1" t="str">
        <f t="shared" si="90"/>
        <v/>
      </c>
      <c r="N582"/>
    </row>
    <row r="583" spans="2:14" ht="15" x14ac:dyDescent="0.25">
      <c r="B583" s="9" t="s">
        <v>713</v>
      </c>
      <c r="C583" s="9"/>
      <c r="D583" s="142">
        <v>41383.665277777778</v>
      </c>
      <c r="E583" s="142">
        <v>41386.570138888892</v>
      </c>
      <c r="F583" s="9" t="s">
        <v>11</v>
      </c>
      <c r="G583" s="9" t="s">
        <v>1834</v>
      </c>
      <c r="H583" s="1">
        <f t="shared" si="91"/>
        <v>2</v>
      </c>
      <c r="I583" s="1" t="str">
        <f t="shared" si="93"/>
        <v>CLC  </v>
      </c>
      <c r="J583">
        <f t="shared" si="92"/>
        <v>14</v>
      </c>
      <c r="K583" s="1" t="str">
        <f t="shared" si="89"/>
        <v>CLC</v>
      </c>
      <c r="L583"/>
      <c r="M583" s="1" t="str">
        <f t="shared" si="90"/>
        <v/>
      </c>
      <c r="N583"/>
    </row>
    <row r="584" spans="2:14" ht="15" x14ac:dyDescent="0.25">
      <c r="B584" s="11" t="s">
        <v>714</v>
      </c>
      <c r="C584" s="11"/>
      <c r="D584" s="141">
        <v>41386.570138888892</v>
      </c>
      <c r="E584" s="141">
        <v>41386.689583333333</v>
      </c>
      <c r="F584" s="11" t="s">
        <v>2</v>
      </c>
      <c r="G584" s="11" t="s">
        <v>771</v>
      </c>
      <c r="H584" s="1">
        <f t="shared" si="91"/>
        <v>1</v>
      </c>
      <c r="I584" s="1" t="str">
        <f t="shared" si="93"/>
        <v>SC  </v>
      </c>
      <c r="J584">
        <f t="shared" si="92"/>
        <v>29</v>
      </c>
      <c r="K584" s="1" t="str">
        <f t="shared" si="89"/>
        <v>SC</v>
      </c>
      <c r="L584"/>
      <c r="M584" s="1" t="str">
        <f t="shared" si="90"/>
        <v/>
      </c>
      <c r="N584"/>
    </row>
    <row r="585" spans="2:14" ht="15" x14ac:dyDescent="0.25">
      <c r="B585" s="9" t="s">
        <v>715</v>
      </c>
      <c r="C585" s="9"/>
      <c r="D585" s="142">
        <v>41386.689583333333</v>
      </c>
      <c r="E585" s="142">
        <v>41386.751388888886</v>
      </c>
      <c r="F585" s="9" t="s">
        <v>2</v>
      </c>
      <c r="G585" s="9" t="s">
        <v>772</v>
      </c>
      <c r="H585" s="1">
        <f t="shared" si="91"/>
        <v>1</v>
      </c>
      <c r="I585" s="1" t="str">
        <f t="shared" si="93"/>
        <v>CLC  </v>
      </c>
      <c r="J585">
        <f t="shared" si="92"/>
        <v>14</v>
      </c>
      <c r="K585" s="1" t="str">
        <f t="shared" si="89"/>
        <v>CLC</v>
      </c>
      <c r="L585"/>
      <c r="M585" s="1" t="str">
        <f t="shared" si="90"/>
        <v/>
      </c>
      <c r="N585"/>
    </row>
    <row r="586" spans="2:14" ht="15" x14ac:dyDescent="0.25">
      <c r="B586" s="11" t="s">
        <v>716</v>
      </c>
      <c r="C586" s="11"/>
      <c r="D586" s="141">
        <v>41386.751388888886</v>
      </c>
      <c r="E586" s="141">
        <v>41388.566666666666</v>
      </c>
      <c r="F586" s="11" t="s">
        <v>31</v>
      </c>
      <c r="G586" s="11" t="s">
        <v>624</v>
      </c>
      <c r="H586" s="1">
        <f t="shared" si="91"/>
        <v>1</v>
      </c>
      <c r="I586" s="1" t="str">
        <f t="shared" si="93"/>
        <v>SLIC  </v>
      </c>
      <c r="J586">
        <f t="shared" si="92"/>
        <v>12</v>
      </c>
      <c r="K586" s="1" t="str">
        <f t="shared" si="89"/>
        <v>SLIC</v>
      </c>
      <c r="L586"/>
      <c r="M586" s="1" t="str">
        <f t="shared" si="90"/>
        <v/>
      </c>
      <c r="N586"/>
    </row>
    <row r="587" spans="2:14" ht="15" x14ac:dyDescent="0.25">
      <c r="B587" s="9" t="s">
        <v>717</v>
      </c>
      <c r="C587" s="9"/>
      <c r="D587" s="142">
        <v>41388.566666666666</v>
      </c>
      <c r="E587" s="142">
        <v>41388.587500000001</v>
      </c>
      <c r="F587" s="9" t="s">
        <v>2</v>
      </c>
      <c r="G587" s="9" t="s">
        <v>115</v>
      </c>
      <c r="H587" s="1">
        <f t="shared" si="91"/>
        <v>1</v>
      </c>
      <c r="I587" s="1" t="str">
        <f t="shared" si="93"/>
        <v>SC  </v>
      </c>
      <c r="J587">
        <f t="shared" si="92"/>
        <v>29</v>
      </c>
      <c r="K587" s="1" t="str">
        <f t="shared" si="89"/>
        <v>SC</v>
      </c>
      <c r="L587"/>
      <c r="M587" s="1" t="str">
        <f t="shared" si="90"/>
        <v/>
      </c>
      <c r="N587"/>
    </row>
    <row r="588" spans="2:14" ht="15" x14ac:dyDescent="0.25">
      <c r="B588" s="11" t="s">
        <v>718</v>
      </c>
      <c r="C588" s="11"/>
      <c r="D588" s="141">
        <v>41388.587500000001</v>
      </c>
      <c r="E588" s="141">
        <v>41388.594444444447</v>
      </c>
      <c r="F588" s="11" t="s">
        <v>2</v>
      </c>
      <c r="G588" s="11" t="s">
        <v>1835</v>
      </c>
      <c r="H588" s="1">
        <f t="shared" si="91"/>
        <v>1</v>
      </c>
      <c r="I588" s="1" t="str">
        <f t="shared" si="93"/>
        <v>CLC  </v>
      </c>
      <c r="J588">
        <f t="shared" si="92"/>
        <v>14</v>
      </c>
      <c r="K588" s="1" t="str">
        <f t="shared" si="89"/>
        <v>CLC</v>
      </c>
      <c r="L588"/>
      <c r="M588" s="1" t="str">
        <f t="shared" si="90"/>
        <v/>
      </c>
      <c r="N588"/>
    </row>
    <row r="589" spans="2:14" ht="15" x14ac:dyDescent="0.25">
      <c r="B589" s="9" t="s">
        <v>719</v>
      </c>
      <c r="C589" s="9"/>
      <c r="D589" s="142">
        <v>41388.594444444447</v>
      </c>
      <c r="E589" s="142">
        <v>41394.71597222222</v>
      </c>
      <c r="F589" s="9" t="s">
        <v>28</v>
      </c>
      <c r="G589" s="9" t="s">
        <v>773</v>
      </c>
      <c r="H589" s="1">
        <f t="shared" si="91"/>
        <v>6</v>
      </c>
      <c r="I589" s="1" t="str">
        <f t="shared" si="93"/>
        <v>SPO  </v>
      </c>
      <c r="J589">
        <f t="shared" si="92"/>
        <v>18</v>
      </c>
      <c r="K589" s="1" t="str">
        <f t="shared" si="89"/>
        <v>SPO</v>
      </c>
      <c r="L589"/>
      <c r="M589" s="1" t="str">
        <f t="shared" si="90"/>
        <v/>
      </c>
      <c r="N589"/>
    </row>
    <row r="590" spans="2:14" ht="15" x14ac:dyDescent="0.25">
      <c r="B590" s="11" t="s">
        <v>416</v>
      </c>
      <c r="C590" s="11"/>
      <c r="D590" s="141">
        <v>41394.71597222222</v>
      </c>
      <c r="E590" s="141">
        <v>41394.770138888889</v>
      </c>
      <c r="F590" s="11" t="s">
        <v>2</v>
      </c>
      <c r="G590" s="11" t="s">
        <v>774</v>
      </c>
      <c r="H590" s="1">
        <f t="shared" si="91"/>
        <v>1</v>
      </c>
      <c r="I590" s="1" t="str">
        <f t="shared" si="93"/>
        <v>SECADM  </v>
      </c>
      <c r="J590">
        <f t="shared" si="92"/>
        <v>5</v>
      </c>
      <c r="K590" s="1" t="str">
        <f t="shared" si="89"/>
        <v>SECADM</v>
      </c>
      <c r="L590"/>
      <c r="M590" s="1" t="str">
        <f t="shared" si="90"/>
        <v/>
      </c>
      <c r="N590"/>
    </row>
    <row r="591" spans="2:14" ht="15" x14ac:dyDescent="0.25">
      <c r="B591" s="9" t="s">
        <v>720</v>
      </c>
      <c r="C591" s="9"/>
      <c r="D591" s="142">
        <v>41394.770138888889</v>
      </c>
      <c r="E591" s="142">
        <v>41396.517361111109</v>
      </c>
      <c r="F591" s="9" t="s">
        <v>31</v>
      </c>
      <c r="G591" s="9" t="s">
        <v>775</v>
      </c>
      <c r="H591" s="1">
        <f t="shared" si="91"/>
        <v>1</v>
      </c>
      <c r="I591" s="1" t="str">
        <f t="shared" si="93"/>
        <v>CAA  </v>
      </c>
      <c r="J591">
        <f t="shared" si="92"/>
        <v>21</v>
      </c>
      <c r="K591" s="1" t="str">
        <f t="shared" si="89"/>
        <v>CAA</v>
      </c>
      <c r="L591"/>
      <c r="M591" s="1" t="str">
        <f t="shared" si="90"/>
        <v/>
      </c>
      <c r="N591"/>
    </row>
    <row r="592" spans="2:14" ht="15" x14ac:dyDescent="0.25">
      <c r="B592" s="11" t="s">
        <v>721</v>
      </c>
      <c r="C592" s="11"/>
      <c r="D592" s="141">
        <v>41396.517361111109</v>
      </c>
      <c r="E592" s="141">
        <v>41396.747916666667</v>
      </c>
      <c r="F592" s="11" t="s">
        <v>2</v>
      </c>
      <c r="G592" s="11" t="s">
        <v>1836</v>
      </c>
      <c r="H592" s="1">
        <f t="shared" si="91"/>
        <v>1</v>
      </c>
      <c r="I592" s="1" t="str">
        <f t="shared" si="93"/>
        <v>SC  </v>
      </c>
      <c r="J592">
        <f t="shared" si="92"/>
        <v>29</v>
      </c>
      <c r="K592" s="1" t="str">
        <f t="shared" si="89"/>
        <v>SC</v>
      </c>
      <c r="L592"/>
      <c r="M592" s="1" t="str">
        <f t="shared" si="90"/>
        <v/>
      </c>
      <c r="N592"/>
    </row>
    <row r="593" spans="2:14" ht="15" x14ac:dyDescent="0.25">
      <c r="B593" s="9" t="s">
        <v>420</v>
      </c>
      <c r="C593" s="9"/>
      <c r="D593" s="142">
        <v>41396.747916666667</v>
      </c>
      <c r="E593" s="142">
        <v>41396.822916666664</v>
      </c>
      <c r="F593" s="9" t="s">
        <v>2</v>
      </c>
      <c r="G593" s="9" t="s">
        <v>1837</v>
      </c>
      <c r="H593" s="1">
        <f t="shared" si="91"/>
        <v>1</v>
      </c>
      <c r="I593" s="1" t="str">
        <f t="shared" si="93"/>
        <v>CLC  </v>
      </c>
      <c r="J593">
        <f t="shared" si="92"/>
        <v>14</v>
      </c>
      <c r="K593" s="1" t="str">
        <f t="shared" si="89"/>
        <v>CLC</v>
      </c>
      <c r="L593"/>
      <c r="M593" s="1" t="str">
        <f t="shared" si="90"/>
        <v/>
      </c>
      <c r="N593"/>
    </row>
    <row r="594" spans="2:14" ht="15" x14ac:dyDescent="0.25">
      <c r="B594" s="11" t="s">
        <v>722</v>
      </c>
      <c r="C594" s="11"/>
      <c r="D594" s="141">
        <v>41396.822916666664</v>
      </c>
      <c r="E594" s="141">
        <v>41401.575694444444</v>
      </c>
      <c r="F594" s="11" t="s">
        <v>8</v>
      </c>
      <c r="G594" s="11" t="s">
        <v>619</v>
      </c>
      <c r="H594" s="1">
        <f t="shared" si="91"/>
        <v>4</v>
      </c>
      <c r="I594" s="1" t="str">
        <f t="shared" si="93"/>
        <v>SPO  </v>
      </c>
      <c r="J594">
        <f t="shared" si="92"/>
        <v>18</v>
      </c>
      <c r="K594" s="1" t="str">
        <f t="shared" si="89"/>
        <v>SPO</v>
      </c>
      <c r="L594"/>
      <c r="M594" s="1" t="str">
        <f t="shared" si="90"/>
        <v/>
      </c>
      <c r="N594"/>
    </row>
    <row r="595" spans="2:14" ht="15" x14ac:dyDescent="0.25">
      <c r="B595" s="9" t="s">
        <v>723</v>
      </c>
      <c r="C595" s="9"/>
      <c r="D595" s="142">
        <v>41401.575694444444</v>
      </c>
      <c r="E595" s="142">
        <v>41401.597916666666</v>
      </c>
      <c r="F595" s="9" t="s">
        <v>2</v>
      </c>
      <c r="G595" s="9" t="s">
        <v>38</v>
      </c>
      <c r="H595" s="1">
        <f t="shared" si="91"/>
        <v>1</v>
      </c>
      <c r="I595" s="1" t="str">
        <f t="shared" si="93"/>
        <v>CO  </v>
      </c>
      <c r="J595">
        <f t="shared" si="92"/>
        <v>7</v>
      </c>
      <c r="K595" s="1" t="str">
        <f t="shared" si="89"/>
        <v>CO</v>
      </c>
      <c r="L595"/>
      <c r="M595" s="1" t="str">
        <f t="shared" si="90"/>
        <v/>
      </c>
      <c r="N595"/>
    </row>
    <row r="596" spans="2:14" ht="15" x14ac:dyDescent="0.25">
      <c r="B596" s="11" t="s">
        <v>724</v>
      </c>
      <c r="C596" s="11"/>
      <c r="D596" s="141">
        <v>41401.597916666666</v>
      </c>
      <c r="E596" s="141">
        <v>41401.618750000001</v>
      </c>
      <c r="F596" s="11" t="s">
        <v>2</v>
      </c>
      <c r="G596" s="11" t="s">
        <v>1838</v>
      </c>
      <c r="H596" s="1">
        <f t="shared" ref="H596:H627" si="94">VALUE(IF(LEFT(F596,1)="&lt;",1,LEFT(F596,2)))</f>
        <v>1</v>
      </c>
      <c r="I596" s="1" t="str">
        <f t="shared" si="93"/>
        <v>SECOFC  </v>
      </c>
      <c r="J596">
        <f t="shared" ref="J596:J627" si="95">SUMIFS($H$532:$H$633,$I$532:$I$633,I596)</f>
        <v>6</v>
      </c>
      <c r="K596" s="1" t="str">
        <f t="shared" si="89"/>
        <v>SECOFC</v>
      </c>
      <c r="L596"/>
      <c r="M596" s="1" t="str">
        <f t="shared" si="90"/>
        <v/>
      </c>
      <c r="N596"/>
    </row>
    <row r="597" spans="2:14" ht="15" x14ac:dyDescent="0.25">
      <c r="B597" s="9" t="s">
        <v>725</v>
      </c>
      <c r="C597" s="9"/>
      <c r="D597" s="142">
        <v>41401.618750000001</v>
      </c>
      <c r="E597" s="142">
        <v>41401.720833333333</v>
      </c>
      <c r="F597" s="9" t="s">
        <v>2</v>
      </c>
      <c r="G597" s="9" t="s">
        <v>284</v>
      </c>
      <c r="H597" s="1">
        <f t="shared" si="94"/>
        <v>1</v>
      </c>
      <c r="I597" s="1" t="str">
        <f t="shared" si="93"/>
        <v>CLC  </v>
      </c>
      <c r="J597">
        <f t="shared" si="95"/>
        <v>14</v>
      </c>
      <c r="K597" s="1" t="str">
        <f t="shared" si="89"/>
        <v>CLC</v>
      </c>
      <c r="L597"/>
      <c r="M597" s="1" t="str">
        <f t="shared" si="90"/>
        <v/>
      </c>
      <c r="N597"/>
    </row>
    <row r="598" spans="2:14" ht="15" x14ac:dyDescent="0.25">
      <c r="B598" s="11" t="s">
        <v>726</v>
      </c>
      <c r="C598" s="11"/>
      <c r="D598" s="141">
        <v>41401.720833333333</v>
      </c>
      <c r="E598" s="141">
        <v>41404.814583333333</v>
      </c>
      <c r="F598" s="11" t="s">
        <v>13</v>
      </c>
      <c r="G598" s="11" t="s">
        <v>624</v>
      </c>
      <c r="H598" s="1">
        <f t="shared" si="94"/>
        <v>3</v>
      </c>
      <c r="I598" s="1" t="str">
        <f t="shared" si="93"/>
        <v>SLIC  </v>
      </c>
      <c r="J598">
        <f t="shared" si="95"/>
        <v>12</v>
      </c>
      <c r="K598" s="1" t="str">
        <f t="shared" si="89"/>
        <v>SLIC</v>
      </c>
      <c r="L598"/>
      <c r="M598" s="1" t="str">
        <f t="shared" si="90"/>
        <v/>
      </c>
      <c r="N598"/>
    </row>
    <row r="599" spans="2:14" ht="21" x14ac:dyDescent="0.25">
      <c r="B599" s="9" t="s">
        <v>727</v>
      </c>
      <c r="C599" s="9"/>
      <c r="D599" s="142">
        <v>41404.814583333333</v>
      </c>
      <c r="E599" s="142">
        <v>41407.554861111108</v>
      </c>
      <c r="F599" s="9" t="s">
        <v>11</v>
      </c>
      <c r="G599" s="9" t="s">
        <v>776</v>
      </c>
      <c r="H599" s="1">
        <f t="shared" si="94"/>
        <v>2</v>
      </c>
      <c r="I599" s="1" t="str">
        <f t="shared" si="93"/>
        <v>SC  </v>
      </c>
      <c r="J599">
        <f t="shared" si="95"/>
        <v>29</v>
      </c>
      <c r="K599" s="1" t="str">
        <f t="shared" si="89"/>
        <v>SC</v>
      </c>
      <c r="L599"/>
      <c r="M599" s="1" t="str">
        <f t="shared" si="90"/>
        <v/>
      </c>
      <c r="N599"/>
    </row>
    <row r="600" spans="2:14" ht="15" x14ac:dyDescent="0.25">
      <c r="B600" s="11" t="s">
        <v>431</v>
      </c>
      <c r="C600" s="11"/>
      <c r="D600" s="141">
        <v>41407.554861111108</v>
      </c>
      <c r="E600" s="141">
        <v>41408.765972222223</v>
      </c>
      <c r="F600" s="11" t="s">
        <v>31</v>
      </c>
      <c r="G600" s="11" t="s">
        <v>1835</v>
      </c>
      <c r="H600" s="1">
        <f t="shared" si="94"/>
        <v>1</v>
      </c>
      <c r="I600" s="1" t="str">
        <f t="shared" si="93"/>
        <v>SLIC  </v>
      </c>
      <c r="J600">
        <f t="shared" si="95"/>
        <v>12</v>
      </c>
      <c r="K600" s="1" t="str">
        <f t="shared" si="89"/>
        <v>SLIC</v>
      </c>
      <c r="L600"/>
      <c r="M600" s="1" t="str">
        <f t="shared" si="90"/>
        <v/>
      </c>
      <c r="N600"/>
    </row>
    <row r="601" spans="2:14" ht="15" x14ac:dyDescent="0.25">
      <c r="B601" s="9" t="s">
        <v>432</v>
      </c>
      <c r="C601" s="9"/>
      <c r="D601" s="142">
        <v>41408.765972222223</v>
      </c>
      <c r="E601" s="142">
        <v>41410.808333333334</v>
      </c>
      <c r="F601" s="9" t="s">
        <v>11</v>
      </c>
      <c r="G601" s="9" t="s">
        <v>777</v>
      </c>
      <c r="H601" s="1">
        <f t="shared" si="94"/>
        <v>2</v>
      </c>
      <c r="I601" s="1" t="str">
        <f t="shared" si="93"/>
        <v>SCON  </v>
      </c>
      <c r="J601">
        <f t="shared" si="95"/>
        <v>15</v>
      </c>
      <c r="K601" s="1" t="str">
        <f t="shared" si="89"/>
        <v>SCON</v>
      </c>
      <c r="L601"/>
      <c r="M601" s="1" t="str">
        <f t="shared" si="90"/>
        <v/>
      </c>
      <c r="N601"/>
    </row>
    <row r="602" spans="2:14" ht="15" x14ac:dyDescent="0.25">
      <c r="B602" s="11" t="s">
        <v>434</v>
      </c>
      <c r="C602" s="11"/>
      <c r="D602" s="141">
        <v>41410.808333333334</v>
      </c>
      <c r="E602" s="141">
        <v>41411.767361111109</v>
      </c>
      <c r="F602" s="11" t="s">
        <v>2</v>
      </c>
      <c r="G602" s="11" t="s">
        <v>778</v>
      </c>
      <c r="H602" s="1">
        <f t="shared" si="94"/>
        <v>1</v>
      </c>
      <c r="I602" s="1" t="str">
        <f t="shared" si="93"/>
        <v>SLIC  </v>
      </c>
      <c r="J602">
        <f t="shared" si="95"/>
        <v>12</v>
      </c>
      <c r="K602" s="1" t="str">
        <f t="shared" si="89"/>
        <v>SLIC</v>
      </c>
      <c r="L602"/>
      <c r="M602" s="1" t="str">
        <f t="shared" si="90"/>
        <v/>
      </c>
      <c r="N602"/>
    </row>
    <row r="603" spans="2:14" ht="15" x14ac:dyDescent="0.25">
      <c r="B603" s="9" t="s">
        <v>436</v>
      </c>
      <c r="C603" s="9"/>
      <c r="D603" s="142">
        <v>41411.767361111109</v>
      </c>
      <c r="E603" s="142">
        <v>41411.801388888889</v>
      </c>
      <c r="F603" s="9" t="s">
        <v>2</v>
      </c>
      <c r="G603" s="9" t="s">
        <v>779</v>
      </c>
      <c r="H603" s="1">
        <f t="shared" si="94"/>
        <v>1</v>
      </c>
      <c r="I603" s="1" t="str">
        <f t="shared" si="93"/>
        <v>CLC  </v>
      </c>
      <c r="J603">
        <f t="shared" si="95"/>
        <v>14</v>
      </c>
      <c r="K603" s="1" t="str">
        <f t="shared" si="89"/>
        <v>CLC</v>
      </c>
      <c r="L603"/>
      <c r="M603" s="1" t="str">
        <f t="shared" si="90"/>
        <v/>
      </c>
      <c r="N603"/>
    </row>
    <row r="604" spans="2:14" ht="15" x14ac:dyDescent="0.25">
      <c r="B604" s="11" t="s">
        <v>728</v>
      </c>
      <c r="C604" s="11"/>
      <c r="D604" s="141">
        <v>41411.801388888889</v>
      </c>
      <c r="E604" s="141">
        <v>41415.676388888889</v>
      </c>
      <c r="F604" s="11" t="s">
        <v>13</v>
      </c>
      <c r="G604" s="11" t="s">
        <v>627</v>
      </c>
      <c r="H604" s="1">
        <f t="shared" si="94"/>
        <v>3</v>
      </c>
      <c r="I604" s="1" t="str">
        <f t="shared" si="93"/>
        <v>CPL  </v>
      </c>
      <c r="J604">
        <f t="shared" si="95"/>
        <v>33</v>
      </c>
      <c r="K604" s="1" t="str">
        <f t="shared" si="89"/>
        <v>CPL</v>
      </c>
      <c r="L604"/>
      <c r="M604" s="1" t="str">
        <f t="shared" si="90"/>
        <v/>
      </c>
      <c r="N604"/>
    </row>
    <row r="605" spans="2:14" ht="15" x14ac:dyDescent="0.25">
      <c r="B605" s="9" t="s">
        <v>729</v>
      </c>
      <c r="C605" s="9"/>
      <c r="D605" s="142">
        <v>41415.676388888889</v>
      </c>
      <c r="E605" s="142">
        <v>41416.652777777781</v>
      </c>
      <c r="F605" s="9" t="s">
        <v>2</v>
      </c>
      <c r="G605" s="9" t="s">
        <v>457</v>
      </c>
      <c r="H605" s="1">
        <f t="shared" si="94"/>
        <v>1</v>
      </c>
      <c r="I605" s="1" t="str">
        <f t="shared" ref="I605:I630" si="96">RIGHT(B605,LEN(B605)-5)</f>
        <v>ASSDG  </v>
      </c>
      <c r="J605">
        <f t="shared" si="95"/>
        <v>3</v>
      </c>
      <c r="K605" s="1" t="str">
        <f t="shared" si="89"/>
        <v>ASSDG</v>
      </c>
      <c r="L605"/>
      <c r="M605" s="1" t="str">
        <f t="shared" si="90"/>
        <v/>
      </c>
      <c r="N605"/>
    </row>
    <row r="606" spans="2:14" ht="15" x14ac:dyDescent="0.25">
      <c r="B606" s="11" t="s">
        <v>730</v>
      </c>
      <c r="C606" s="11"/>
      <c r="D606" s="141">
        <v>41416.652777777781</v>
      </c>
      <c r="E606" s="141">
        <v>41416.668055555558</v>
      </c>
      <c r="F606" s="11" t="s">
        <v>2</v>
      </c>
      <c r="G606" s="11" t="s">
        <v>1737</v>
      </c>
      <c r="H606" s="1">
        <f t="shared" si="94"/>
        <v>1</v>
      </c>
      <c r="I606" s="1" t="str">
        <f t="shared" si="96"/>
        <v>DG  </v>
      </c>
      <c r="J606">
        <f t="shared" si="95"/>
        <v>4</v>
      </c>
      <c r="K606" s="1" t="str">
        <f t="shared" si="89"/>
        <v>DG</v>
      </c>
      <c r="L606"/>
      <c r="M606" s="1" t="str">
        <f t="shared" si="90"/>
        <v/>
      </c>
      <c r="N606"/>
    </row>
    <row r="607" spans="2:14" ht="15" x14ac:dyDescent="0.25">
      <c r="B607" s="9" t="s">
        <v>442</v>
      </c>
      <c r="C607" s="9"/>
      <c r="D607" s="142">
        <v>41416.668055555558</v>
      </c>
      <c r="E607" s="142">
        <v>41417.74722222222</v>
      </c>
      <c r="F607" s="9" t="s">
        <v>31</v>
      </c>
      <c r="G607" s="9" t="s">
        <v>1839</v>
      </c>
      <c r="H607" s="1">
        <f t="shared" si="94"/>
        <v>1</v>
      </c>
      <c r="I607" s="1" t="str">
        <f t="shared" si="96"/>
        <v>SLIC  </v>
      </c>
      <c r="J607">
        <f t="shared" si="95"/>
        <v>12</v>
      </c>
      <c r="K607" s="1" t="str">
        <f t="shared" si="89"/>
        <v>SLIC</v>
      </c>
      <c r="L607"/>
      <c r="M607" s="1" t="str">
        <f t="shared" si="90"/>
        <v/>
      </c>
      <c r="N607"/>
    </row>
    <row r="608" spans="2:14" ht="15" x14ac:dyDescent="0.25">
      <c r="B608" s="11" t="s">
        <v>731</v>
      </c>
      <c r="C608" s="11"/>
      <c r="D608" s="141">
        <v>41417.74722222222</v>
      </c>
      <c r="E608" s="141">
        <v>41417.752083333333</v>
      </c>
      <c r="F608" s="11" t="s">
        <v>2</v>
      </c>
      <c r="G608" s="11" t="s">
        <v>780</v>
      </c>
      <c r="H608" s="1">
        <f t="shared" si="94"/>
        <v>1</v>
      </c>
      <c r="I608" s="1" t="str">
        <f t="shared" si="96"/>
        <v>CPL  </v>
      </c>
      <c r="J608">
        <f t="shared" si="95"/>
        <v>33</v>
      </c>
      <c r="K608" s="1" t="str">
        <f t="shared" ref="K608:K671" si="97">TRIM(SUBSTITUTE(I608,CHAR(160),CHAR(32)))</f>
        <v>CPL</v>
      </c>
      <c r="L608"/>
      <c r="M608" s="1" t="str">
        <f t="shared" ref="M608:M671" si="98">TRIM(SUBSTITUTE(L608,CHAR(160),CHAR(32)))</f>
        <v/>
      </c>
      <c r="N608"/>
    </row>
    <row r="609" spans="2:14" ht="15" x14ac:dyDescent="0.25">
      <c r="B609" s="9" t="s">
        <v>732</v>
      </c>
      <c r="C609" s="9"/>
      <c r="D609" s="142">
        <v>41417.752083333333</v>
      </c>
      <c r="E609" s="142">
        <v>41417.76458333333</v>
      </c>
      <c r="F609" s="9" t="s">
        <v>2</v>
      </c>
      <c r="G609" s="9" t="s">
        <v>115</v>
      </c>
      <c r="H609" s="1">
        <f t="shared" si="94"/>
        <v>1</v>
      </c>
      <c r="I609" s="1" t="str">
        <f t="shared" si="96"/>
        <v>SLIC  </v>
      </c>
      <c r="J609">
        <f t="shared" si="95"/>
        <v>12</v>
      </c>
      <c r="K609" s="1" t="str">
        <f t="shared" si="97"/>
        <v>SLIC</v>
      </c>
      <c r="L609"/>
      <c r="M609" s="1" t="str">
        <f t="shared" si="98"/>
        <v/>
      </c>
      <c r="N609"/>
    </row>
    <row r="610" spans="2:14" ht="15" x14ac:dyDescent="0.25">
      <c r="B610" s="11" t="s">
        <v>733</v>
      </c>
      <c r="C610" s="11"/>
      <c r="D610" s="141">
        <v>41417.76458333333</v>
      </c>
      <c r="E610" s="141">
        <v>41417.790277777778</v>
      </c>
      <c r="F610" s="11" t="s">
        <v>2</v>
      </c>
      <c r="G610" s="11" t="s">
        <v>780</v>
      </c>
      <c r="H610" s="1">
        <f t="shared" si="94"/>
        <v>1</v>
      </c>
      <c r="I610" s="1" t="str">
        <f t="shared" si="96"/>
        <v>CPL  </v>
      </c>
      <c r="J610">
        <f t="shared" si="95"/>
        <v>33</v>
      </c>
      <c r="K610" s="1" t="str">
        <f t="shared" si="97"/>
        <v>CPL</v>
      </c>
      <c r="L610"/>
      <c r="M610" s="1" t="str">
        <f t="shared" si="98"/>
        <v/>
      </c>
      <c r="N610"/>
    </row>
    <row r="611" spans="2:14" ht="15" x14ac:dyDescent="0.25">
      <c r="B611" s="9" t="s">
        <v>734</v>
      </c>
      <c r="C611" s="9"/>
      <c r="D611" s="142">
        <v>41417.790277777778</v>
      </c>
      <c r="E611" s="142">
        <v>41422.59097222222</v>
      </c>
      <c r="F611" s="9" t="s">
        <v>8</v>
      </c>
      <c r="G611" s="9" t="s">
        <v>385</v>
      </c>
      <c r="H611" s="1">
        <f t="shared" si="94"/>
        <v>4</v>
      </c>
      <c r="I611" s="1" t="str">
        <f t="shared" si="96"/>
        <v>SLIC  </v>
      </c>
      <c r="J611">
        <f t="shared" si="95"/>
        <v>12</v>
      </c>
      <c r="K611" s="1" t="str">
        <f t="shared" si="97"/>
        <v>SLIC</v>
      </c>
      <c r="L611"/>
      <c r="M611" s="1" t="str">
        <f t="shared" si="98"/>
        <v/>
      </c>
      <c r="N611"/>
    </row>
    <row r="612" spans="2:14" ht="15" x14ac:dyDescent="0.25">
      <c r="B612" s="11" t="s">
        <v>735</v>
      </c>
      <c r="C612" s="11"/>
      <c r="D612" s="141">
        <v>41422.59097222222</v>
      </c>
      <c r="E612" s="141">
        <v>41422.700694444444</v>
      </c>
      <c r="F612" s="11" t="s">
        <v>2</v>
      </c>
      <c r="G612" s="11" t="s">
        <v>781</v>
      </c>
      <c r="H612" s="1">
        <f t="shared" si="94"/>
        <v>1</v>
      </c>
      <c r="I612" s="1" t="str">
        <f t="shared" si="96"/>
        <v>SECADM  </v>
      </c>
      <c r="J612">
        <f t="shared" si="95"/>
        <v>5</v>
      </c>
      <c r="K612" s="1" t="str">
        <f t="shared" si="97"/>
        <v>SECADM</v>
      </c>
      <c r="L612"/>
      <c r="M612" s="1" t="str">
        <f t="shared" si="98"/>
        <v/>
      </c>
      <c r="N612"/>
    </row>
    <row r="613" spans="2:14" ht="15" x14ac:dyDescent="0.25">
      <c r="B613" s="9" t="s">
        <v>736</v>
      </c>
      <c r="C613" s="9"/>
      <c r="D613" s="142">
        <v>41422.700694444444</v>
      </c>
      <c r="E613" s="142">
        <v>41422.722916666666</v>
      </c>
      <c r="F613" s="9" t="s">
        <v>2</v>
      </c>
      <c r="G613" s="9" t="s">
        <v>782</v>
      </c>
      <c r="H613" s="1">
        <f t="shared" si="94"/>
        <v>1</v>
      </c>
      <c r="I613" s="1" t="str">
        <f t="shared" si="96"/>
        <v>SCON  </v>
      </c>
      <c r="J613">
        <f t="shared" si="95"/>
        <v>15</v>
      </c>
      <c r="K613" s="1" t="str">
        <f t="shared" si="97"/>
        <v>SCON</v>
      </c>
      <c r="L613"/>
      <c r="M613" s="1" t="str">
        <f t="shared" si="98"/>
        <v/>
      </c>
      <c r="N613"/>
    </row>
    <row r="614" spans="2:14" ht="15" x14ac:dyDescent="0.25">
      <c r="B614" s="11" t="s">
        <v>737</v>
      </c>
      <c r="C614" s="11"/>
      <c r="D614" s="141">
        <v>41422.722916666666</v>
      </c>
      <c r="E614" s="141">
        <v>41450.631249999999</v>
      </c>
      <c r="F614" s="11" t="s">
        <v>738</v>
      </c>
      <c r="G614" s="11" t="s">
        <v>783</v>
      </c>
      <c r="H614" s="1">
        <f t="shared" si="94"/>
        <v>27</v>
      </c>
      <c r="I614" s="1" t="str">
        <f t="shared" si="96"/>
        <v>CPL  </v>
      </c>
      <c r="J614">
        <f t="shared" si="95"/>
        <v>33</v>
      </c>
      <c r="K614" s="1" t="str">
        <f t="shared" si="97"/>
        <v>CPL</v>
      </c>
      <c r="L614"/>
      <c r="M614" s="1" t="str">
        <f t="shared" si="98"/>
        <v/>
      </c>
      <c r="N614"/>
    </row>
    <row r="615" spans="2:14" ht="15" x14ac:dyDescent="0.25">
      <c r="B615" s="9" t="s">
        <v>739</v>
      </c>
      <c r="C615" s="9"/>
      <c r="D615" s="142">
        <v>41450.631249999999</v>
      </c>
      <c r="E615" s="142">
        <v>41450.686111111114</v>
      </c>
      <c r="F615" s="9" t="s">
        <v>2</v>
      </c>
      <c r="G615" s="9" t="s">
        <v>637</v>
      </c>
      <c r="H615" s="1">
        <f t="shared" si="94"/>
        <v>1</v>
      </c>
      <c r="I615" s="1" t="str">
        <f t="shared" si="96"/>
        <v>ASSDG  </v>
      </c>
      <c r="J615">
        <f t="shared" si="95"/>
        <v>3</v>
      </c>
      <c r="K615" s="1" t="str">
        <f t="shared" si="97"/>
        <v>ASSDG</v>
      </c>
      <c r="L615"/>
      <c r="M615" s="1" t="str">
        <f t="shared" si="98"/>
        <v/>
      </c>
      <c r="N615"/>
    </row>
    <row r="616" spans="2:14" ht="15" x14ac:dyDescent="0.25">
      <c r="B616" s="11" t="s">
        <v>740</v>
      </c>
      <c r="C616" s="11"/>
      <c r="D616" s="141">
        <v>41450.686111111114</v>
      </c>
      <c r="E616" s="141">
        <v>41450.75</v>
      </c>
      <c r="F616" s="11" t="s">
        <v>2</v>
      </c>
      <c r="G616" s="11" t="s">
        <v>422</v>
      </c>
      <c r="H616" s="1">
        <f t="shared" si="94"/>
        <v>1</v>
      </c>
      <c r="I616" s="1" t="str">
        <f t="shared" si="96"/>
        <v>CPL  </v>
      </c>
      <c r="J616">
        <f t="shared" si="95"/>
        <v>33</v>
      </c>
      <c r="K616" s="1" t="str">
        <f t="shared" si="97"/>
        <v>CPL</v>
      </c>
      <c r="L616"/>
      <c r="M616" s="1" t="str">
        <f t="shared" si="98"/>
        <v/>
      </c>
      <c r="N616"/>
    </row>
    <row r="617" spans="2:14" ht="15" x14ac:dyDescent="0.25">
      <c r="B617" s="9" t="s">
        <v>741</v>
      </c>
      <c r="C617" s="9"/>
      <c r="D617" s="142">
        <v>41450.75</v>
      </c>
      <c r="E617" s="142">
        <v>41450.78125</v>
      </c>
      <c r="F617" s="9" t="s">
        <v>2</v>
      </c>
      <c r="G617" s="9" t="s">
        <v>784</v>
      </c>
      <c r="H617" s="1">
        <f t="shared" si="94"/>
        <v>1</v>
      </c>
      <c r="I617" s="1" t="str">
        <f t="shared" si="96"/>
        <v>ASSDG  </v>
      </c>
      <c r="J617">
        <f t="shared" si="95"/>
        <v>3</v>
      </c>
      <c r="K617" s="1" t="str">
        <f t="shared" si="97"/>
        <v>ASSDG</v>
      </c>
      <c r="L617"/>
      <c r="M617" s="1" t="str">
        <f t="shared" si="98"/>
        <v/>
      </c>
      <c r="N617"/>
    </row>
    <row r="618" spans="2:14" ht="15" x14ac:dyDescent="0.25">
      <c r="B618" s="11" t="s">
        <v>742</v>
      </c>
      <c r="C618" s="11"/>
      <c r="D618" s="141">
        <v>41450.78125</v>
      </c>
      <c r="E618" s="141">
        <v>41450.789583333331</v>
      </c>
      <c r="F618" s="11" t="s">
        <v>2</v>
      </c>
      <c r="G618" s="11" t="s">
        <v>1737</v>
      </c>
      <c r="H618" s="1">
        <f t="shared" si="94"/>
        <v>1</v>
      </c>
      <c r="I618" s="1" t="str">
        <f t="shared" si="96"/>
        <v>DG  </v>
      </c>
      <c r="J618">
        <f t="shared" si="95"/>
        <v>4</v>
      </c>
      <c r="K618" s="1" t="str">
        <f t="shared" si="97"/>
        <v>DG</v>
      </c>
      <c r="L618"/>
      <c r="M618" s="1" t="str">
        <f t="shared" si="98"/>
        <v/>
      </c>
      <c r="N618"/>
    </row>
    <row r="619" spans="2:14" ht="15" x14ac:dyDescent="0.25">
      <c r="B619" s="9" t="s">
        <v>743</v>
      </c>
      <c r="C619" s="9"/>
      <c r="D619" s="142">
        <v>41450.789583333331</v>
      </c>
      <c r="E619" s="142">
        <v>41450.797222222223</v>
      </c>
      <c r="F619" s="9" t="s">
        <v>2</v>
      </c>
      <c r="G619" s="9" t="s">
        <v>104</v>
      </c>
      <c r="H619" s="1">
        <f t="shared" si="94"/>
        <v>1</v>
      </c>
      <c r="I619" s="1" t="str">
        <f t="shared" si="96"/>
        <v>CO  </v>
      </c>
      <c r="J619">
        <f t="shared" si="95"/>
        <v>7</v>
      </c>
      <c r="K619" s="1" t="str">
        <f t="shared" si="97"/>
        <v>CO</v>
      </c>
      <c r="L619"/>
      <c r="M619" s="1" t="str">
        <f t="shared" si="98"/>
        <v/>
      </c>
      <c r="N619"/>
    </row>
    <row r="620" spans="2:14" ht="15" x14ac:dyDescent="0.25">
      <c r="B620" s="11" t="s">
        <v>744</v>
      </c>
      <c r="C620" s="11"/>
      <c r="D620" s="141">
        <v>41450.797222222223</v>
      </c>
      <c r="E620" s="141">
        <v>41451.463888888888</v>
      </c>
      <c r="F620" s="11" t="s">
        <v>2</v>
      </c>
      <c r="G620" s="11" t="s">
        <v>480</v>
      </c>
      <c r="H620" s="1">
        <f t="shared" si="94"/>
        <v>1</v>
      </c>
      <c r="I620" s="1" t="str">
        <f t="shared" si="96"/>
        <v>ACO  </v>
      </c>
      <c r="J620">
        <f t="shared" si="95"/>
        <v>3</v>
      </c>
      <c r="K620" s="1" t="str">
        <f t="shared" si="97"/>
        <v>ACO</v>
      </c>
      <c r="L620"/>
      <c r="M620" s="1" t="str">
        <f t="shared" si="98"/>
        <v/>
      </c>
      <c r="N620"/>
    </row>
    <row r="621" spans="2:14" ht="15" x14ac:dyDescent="0.25">
      <c r="B621" s="9" t="s">
        <v>745</v>
      </c>
      <c r="C621" s="9"/>
      <c r="D621" s="142">
        <v>41451.463888888888</v>
      </c>
      <c r="E621" s="142">
        <v>41451.466666666667</v>
      </c>
      <c r="F621" s="9" t="s">
        <v>2</v>
      </c>
      <c r="G621" s="9" t="s">
        <v>1</v>
      </c>
      <c r="H621" s="1">
        <f t="shared" si="94"/>
        <v>1</v>
      </c>
      <c r="I621" s="1" t="str">
        <f t="shared" si="96"/>
        <v>SECOFC  </v>
      </c>
      <c r="J621">
        <f t="shared" si="95"/>
        <v>6</v>
      </c>
      <c r="K621" s="1" t="str">
        <f t="shared" si="97"/>
        <v>SECOFC</v>
      </c>
      <c r="L621"/>
      <c r="M621" s="1" t="str">
        <f t="shared" si="98"/>
        <v/>
      </c>
      <c r="N621"/>
    </row>
    <row r="622" spans="2:14" ht="15" x14ac:dyDescent="0.25">
      <c r="B622" s="11" t="s">
        <v>746</v>
      </c>
      <c r="C622" s="11"/>
      <c r="D622" s="141">
        <v>41451.463888888888</v>
      </c>
      <c r="E622" s="141">
        <v>41451.466666666667</v>
      </c>
      <c r="F622" s="11" t="s">
        <v>2</v>
      </c>
      <c r="G622" s="11" t="s">
        <v>1</v>
      </c>
      <c r="H622" s="1">
        <f t="shared" si="94"/>
        <v>1</v>
      </c>
      <c r="I622" s="1" t="str">
        <f t="shared" si="96"/>
        <v>DG  </v>
      </c>
      <c r="J622">
        <f t="shared" si="95"/>
        <v>4</v>
      </c>
      <c r="K622" s="1" t="str">
        <f t="shared" si="97"/>
        <v>DG</v>
      </c>
      <c r="L622"/>
      <c r="M622" s="1" t="str">
        <f t="shared" si="98"/>
        <v/>
      </c>
      <c r="N622"/>
    </row>
    <row r="623" spans="2:14" ht="15" x14ac:dyDescent="0.25">
      <c r="B623" s="9" t="s">
        <v>747</v>
      </c>
      <c r="C623" s="9"/>
      <c r="D623" s="142">
        <v>41451.466666666667</v>
      </c>
      <c r="E623" s="142">
        <v>41451.470833333333</v>
      </c>
      <c r="F623" s="9" t="s">
        <v>2</v>
      </c>
      <c r="G623" s="9" t="s">
        <v>70</v>
      </c>
      <c r="H623" s="1">
        <f t="shared" si="94"/>
        <v>1</v>
      </c>
      <c r="I623" s="1" t="str">
        <f t="shared" si="96"/>
        <v>ACO  </v>
      </c>
      <c r="J623">
        <f t="shared" si="95"/>
        <v>3</v>
      </c>
      <c r="K623" s="1" t="str">
        <f t="shared" si="97"/>
        <v>ACO</v>
      </c>
      <c r="L623"/>
      <c r="M623" s="1" t="str">
        <f t="shared" si="98"/>
        <v/>
      </c>
      <c r="N623"/>
    </row>
    <row r="624" spans="2:14" ht="15" x14ac:dyDescent="0.25">
      <c r="B624" s="11" t="s">
        <v>748</v>
      </c>
      <c r="C624" s="11"/>
      <c r="D624" s="141">
        <v>41451.470833333333</v>
      </c>
      <c r="E624" s="141">
        <v>41460.724305555559</v>
      </c>
      <c r="F624" s="11" t="s">
        <v>15</v>
      </c>
      <c r="G624" s="11" t="s">
        <v>785</v>
      </c>
      <c r="H624" s="1">
        <f t="shared" si="94"/>
        <v>9</v>
      </c>
      <c r="I624" s="1" t="str">
        <f t="shared" si="96"/>
        <v>SCON  </v>
      </c>
      <c r="J624">
        <f t="shared" si="95"/>
        <v>15</v>
      </c>
      <c r="K624" s="1" t="str">
        <f t="shared" si="97"/>
        <v>SCON</v>
      </c>
      <c r="L624"/>
      <c r="M624" s="1" t="str">
        <f t="shared" si="98"/>
        <v/>
      </c>
      <c r="N624"/>
    </row>
    <row r="625" spans="1:41" ht="15" x14ac:dyDescent="0.25">
      <c r="B625" s="9" t="s">
        <v>749</v>
      </c>
      <c r="C625" s="9"/>
      <c r="D625" s="142">
        <v>41460.724305555559</v>
      </c>
      <c r="E625" s="142">
        <v>41463.68472222222</v>
      </c>
      <c r="F625" s="9" t="s">
        <v>11</v>
      </c>
      <c r="G625" s="9" t="s">
        <v>786</v>
      </c>
      <c r="H625" s="1">
        <f t="shared" si="94"/>
        <v>2</v>
      </c>
      <c r="I625" s="1" t="str">
        <f t="shared" si="96"/>
        <v>SIASG  </v>
      </c>
      <c r="J625">
        <f t="shared" si="95"/>
        <v>2</v>
      </c>
      <c r="K625" s="1" t="str">
        <f t="shared" si="97"/>
        <v>SIASG</v>
      </c>
      <c r="L625"/>
      <c r="M625" s="1" t="str">
        <f t="shared" si="98"/>
        <v/>
      </c>
      <c r="N625"/>
    </row>
    <row r="626" spans="1:41" ht="15" x14ac:dyDescent="0.25">
      <c r="B626" s="11" t="s">
        <v>750</v>
      </c>
      <c r="C626" s="11"/>
      <c r="D626" s="141">
        <v>41463.68472222222</v>
      </c>
      <c r="E626" s="141">
        <v>41467.595138888886</v>
      </c>
      <c r="F626" s="11" t="s">
        <v>13</v>
      </c>
      <c r="G626" s="11" t="s">
        <v>1840</v>
      </c>
      <c r="H626" s="1">
        <f t="shared" si="94"/>
        <v>3</v>
      </c>
      <c r="I626" s="1" t="str">
        <f t="shared" si="96"/>
        <v>SCON  </v>
      </c>
      <c r="J626">
        <f t="shared" si="95"/>
        <v>15</v>
      </c>
      <c r="K626" s="1" t="str">
        <f t="shared" si="97"/>
        <v>SCON</v>
      </c>
      <c r="L626"/>
      <c r="M626" s="1" t="str">
        <f t="shared" si="98"/>
        <v/>
      </c>
      <c r="N626"/>
    </row>
    <row r="627" spans="1:41" ht="15" x14ac:dyDescent="0.25">
      <c r="B627" s="9" t="s">
        <v>751</v>
      </c>
      <c r="C627" s="9"/>
      <c r="D627" s="142">
        <v>41467.595138888886</v>
      </c>
      <c r="E627" s="142">
        <v>41467.661111111112</v>
      </c>
      <c r="F627" s="9" t="s">
        <v>2</v>
      </c>
      <c r="G627" s="9" t="s">
        <v>787</v>
      </c>
      <c r="H627" s="1">
        <f t="shared" si="94"/>
        <v>1</v>
      </c>
      <c r="I627" s="1" t="str">
        <f t="shared" si="96"/>
        <v>CLC  </v>
      </c>
      <c r="J627">
        <f t="shared" si="95"/>
        <v>14</v>
      </c>
      <c r="K627" s="1" t="str">
        <f t="shared" si="97"/>
        <v>CLC</v>
      </c>
      <c r="L627"/>
      <c r="M627" s="1" t="str">
        <f t="shared" si="98"/>
        <v/>
      </c>
      <c r="N627"/>
    </row>
    <row r="628" spans="1:41" ht="15" x14ac:dyDescent="0.25">
      <c r="B628" s="11" t="s">
        <v>752</v>
      </c>
      <c r="C628" s="11"/>
      <c r="D628" s="141">
        <v>41467.661111111112</v>
      </c>
      <c r="E628" s="141">
        <v>41470.729861111111</v>
      </c>
      <c r="F628" s="11" t="s">
        <v>13</v>
      </c>
      <c r="G628" s="11" t="s">
        <v>788</v>
      </c>
      <c r="H628" s="1">
        <f t="shared" ref="H628:H633" si="99">VALUE(IF(LEFT(F628,1)="&lt;",1,LEFT(F628,2)))</f>
        <v>3</v>
      </c>
      <c r="I628" s="1" t="str">
        <f t="shared" si="96"/>
        <v>SAEO  </v>
      </c>
      <c r="J628">
        <f t="shared" ref="J628:J633" si="100">SUMIFS($H$532:$H$633,$I$532:$I$633,I628)</f>
        <v>4</v>
      </c>
      <c r="K628" s="1" t="str">
        <f t="shared" si="97"/>
        <v>SAEO</v>
      </c>
      <c r="L628"/>
      <c r="M628" s="1" t="str">
        <f t="shared" si="98"/>
        <v/>
      </c>
      <c r="N628"/>
    </row>
    <row r="629" spans="1:41" ht="15" x14ac:dyDescent="0.25">
      <c r="B629" s="9" t="s">
        <v>753</v>
      </c>
      <c r="C629" s="9"/>
      <c r="D629" s="142">
        <v>41470.729861111111</v>
      </c>
      <c r="E629" s="142">
        <v>41471.619444444441</v>
      </c>
      <c r="F629" s="9" t="s">
        <v>2</v>
      </c>
      <c r="G629" s="9" t="s">
        <v>789</v>
      </c>
      <c r="H629" s="1">
        <f t="shared" si="99"/>
        <v>1</v>
      </c>
      <c r="I629" s="1" t="str">
        <f t="shared" si="96"/>
        <v>CO  </v>
      </c>
      <c r="J629">
        <f t="shared" si="100"/>
        <v>7</v>
      </c>
      <c r="K629" s="1" t="str">
        <f t="shared" si="97"/>
        <v>CO</v>
      </c>
      <c r="L629"/>
      <c r="M629" s="1" t="str">
        <f t="shared" si="98"/>
        <v/>
      </c>
      <c r="N629"/>
    </row>
    <row r="630" spans="1:41" ht="15" x14ac:dyDescent="0.25">
      <c r="B630" s="11" t="s">
        <v>479</v>
      </c>
      <c r="C630" s="11"/>
      <c r="D630" s="141">
        <v>41471.619444444441</v>
      </c>
      <c r="E630" s="141">
        <v>41471.706250000003</v>
      </c>
      <c r="F630" s="11" t="s">
        <v>2</v>
      </c>
      <c r="G630" s="11" t="s">
        <v>1841</v>
      </c>
      <c r="H630" s="1">
        <f t="shared" si="99"/>
        <v>1</v>
      </c>
      <c r="I630" s="1" t="str">
        <f t="shared" si="96"/>
        <v>SECOFC  </v>
      </c>
      <c r="J630">
        <f t="shared" si="100"/>
        <v>6</v>
      </c>
      <c r="K630" s="1" t="str">
        <f t="shared" si="97"/>
        <v>SECOFC</v>
      </c>
      <c r="L630"/>
      <c r="M630" s="1" t="str">
        <f t="shared" si="98"/>
        <v/>
      </c>
      <c r="N630"/>
    </row>
    <row r="631" spans="1:41" ht="15" x14ac:dyDescent="0.25">
      <c r="B631" s="9" t="s">
        <v>481</v>
      </c>
      <c r="C631" s="9"/>
      <c r="D631" s="142">
        <v>41471.706250000003</v>
      </c>
      <c r="E631" s="142">
        <v>41471.801388888889</v>
      </c>
      <c r="F631" s="9" t="s">
        <v>2</v>
      </c>
      <c r="G631" s="9" t="s">
        <v>1842</v>
      </c>
      <c r="H631" s="1">
        <f t="shared" si="99"/>
        <v>1</v>
      </c>
      <c r="I631" s="1" t="str">
        <f>RIGHT(B631,LEN(B631)-6)</f>
        <v>DG  </v>
      </c>
      <c r="J631">
        <f t="shared" si="100"/>
        <v>4</v>
      </c>
      <c r="K631" s="1" t="str">
        <f t="shared" si="97"/>
        <v>DG</v>
      </c>
      <c r="L631"/>
      <c r="M631" s="1" t="str">
        <f t="shared" si="98"/>
        <v/>
      </c>
      <c r="N631"/>
    </row>
    <row r="632" spans="1:41" ht="15" x14ac:dyDescent="0.25">
      <c r="B632" s="11" t="s">
        <v>754</v>
      </c>
      <c r="C632" s="11"/>
      <c r="D632" s="141">
        <v>41471.801388888889</v>
      </c>
      <c r="E632" s="141">
        <v>41471.802777777775</v>
      </c>
      <c r="F632" s="11" t="s">
        <v>2</v>
      </c>
      <c r="G632" s="11" t="s">
        <v>64</v>
      </c>
      <c r="H632" s="1">
        <f t="shared" si="99"/>
        <v>1</v>
      </c>
      <c r="I632" s="1" t="str">
        <f>RIGHT(B632,LEN(B632)-6)</f>
        <v>CO  </v>
      </c>
      <c r="J632">
        <f t="shared" si="100"/>
        <v>7</v>
      </c>
      <c r="K632" s="1" t="str">
        <f t="shared" si="97"/>
        <v>CO</v>
      </c>
      <c r="L632"/>
      <c r="M632" s="1" t="str">
        <f t="shared" si="98"/>
        <v/>
      </c>
      <c r="N632"/>
    </row>
    <row r="633" spans="1:41" ht="15" x14ac:dyDescent="0.25">
      <c r="B633" s="9" t="s">
        <v>755</v>
      </c>
      <c r="C633" s="9"/>
      <c r="D633" s="142">
        <v>41471.802777777775</v>
      </c>
      <c r="E633" s="142">
        <v>41472.713888888888</v>
      </c>
      <c r="F633" s="9" t="s">
        <v>2</v>
      </c>
      <c r="G633" s="9" t="s">
        <v>790</v>
      </c>
      <c r="H633" s="1">
        <f t="shared" si="99"/>
        <v>1</v>
      </c>
      <c r="I633" s="1" t="str">
        <f>RIGHT(B633,LEN(B633)-6)</f>
        <v>ACO  </v>
      </c>
      <c r="J633">
        <f t="shared" si="100"/>
        <v>3</v>
      </c>
      <c r="K633" s="1" t="str">
        <f t="shared" si="97"/>
        <v>ACO</v>
      </c>
      <c r="L633"/>
      <c r="M633" s="1" t="str">
        <f t="shared" si="98"/>
        <v/>
      </c>
      <c r="N633"/>
    </row>
    <row r="634" spans="1:41" x14ac:dyDescent="0.15">
      <c r="K634" s="1" t="str">
        <f t="shared" si="97"/>
        <v/>
      </c>
      <c r="M634" s="1" t="str">
        <f t="shared" si="98"/>
        <v/>
      </c>
    </row>
    <row r="635" spans="1:41" ht="11.25" thickBot="1" x14ac:dyDescent="0.2">
      <c r="B635" s="13"/>
      <c r="C635" s="13"/>
      <c r="D635" s="13"/>
      <c r="E635" s="13"/>
      <c r="F635" s="13"/>
      <c r="G635" s="13"/>
      <c r="H635" s="13"/>
      <c r="I635" s="29" t="s">
        <v>311</v>
      </c>
      <c r="J635" s="13"/>
      <c r="K635" s="1" t="str">
        <f t="shared" si="97"/>
        <v>DADOS EXTRAIDOS:</v>
      </c>
      <c r="L635" s="1" t="s">
        <v>1451</v>
      </c>
      <c r="M635" s="1" t="str">
        <f t="shared" si="98"/>
        <v>DADOS AGRUPADOS</v>
      </c>
      <c r="P635" s="6"/>
    </row>
    <row r="636" spans="1:41" ht="21.75" customHeight="1" thickBot="1" x14ac:dyDescent="0.2">
      <c r="A636" s="41" t="s">
        <v>1499</v>
      </c>
      <c r="G636" s="16" t="s">
        <v>1843</v>
      </c>
      <c r="I636" s="6" t="s">
        <v>310</v>
      </c>
      <c r="J636" s="6" t="s">
        <v>326</v>
      </c>
      <c r="K636" s="1" t="str">
        <f t="shared" si="97"/>
        <v>DEPTO</v>
      </c>
      <c r="M636" s="1" t="str">
        <f t="shared" si="98"/>
        <v/>
      </c>
      <c r="P636" s="89" t="s">
        <v>1478</v>
      </c>
      <c r="Q636" s="43"/>
      <c r="R636" s="43"/>
      <c r="S636" s="42"/>
    </row>
    <row r="637" spans="1:41" ht="15" x14ac:dyDescent="0.25">
      <c r="B637" s="11" t="s">
        <v>791</v>
      </c>
      <c r="C637" s="11"/>
      <c r="D637" s="10" t="s">
        <v>1</v>
      </c>
      <c r="E637" s="141">
        <v>41149.490277777775</v>
      </c>
      <c r="F637" s="11" t="s">
        <v>2</v>
      </c>
      <c r="G637" s="11" t="s">
        <v>1</v>
      </c>
      <c r="H637" s="1">
        <f t="shared" ref="H637:H673" si="101">VALUE(IF(LEFT(F637,1)="&lt;",1,LEFT(F637,2)))</f>
        <v>1</v>
      </c>
      <c r="I637" s="1" t="str">
        <f t="shared" ref="I637:I645" si="102">RIGHT(B637,LEN(B637)-4)</f>
        <v>SMOEP  </v>
      </c>
      <c r="J637">
        <f t="shared" ref="J637:J673" si="103">SUMIFS($H$637:$H$673,$I$637:$I$673,I637)</f>
        <v>61</v>
      </c>
      <c r="K637" s="1" t="str">
        <f t="shared" si="97"/>
        <v>SMOEP</v>
      </c>
      <c r="L637" s="1" t="s">
        <v>1477</v>
      </c>
      <c r="M637" s="1" t="str">
        <f t="shared" si="98"/>
        <v>SMOEP</v>
      </c>
      <c r="N637">
        <v>61</v>
      </c>
      <c r="P637" s="84" t="s">
        <v>1501</v>
      </c>
      <c r="Q637" s="82">
        <f>SUMIFS($N$637:$N$666,$M$637:$M$666,P637)</f>
        <v>0</v>
      </c>
      <c r="R637" s="82"/>
      <c r="S637" s="83"/>
    </row>
    <row r="638" spans="1:41" ht="15" x14ac:dyDescent="0.25">
      <c r="B638" s="9" t="s">
        <v>346</v>
      </c>
      <c r="C638" s="9"/>
      <c r="D638" s="142">
        <v>41149.490277777775</v>
      </c>
      <c r="E638" s="142">
        <v>41150.712500000001</v>
      </c>
      <c r="F638" s="9" t="s">
        <v>31</v>
      </c>
      <c r="G638" s="9" t="s">
        <v>813</v>
      </c>
      <c r="H638" s="1">
        <f t="shared" si="101"/>
        <v>1</v>
      </c>
      <c r="I638" s="1" t="str">
        <f t="shared" si="102"/>
        <v>CAA  </v>
      </c>
      <c r="J638">
        <f t="shared" si="103"/>
        <v>22</v>
      </c>
      <c r="K638" s="1" t="str">
        <f t="shared" si="97"/>
        <v>CAA</v>
      </c>
      <c r="L638" s="39" t="s">
        <v>314</v>
      </c>
      <c r="M638" s="1" t="str">
        <f t="shared" si="98"/>
        <v>CAA</v>
      </c>
      <c r="N638">
        <v>22</v>
      </c>
      <c r="O638" s="39"/>
      <c r="P638" s="84" t="s">
        <v>1505</v>
      </c>
      <c r="Q638" s="85">
        <f t="shared" ref="Q638:Q658" si="104">SUMIFS($N$637:$N$666,$M$637:$M$666,P638)</f>
        <v>0</v>
      </c>
      <c r="R638" s="85"/>
      <c r="S638" s="86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  <c r="AN638" s="39"/>
      <c r="AO638" s="39"/>
    </row>
    <row r="639" spans="1:41" ht="21" x14ac:dyDescent="0.25">
      <c r="B639" s="11" t="s">
        <v>792</v>
      </c>
      <c r="C639" s="11"/>
      <c r="D639" s="141">
        <v>41150.712500000001</v>
      </c>
      <c r="E639" s="141">
        <v>41202.606249999997</v>
      </c>
      <c r="F639" s="11" t="s">
        <v>793</v>
      </c>
      <c r="G639" s="11" t="s">
        <v>814</v>
      </c>
      <c r="H639" s="1">
        <f t="shared" si="101"/>
        <v>51</v>
      </c>
      <c r="I639" s="1" t="str">
        <f t="shared" si="102"/>
        <v>SMOEP  </v>
      </c>
      <c r="J639">
        <f t="shared" si="103"/>
        <v>61</v>
      </c>
      <c r="K639" s="1" t="str">
        <f t="shared" si="97"/>
        <v>SMOEP</v>
      </c>
      <c r="L639" s="39" t="s">
        <v>315</v>
      </c>
      <c r="M639" s="1" t="str">
        <f t="shared" si="98"/>
        <v>SECADM</v>
      </c>
      <c r="N639">
        <v>3</v>
      </c>
      <c r="O639" s="39"/>
      <c r="P639" s="61" t="s">
        <v>1503</v>
      </c>
      <c r="Q639" s="62">
        <f t="shared" si="104"/>
        <v>0</v>
      </c>
      <c r="R639" s="62"/>
      <c r="S639" s="63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  <c r="AN639" s="39"/>
      <c r="AO639" s="39"/>
    </row>
    <row r="640" spans="1:41" s="13" customFormat="1" ht="15" x14ac:dyDescent="0.25">
      <c r="A640" s="39"/>
      <c r="B640" s="9" t="s">
        <v>7</v>
      </c>
      <c r="C640" s="9"/>
      <c r="D640" s="142">
        <v>41202.606249999997</v>
      </c>
      <c r="E640" s="142">
        <v>41202.67291666667</v>
      </c>
      <c r="F640" s="9" t="s">
        <v>2</v>
      </c>
      <c r="G640" s="9" t="s">
        <v>815</v>
      </c>
      <c r="H640" s="1">
        <f t="shared" si="101"/>
        <v>1</v>
      </c>
      <c r="I640" s="1" t="str">
        <f t="shared" si="102"/>
        <v>CAA  </v>
      </c>
      <c r="J640">
        <f t="shared" si="103"/>
        <v>22</v>
      </c>
      <c r="K640" s="1" t="str">
        <f t="shared" si="97"/>
        <v>CAA</v>
      </c>
      <c r="L640" s="39" t="s">
        <v>324</v>
      </c>
      <c r="M640" s="1" t="str">
        <f t="shared" si="98"/>
        <v>ACO</v>
      </c>
      <c r="N640">
        <v>1</v>
      </c>
      <c r="O640" s="39"/>
      <c r="P640" s="61" t="s">
        <v>1507</v>
      </c>
      <c r="Q640" s="62">
        <f t="shared" si="104"/>
        <v>0</v>
      </c>
      <c r="R640" s="62"/>
      <c r="S640" s="63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  <c r="AN640" s="39"/>
      <c r="AO640" s="39"/>
    </row>
    <row r="641" spans="2:41" ht="15" x14ac:dyDescent="0.25">
      <c r="B641" s="11" t="s">
        <v>794</v>
      </c>
      <c r="C641" s="11"/>
      <c r="D641" s="141">
        <v>41202.67291666667</v>
      </c>
      <c r="E641" s="141">
        <v>41204.618055555555</v>
      </c>
      <c r="F641" s="11" t="s">
        <v>31</v>
      </c>
      <c r="G641" s="11" t="s">
        <v>1660</v>
      </c>
      <c r="H641" s="1">
        <f t="shared" si="101"/>
        <v>1</v>
      </c>
      <c r="I641" s="1" t="str">
        <f t="shared" si="102"/>
        <v>SECADM  </v>
      </c>
      <c r="J641">
        <f t="shared" si="103"/>
        <v>3</v>
      </c>
      <c r="K641" s="1" t="str">
        <f t="shared" si="97"/>
        <v>SECADM</v>
      </c>
      <c r="L641" s="39" t="s">
        <v>317</v>
      </c>
      <c r="M641" s="1" t="str">
        <f t="shared" si="98"/>
        <v>CO</v>
      </c>
      <c r="N641">
        <v>5</v>
      </c>
      <c r="O641" s="39"/>
      <c r="P641" s="61" t="s">
        <v>1540</v>
      </c>
      <c r="Q641" s="62">
        <f t="shared" si="104"/>
        <v>22</v>
      </c>
      <c r="R641" s="62"/>
      <c r="S641" s="63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  <c r="AN641" s="39"/>
      <c r="AO641" s="39"/>
    </row>
    <row r="642" spans="2:41" ht="15" x14ac:dyDescent="0.25">
      <c r="B642" s="9" t="s">
        <v>795</v>
      </c>
      <c r="C642" s="9"/>
      <c r="D642" s="142">
        <v>41204.618055555555</v>
      </c>
      <c r="E642" s="142">
        <v>41205.729861111111</v>
      </c>
      <c r="F642" s="9" t="s">
        <v>31</v>
      </c>
      <c r="G642" s="9" t="s">
        <v>22</v>
      </c>
      <c r="H642" s="1">
        <f t="shared" si="101"/>
        <v>1</v>
      </c>
      <c r="I642" s="1" t="str">
        <f t="shared" si="102"/>
        <v>ACO  </v>
      </c>
      <c r="J642">
        <f t="shared" si="103"/>
        <v>1</v>
      </c>
      <c r="K642" s="1" t="str">
        <f t="shared" si="97"/>
        <v>ACO</v>
      </c>
      <c r="L642" s="1" t="s">
        <v>318</v>
      </c>
      <c r="M642" s="1" t="str">
        <f t="shared" si="98"/>
        <v>SECOFC</v>
      </c>
      <c r="N642">
        <v>3</v>
      </c>
      <c r="O642" s="39"/>
      <c r="P642" s="61" t="s">
        <v>1541</v>
      </c>
      <c r="Q642" s="62">
        <f t="shared" si="104"/>
        <v>61</v>
      </c>
      <c r="R642" s="62"/>
      <c r="S642" s="63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  <c r="AN642" s="39"/>
      <c r="AO642" s="39"/>
    </row>
    <row r="643" spans="2:41" ht="15" x14ac:dyDescent="0.25">
      <c r="B643" s="11" t="s">
        <v>796</v>
      </c>
      <c r="C643" s="11"/>
      <c r="D643" s="141">
        <v>41205.729861111111</v>
      </c>
      <c r="E643" s="141">
        <v>41205.768055555556</v>
      </c>
      <c r="F643" s="11" t="s">
        <v>2</v>
      </c>
      <c r="G643" s="11" t="s">
        <v>816</v>
      </c>
      <c r="H643" s="1">
        <f t="shared" si="101"/>
        <v>1</v>
      </c>
      <c r="I643" s="1" t="str">
        <f t="shared" si="102"/>
        <v>CO  </v>
      </c>
      <c r="J643">
        <f t="shared" si="103"/>
        <v>5</v>
      </c>
      <c r="K643" s="1" t="str">
        <f t="shared" si="97"/>
        <v>CO</v>
      </c>
      <c r="L643" s="1" t="s">
        <v>319</v>
      </c>
      <c r="M643" s="1" t="str">
        <f t="shared" si="98"/>
        <v>CLC</v>
      </c>
      <c r="N643">
        <v>8</v>
      </c>
      <c r="O643" s="39"/>
      <c r="P643" s="61" t="s">
        <v>1542</v>
      </c>
      <c r="Q643" s="62">
        <f t="shared" si="104"/>
        <v>0</v>
      </c>
      <c r="R643" s="62"/>
      <c r="S643" s="63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  <c r="AN643" s="39"/>
      <c r="AO643" s="39"/>
    </row>
    <row r="644" spans="2:41" ht="15" x14ac:dyDescent="0.25">
      <c r="B644" s="9" t="s">
        <v>797</v>
      </c>
      <c r="C644" s="9"/>
      <c r="D644" s="142">
        <v>41205.768055555556</v>
      </c>
      <c r="E644" s="142">
        <v>41205.890277777777</v>
      </c>
      <c r="F644" s="9" t="s">
        <v>2</v>
      </c>
      <c r="G644" s="9" t="s">
        <v>1726</v>
      </c>
      <c r="H644" s="1">
        <f t="shared" si="101"/>
        <v>1</v>
      </c>
      <c r="I644" s="1" t="str">
        <f t="shared" si="102"/>
        <v>SECOFC  </v>
      </c>
      <c r="J644">
        <f t="shared" si="103"/>
        <v>3</v>
      </c>
      <c r="K644" s="1" t="str">
        <f t="shared" si="97"/>
        <v>SECOFC</v>
      </c>
      <c r="L644" s="1" t="s">
        <v>320</v>
      </c>
      <c r="M644" s="1" t="str">
        <f t="shared" si="98"/>
        <v>SC</v>
      </c>
      <c r="N644">
        <v>57</v>
      </c>
      <c r="O644" s="39"/>
      <c r="P644" s="61" t="s">
        <v>1543</v>
      </c>
      <c r="Q644" s="62">
        <f t="shared" si="104"/>
        <v>0</v>
      </c>
      <c r="R644" s="62"/>
      <c r="S644" s="63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  <c r="AN644" s="39"/>
      <c r="AO644" s="39"/>
    </row>
    <row r="645" spans="2:41" ht="15" x14ac:dyDescent="0.25">
      <c r="B645" s="11" t="s">
        <v>798</v>
      </c>
      <c r="C645" s="11"/>
      <c r="D645" s="141">
        <v>41205.890277777777</v>
      </c>
      <c r="E645" s="141">
        <v>41206.634722222225</v>
      </c>
      <c r="F645" s="11" t="s">
        <v>2</v>
      </c>
      <c r="G645" s="11" t="s">
        <v>1725</v>
      </c>
      <c r="H645" s="1">
        <f t="shared" si="101"/>
        <v>1</v>
      </c>
      <c r="I645" s="1" t="str">
        <f t="shared" si="102"/>
        <v>CLC  </v>
      </c>
      <c r="J645">
        <f t="shared" si="103"/>
        <v>8</v>
      </c>
      <c r="K645" s="1" t="str">
        <f t="shared" si="97"/>
        <v>CLC</v>
      </c>
      <c r="L645" t="s">
        <v>316</v>
      </c>
      <c r="M645" s="1" t="str">
        <f t="shared" si="98"/>
        <v>SPO</v>
      </c>
      <c r="N645">
        <v>44</v>
      </c>
      <c r="O645" s="39"/>
      <c r="P645" s="61" t="s">
        <v>1719</v>
      </c>
      <c r="Q645" s="62">
        <f t="shared" si="104"/>
        <v>0</v>
      </c>
      <c r="R645" s="62"/>
      <c r="S645" s="63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  <c r="AN645" s="39"/>
      <c r="AO645" s="39"/>
    </row>
    <row r="646" spans="2:41" ht="15" x14ac:dyDescent="0.25">
      <c r="B646" s="9" t="s">
        <v>649</v>
      </c>
      <c r="C646" s="9"/>
      <c r="D646" s="142">
        <v>41206.634722222225</v>
      </c>
      <c r="E646" s="142">
        <v>41247.565972222219</v>
      </c>
      <c r="F646" s="9" t="s">
        <v>799</v>
      </c>
      <c r="G646" s="9" t="s">
        <v>817</v>
      </c>
      <c r="H646" s="1">
        <f t="shared" si="101"/>
        <v>40</v>
      </c>
      <c r="I646" s="1" t="str">
        <f t="shared" ref="I646:I673" si="105">RIGHT(B646,LEN(B646)-5)</f>
        <v>SC  </v>
      </c>
      <c r="J646">
        <f t="shared" si="103"/>
        <v>57</v>
      </c>
      <c r="K646" s="1" t="str">
        <f t="shared" si="97"/>
        <v>SC</v>
      </c>
      <c r="L646" t="s">
        <v>323</v>
      </c>
      <c r="M646" s="1" t="str">
        <f t="shared" si="98"/>
        <v>DG</v>
      </c>
      <c r="N646">
        <v>1</v>
      </c>
      <c r="P646" s="61" t="s">
        <v>1509</v>
      </c>
      <c r="Q646" s="62">
        <f t="shared" si="104"/>
        <v>0</v>
      </c>
      <c r="R646" s="62"/>
      <c r="S646" s="63"/>
    </row>
    <row r="647" spans="2:41" ht="15" x14ac:dyDescent="0.25">
      <c r="B647" s="11" t="s">
        <v>650</v>
      </c>
      <c r="C647" s="11"/>
      <c r="D647" s="141">
        <v>41247.565972222219</v>
      </c>
      <c r="E647" s="141">
        <v>41248.586805555555</v>
      </c>
      <c r="F647" s="11" t="s">
        <v>31</v>
      </c>
      <c r="G647" s="11" t="s">
        <v>38</v>
      </c>
      <c r="H647" s="1">
        <f t="shared" si="101"/>
        <v>1</v>
      </c>
      <c r="I647" s="1" t="str">
        <f t="shared" si="105"/>
        <v>CLC  </v>
      </c>
      <c r="J647">
        <f t="shared" si="103"/>
        <v>8</v>
      </c>
      <c r="K647" s="1" t="str">
        <f t="shared" si="97"/>
        <v>CLC</v>
      </c>
      <c r="L647"/>
      <c r="M647" s="97" t="s">
        <v>1549</v>
      </c>
      <c r="N647">
        <f>SUM(N629:N646)</f>
        <v>205</v>
      </c>
      <c r="P647" s="61" t="s">
        <v>1511</v>
      </c>
      <c r="Q647" s="62">
        <f t="shared" si="104"/>
        <v>0</v>
      </c>
      <c r="R647" s="62"/>
      <c r="S647" s="63"/>
    </row>
    <row r="648" spans="2:41" ht="15" x14ac:dyDescent="0.25">
      <c r="B648" s="9" t="s">
        <v>651</v>
      </c>
      <c r="C648" s="9"/>
      <c r="D648" s="142">
        <v>41248.586805555555</v>
      </c>
      <c r="E648" s="142">
        <v>41248.800000000003</v>
      </c>
      <c r="F648" s="9" t="s">
        <v>2</v>
      </c>
      <c r="G648" s="9" t="s">
        <v>818</v>
      </c>
      <c r="H648" s="1">
        <f t="shared" si="101"/>
        <v>1</v>
      </c>
      <c r="I648" s="1" t="str">
        <f t="shared" si="105"/>
        <v>SPO  </v>
      </c>
      <c r="J648">
        <f t="shared" si="103"/>
        <v>44</v>
      </c>
      <c r="K648" s="1" t="str">
        <f t="shared" si="97"/>
        <v>SPO</v>
      </c>
      <c r="L648"/>
      <c r="M648" s="1" t="str">
        <f t="shared" si="98"/>
        <v/>
      </c>
      <c r="N648"/>
      <c r="P648" s="61" t="s">
        <v>1513</v>
      </c>
      <c r="Q648" s="62">
        <f t="shared" si="104"/>
        <v>0</v>
      </c>
      <c r="R648" s="62"/>
      <c r="S648" s="63"/>
    </row>
    <row r="649" spans="2:41" ht="21" x14ac:dyDescent="0.25">
      <c r="B649" s="11" t="s">
        <v>285</v>
      </c>
      <c r="C649" s="11"/>
      <c r="D649" s="141">
        <v>41248.800000000003</v>
      </c>
      <c r="E649" s="141">
        <v>41254.731944444444</v>
      </c>
      <c r="F649" s="11" t="s">
        <v>86</v>
      </c>
      <c r="G649" s="11" t="s">
        <v>819</v>
      </c>
      <c r="H649" s="1">
        <f t="shared" si="101"/>
        <v>5</v>
      </c>
      <c r="I649" s="1" t="str">
        <f t="shared" si="105"/>
        <v>SC  </v>
      </c>
      <c r="J649">
        <f t="shared" si="103"/>
        <v>57</v>
      </c>
      <c r="K649" s="1" t="str">
        <f t="shared" si="97"/>
        <v>SC</v>
      </c>
      <c r="L649"/>
      <c r="M649" s="1" t="str">
        <f t="shared" si="98"/>
        <v/>
      </c>
      <c r="N649"/>
      <c r="P649" s="58" t="s">
        <v>1515</v>
      </c>
      <c r="Q649" s="59">
        <f t="shared" si="104"/>
        <v>0</v>
      </c>
      <c r="R649" s="59"/>
      <c r="S649" s="60"/>
    </row>
    <row r="650" spans="2:41" ht="15" x14ac:dyDescent="0.25">
      <c r="B650" s="9" t="s">
        <v>97</v>
      </c>
      <c r="C650" s="9"/>
      <c r="D650" s="142">
        <v>41254.731944444444</v>
      </c>
      <c r="E650" s="142">
        <v>41255.574305555558</v>
      </c>
      <c r="F650" s="9" t="s">
        <v>2</v>
      </c>
      <c r="G650" s="9" t="s">
        <v>38</v>
      </c>
      <c r="H650" s="1">
        <f t="shared" si="101"/>
        <v>1</v>
      </c>
      <c r="I650" s="1" t="str">
        <f t="shared" si="105"/>
        <v>CLC  </v>
      </c>
      <c r="J650">
        <f t="shared" si="103"/>
        <v>8</v>
      </c>
      <c r="K650" s="1" t="str">
        <f t="shared" si="97"/>
        <v>CLC</v>
      </c>
      <c r="L650"/>
      <c r="M650" s="1" t="str">
        <f t="shared" si="98"/>
        <v/>
      </c>
      <c r="N650"/>
      <c r="P650" s="58" t="s">
        <v>1517</v>
      </c>
      <c r="Q650" s="59">
        <f t="shared" si="104"/>
        <v>0</v>
      </c>
      <c r="R650" s="59"/>
      <c r="S650" s="60"/>
    </row>
    <row r="651" spans="2:41" ht="15" x14ac:dyDescent="0.25">
      <c r="B651" s="11" t="s">
        <v>800</v>
      </c>
      <c r="C651" s="11"/>
      <c r="D651" s="141">
        <v>41255.574305555558</v>
      </c>
      <c r="E651" s="141">
        <v>41256.736111111109</v>
      </c>
      <c r="F651" s="11" t="s">
        <v>31</v>
      </c>
      <c r="G651" s="11" t="s">
        <v>36</v>
      </c>
      <c r="H651" s="1">
        <f t="shared" si="101"/>
        <v>1</v>
      </c>
      <c r="I651" s="1" t="str">
        <f t="shared" si="105"/>
        <v>SMOEP  </v>
      </c>
      <c r="J651">
        <f t="shared" si="103"/>
        <v>61</v>
      </c>
      <c r="K651" s="1" t="str">
        <f t="shared" si="97"/>
        <v>SMOEP</v>
      </c>
      <c r="L651"/>
      <c r="M651" s="1" t="str">
        <f t="shared" si="98"/>
        <v/>
      </c>
      <c r="N651"/>
      <c r="P651" s="58" t="s">
        <v>1519</v>
      </c>
      <c r="Q651" s="59">
        <f t="shared" si="104"/>
        <v>0</v>
      </c>
      <c r="R651" s="59"/>
      <c r="S651" s="60"/>
    </row>
    <row r="652" spans="2:41" ht="15" x14ac:dyDescent="0.25">
      <c r="B652" s="9" t="s">
        <v>289</v>
      </c>
      <c r="C652" s="9"/>
      <c r="D652" s="142">
        <v>41256.736111111109</v>
      </c>
      <c r="E652" s="142">
        <v>41256.836805555555</v>
      </c>
      <c r="F652" s="9" t="s">
        <v>2</v>
      </c>
      <c r="G652" s="9" t="s">
        <v>820</v>
      </c>
      <c r="H652" s="1">
        <f t="shared" si="101"/>
        <v>1</v>
      </c>
      <c r="I652" s="1" t="str">
        <f t="shared" si="105"/>
        <v>CLC  </v>
      </c>
      <c r="J652">
        <f t="shared" si="103"/>
        <v>8</v>
      </c>
      <c r="K652" s="1" t="str">
        <f t="shared" si="97"/>
        <v>CLC</v>
      </c>
      <c r="L652"/>
      <c r="M652" s="1" t="str">
        <f t="shared" si="98"/>
        <v/>
      </c>
      <c r="N652"/>
      <c r="P652" s="58" t="s">
        <v>1533</v>
      </c>
      <c r="Q652" s="59">
        <f t="shared" si="104"/>
        <v>0</v>
      </c>
      <c r="R652" s="59"/>
      <c r="S652" s="60"/>
    </row>
    <row r="653" spans="2:41" ht="15" x14ac:dyDescent="0.25">
      <c r="B653" s="11" t="s">
        <v>801</v>
      </c>
      <c r="C653" s="11"/>
      <c r="D653" s="141">
        <v>41256.836805555555</v>
      </c>
      <c r="E653" s="141">
        <v>41264.767361111109</v>
      </c>
      <c r="F653" s="11" t="s">
        <v>178</v>
      </c>
      <c r="G653" s="11" t="s">
        <v>821</v>
      </c>
      <c r="H653" s="1">
        <f t="shared" si="101"/>
        <v>7</v>
      </c>
      <c r="I653" s="1" t="str">
        <f t="shared" si="105"/>
        <v>SMOEP  </v>
      </c>
      <c r="J653">
        <f t="shared" si="103"/>
        <v>61</v>
      </c>
      <c r="K653" s="1" t="str">
        <f t="shared" si="97"/>
        <v>SMOEP</v>
      </c>
      <c r="L653"/>
      <c r="M653" s="1" t="str">
        <f t="shared" si="98"/>
        <v/>
      </c>
      <c r="N653"/>
      <c r="P653" s="58" t="s">
        <v>1522</v>
      </c>
      <c r="Q653" s="59">
        <f t="shared" si="104"/>
        <v>0</v>
      </c>
      <c r="R653" s="59"/>
      <c r="S653" s="60"/>
    </row>
    <row r="654" spans="2:41" ht="15" x14ac:dyDescent="0.25">
      <c r="B654" s="9" t="s">
        <v>103</v>
      </c>
      <c r="C654" s="9"/>
      <c r="D654" s="142">
        <v>41264.767361111109</v>
      </c>
      <c r="E654" s="142">
        <v>41264.78125</v>
      </c>
      <c r="F654" s="9" t="s">
        <v>2</v>
      </c>
      <c r="G654" s="9" t="s">
        <v>822</v>
      </c>
      <c r="H654" s="1">
        <f t="shared" si="101"/>
        <v>1</v>
      </c>
      <c r="I654" s="1" t="str">
        <f t="shared" si="105"/>
        <v>CO  </v>
      </c>
      <c r="J654">
        <f t="shared" si="103"/>
        <v>5</v>
      </c>
      <c r="K654" s="1" t="str">
        <f t="shared" si="97"/>
        <v>CO</v>
      </c>
      <c r="L654"/>
      <c r="M654" s="1" t="str">
        <f t="shared" si="98"/>
        <v/>
      </c>
      <c r="N654"/>
      <c r="P654" s="58" t="s">
        <v>1544</v>
      </c>
      <c r="Q654" s="59">
        <f t="shared" si="104"/>
        <v>0</v>
      </c>
      <c r="R654" s="59"/>
      <c r="S654" s="60"/>
    </row>
    <row r="655" spans="2:41" ht="15" x14ac:dyDescent="0.25">
      <c r="B655" s="11" t="s">
        <v>200</v>
      </c>
      <c r="C655" s="11"/>
      <c r="D655" s="141">
        <v>41264.78125</v>
      </c>
      <c r="E655" s="141">
        <v>41269.50277777778</v>
      </c>
      <c r="F655" s="11" t="s">
        <v>8</v>
      </c>
      <c r="G655" s="11" t="s">
        <v>823</v>
      </c>
      <c r="H655" s="1">
        <f t="shared" si="101"/>
        <v>4</v>
      </c>
      <c r="I655" s="1" t="str">
        <f t="shared" si="105"/>
        <v>SPO  </v>
      </c>
      <c r="J655">
        <f t="shared" si="103"/>
        <v>44</v>
      </c>
      <c r="K655" s="1" t="str">
        <f t="shared" si="97"/>
        <v>SPO</v>
      </c>
      <c r="L655"/>
      <c r="M655" s="1" t="str">
        <f t="shared" si="98"/>
        <v/>
      </c>
      <c r="N655"/>
      <c r="P655" s="58" t="s">
        <v>1545</v>
      </c>
      <c r="Q655" s="59">
        <f t="shared" si="104"/>
        <v>0</v>
      </c>
      <c r="R655" s="59"/>
      <c r="S655" s="60"/>
    </row>
    <row r="656" spans="2:41" ht="15" x14ac:dyDescent="0.25">
      <c r="B656" s="9" t="s">
        <v>39</v>
      </c>
      <c r="C656" s="9"/>
      <c r="D656" s="142">
        <v>41269.50277777778</v>
      </c>
      <c r="E656" s="142">
        <v>41269.636805555558</v>
      </c>
      <c r="F656" s="9" t="s">
        <v>2</v>
      </c>
      <c r="G656" s="9" t="s">
        <v>38</v>
      </c>
      <c r="H656" s="1">
        <f t="shared" si="101"/>
        <v>1</v>
      </c>
      <c r="I656" s="1" t="str">
        <f t="shared" si="105"/>
        <v>SECOFC  </v>
      </c>
      <c r="J656">
        <f t="shared" si="103"/>
        <v>3</v>
      </c>
      <c r="K656" s="1" t="str">
        <f t="shared" si="97"/>
        <v>SECOFC</v>
      </c>
      <c r="L656"/>
      <c r="M656" s="1" t="str">
        <f t="shared" si="98"/>
        <v/>
      </c>
      <c r="N656"/>
      <c r="P656" s="58" t="s">
        <v>1546</v>
      </c>
      <c r="Q656" s="59">
        <f t="shared" si="104"/>
        <v>0</v>
      </c>
      <c r="R656" s="59"/>
      <c r="S656" s="60"/>
    </row>
    <row r="657" spans="2:19" ht="15" x14ac:dyDescent="0.25">
      <c r="B657" s="11" t="s">
        <v>362</v>
      </c>
      <c r="C657" s="11"/>
      <c r="D657" s="141">
        <v>41269.636805555558</v>
      </c>
      <c r="E657" s="141">
        <v>41269.703472222223</v>
      </c>
      <c r="F657" s="11" t="s">
        <v>2</v>
      </c>
      <c r="G657" s="11" t="s">
        <v>821</v>
      </c>
      <c r="H657" s="1">
        <f t="shared" si="101"/>
        <v>1</v>
      </c>
      <c r="I657" s="1" t="str">
        <f t="shared" si="105"/>
        <v>SECADM  </v>
      </c>
      <c r="J657">
        <f t="shared" si="103"/>
        <v>3</v>
      </c>
      <c r="K657" s="1" t="str">
        <f t="shared" si="97"/>
        <v>SECADM</v>
      </c>
      <c r="L657"/>
      <c r="M657" s="1" t="str">
        <f t="shared" si="98"/>
        <v/>
      </c>
      <c r="N657"/>
      <c r="P657" s="58" t="s">
        <v>1547</v>
      </c>
      <c r="Q657" s="59">
        <f t="shared" si="104"/>
        <v>0</v>
      </c>
      <c r="R657" s="59"/>
      <c r="S657" s="60"/>
    </row>
    <row r="658" spans="2:19" ht="15.75" thickBot="1" x14ac:dyDescent="0.3">
      <c r="B658" s="9" t="s">
        <v>802</v>
      </c>
      <c r="C658" s="9"/>
      <c r="D658" s="142">
        <v>41269.703472222223</v>
      </c>
      <c r="E658" s="142">
        <v>41288.751388888886</v>
      </c>
      <c r="F658" s="9" t="s">
        <v>5</v>
      </c>
      <c r="G658" s="9" t="s">
        <v>824</v>
      </c>
      <c r="H658" s="1">
        <f t="shared" si="101"/>
        <v>19</v>
      </c>
      <c r="I658" s="1" t="str">
        <f t="shared" si="105"/>
        <v>CAA  </v>
      </c>
      <c r="J658">
        <f t="shared" si="103"/>
        <v>22</v>
      </c>
      <c r="K658" s="1" t="str">
        <f t="shared" si="97"/>
        <v>CAA</v>
      </c>
      <c r="L658"/>
      <c r="M658" s="1" t="str">
        <f t="shared" si="98"/>
        <v/>
      </c>
      <c r="N658"/>
      <c r="P658" s="64" t="s">
        <v>1548</v>
      </c>
      <c r="Q658" s="88">
        <f t="shared" si="104"/>
        <v>0</v>
      </c>
      <c r="R658" s="88"/>
      <c r="S658" s="65"/>
    </row>
    <row r="659" spans="2:19" ht="15" x14ac:dyDescent="0.25">
      <c r="B659" s="11" t="s">
        <v>803</v>
      </c>
      <c r="C659" s="11"/>
      <c r="D659" s="141">
        <v>41288.751388888886</v>
      </c>
      <c r="E659" s="141">
        <v>41288.781944444447</v>
      </c>
      <c r="F659" s="11" t="s">
        <v>2</v>
      </c>
      <c r="G659" s="11" t="s">
        <v>1844</v>
      </c>
      <c r="H659" s="1">
        <f t="shared" si="101"/>
        <v>1</v>
      </c>
      <c r="I659" s="1" t="str">
        <f t="shared" si="105"/>
        <v>SMOEP  </v>
      </c>
      <c r="J659">
        <f t="shared" si="103"/>
        <v>61</v>
      </c>
      <c r="K659" s="1" t="str">
        <f t="shared" si="97"/>
        <v>SMOEP</v>
      </c>
      <c r="L659"/>
      <c r="M659" s="1" t="str">
        <f t="shared" si="98"/>
        <v/>
      </c>
      <c r="N659"/>
    </row>
    <row r="660" spans="2:19" ht="15" x14ac:dyDescent="0.25">
      <c r="B660" s="9" t="s">
        <v>804</v>
      </c>
      <c r="C660" s="9"/>
      <c r="D660" s="142">
        <v>41288.781944444447</v>
      </c>
      <c r="E660" s="142">
        <v>41289.537499999999</v>
      </c>
      <c r="F660" s="9" t="s">
        <v>2</v>
      </c>
      <c r="G660" s="9" t="s">
        <v>617</v>
      </c>
      <c r="H660" s="1">
        <f t="shared" si="101"/>
        <v>1</v>
      </c>
      <c r="I660" s="1" t="str">
        <f t="shared" si="105"/>
        <v>CAA  </v>
      </c>
      <c r="J660">
        <f t="shared" si="103"/>
        <v>22</v>
      </c>
      <c r="K660" s="1" t="str">
        <f t="shared" si="97"/>
        <v>CAA</v>
      </c>
      <c r="L660"/>
      <c r="M660" s="1" t="str">
        <f t="shared" si="98"/>
        <v/>
      </c>
      <c r="N660"/>
    </row>
    <row r="661" spans="2:19" ht="15" x14ac:dyDescent="0.25">
      <c r="B661" s="11" t="s">
        <v>47</v>
      </c>
      <c r="C661" s="11"/>
      <c r="D661" s="141">
        <v>41289.537499999999</v>
      </c>
      <c r="E661" s="141">
        <v>41289.661805555559</v>
      </c>
      <c r="F661" s="11" t="s">
        <v>2</v>
      </c>
      <c r="G661" s="11" t="s">
        <v>1845</v>
      </c>
      <c r="H661" s="1">
        <f t="shared" si="101"/>
        <v>1</v>
      </c>
      <c r="I661" s="1" t="str">
        <f t="shared" si="105"/>
        <v>CLC  </v>
      </c>
      <c r="J661">
        <f t="shared" si="103"/>
        <v>8</v>
      </c>
      <c r="K661" s="1" t="str">
        <f t="shared" si="97"/>
        <v>CLC</v>
      </c>
      <c r="L661"/>
      <c r="M661" s="1" t="str">
        <f t="shared" si="98"/>
        <v/>
      </c>
      <c r="N661"/>
    </row>
    <row r="662" spans="2:19" ht="15" x14ac:dyDescent="0.25">
      <c r="B662" s="9" t="s">
        <v>114</v>
      </c>
      <c r="C662" s="9"/>
      <c r="D662" s="142">
        <v>41289.661805555559</v>
      </c>
      <c r="E662" s="142">
        <v>41289.699999999997</v>
      </c>
      <c r="F662" s="9" t="s">
        <v>2</v>
      </c>
      <c r="G662" s="9" t="s">
        <v>619</v>
      </c>
      <c r="H662" s="1">
        <f t="shared" si="101"/>
        <v>1</v>
      </c>
      <c r="I662" s="1" t="str">
        <f t="shared" si="105"/>
        <v>SPO  </v>
      </c>
      <c r="J662">
        <f t="shared" si="103"/>
        <v>44</v>
      </c>
      <c r="K662" s="1" t="str">
        <f t="shared" si="97"/>
        <v>SPO</v>
      </c>
      <c r="L662"/>
      <c r="M662" s="1" t="str">
        <f t="shared" si="98"/>
        <v/>
      </c>
      <c r="N662"/>
    </row>
    <row r="663" spans="2:19" ht="15" x14ac:dyDescent="0.25">
      <c r="B663" s="11" t="s">
        <v>805</v>
      </c>
      <c r="C663" s="11"/>
      <c r="D663" s="141">
        <v>41289.699999999997</v>
      </c>
      <c r="E663" s="141">
        <v>41296.615972222222</v>
      </c>
      <c r="F663" s="11" t="s">
        <v>28</v>
      </c>
      <c r="G663" s="11" t="s">
        <v>825</v>
      </c>
      <c r="H663" s="1">
        <f t="shared" si="101"/>
        <v>6</v>
      </c>
      <c r="I663" s="1" t="str">
        <f t="shared" si="105"/>
        <v>SC  </v>
      </c>
      <c r="J663">
        <f t="shared" si="103"/>
        <v>57</v>
      </c>
      <c r="K663" s="1" t="str">
        <f t="shared" si="97"/>
        <v>SC</v>
      </c>
      <c r="L663"/>
      <c r="M663" s="1" t="str">
        <f t="shared" si="98"/>
        <v/>
      </c>
      <c r="N663"/>
    </row>
    <row r="664" spans="2:19" ht="15" x14ac:dyDescent="0.25">
      <c r="B664" s="9" t="s">
        <v>587</v>
      </c>
      <c r="C664" s="9"/>
      <c r="D664" s="142">
        <v>41296.615972222222</v>
      </c>
      <c r="E664" s="142">
        <v>41296.692361111112</v>
      </c>
      <c r="F664" s="9" t="s">
        <v>2</v>
      </c>
      <c r="G664" s="9" t="s">
        <v>826</v>
      </c>
      <c r="H664" s="1">
        <f t="shared" si="101"/>
        <v>1</v>
      </c>
      <c r="I664" s="1" t="str">
        <f t="shared" si="105"/>
        <v>CLC  </v>
      </c>
      <c r="J664">
        <f t="shared" si="103"/>
        <v>8</v>
      </c>
      <c r="K664" s="1" t="str">
        <f t="shared" si="97"/>
        <v>CLC</v>
      </c>
      <c r="L664"/>
      <c r="M664" s="1" t="str">
        <f t="shared" si="98"/>
        <v/>
      </c>
      <c r="N664"/>
    </row>
    <row r="665" spans="2:19" ht="15" x14ac:dyDescent="0.25">
      <c r="B665" s="11" t="s">
        <v>806</v>
      </c>
      <c r="C665" s="11"/>
      <c r="D665" s="141">
        <v>41296.692361111112</v>
      </c>
      <c r="E665" s="141">
        <v>41334.824999999997</v>
      </c>
      <c r="F665" s="11" t="s">
        <v>807</v>
      </c>
      <c r="G665" s="11" t="s">
        <v>22</v>
      </c>
      <c r="H665" s="1">
        <f t="shared" si="101"/>
        <v>38</v>
      </c>
      <c r="I665" s="1" t="str">
        <f t="shared" si="105"/>
        <v>SPO  </v>
      </c>
      <c r="J665">
        <f t="shared" si="103"/>
        <v>44</v>
      </c>
      <c r="K665" s="1" t="str">
        <f t="shared" si="97"/>
        <v>SPO</v>
      </c>
      <c r="L665"/>
      <c r="M665" s="1" t="str">
        <f t="shared" si="98"/>
        <v/>
      </c>
      <c r="N665"/>
    </row>
    <row r="666" spans="2:19" ht="15" x14ac:dyDescent="0.25">
      <c r="B666" s="9" t="s">
        <v>214</v>
      </c>
      <c r="C666" s="9"/>
      <c r="D666" s="142">
        <v>41334.824999999997</v>
      </c>
      <c r="E666" s="142">
        <v>41337.612500000003</v>
      </c>
      <c r="F666" s="9" t="s">
        <v>11</v>
      </c>
      <c r="G666" s="9" t="s">
        <v>827</v>
      </c>
      <c r="H666" s="1">
        <f t="shared" si="101"/>
        <v>2</v>
      </c>
      <c r="I666" s="1" t="str">
        <f t="shared" si="105"/>
        <v>CO  </v>
      </c>
      <c r="J666">
        <f t="shared" si="103"/>
        <v>5</v>
      </c>
      <c r="K666" s="1" t="str">
        <f t="shared" si="97"/>
        <v>CO</v>
      </c>
      <c r="L666"/>
      <c r="M666" s="1" t="str">
        <f t="shared" si="98"/>
        <v/>
      </c>
      <c r="N666"/>
    </row>
    <row r="667" spans="2:19" ht="15" x14ac:dyDescent="0.25">
      <c r="B667" s="11" t="s">
        <v>808</v>
      </c>
      <c r="C667" s="11"/>
      <c r="D667" s="141">
        <v>41337.612500000003</v>
      </c>
      <c r="E667" s="141">
        <v>41337.643750000003</v>
      </c>
      <c r="F667" s="11" t="s">
        <v>2</v>
      </c>
      <c r="G667" s="11" t="s">
        <v>1827</v>
      </c>
      <c r="H667" s="1">
        <f t="shared" si="101"/>
        <v>1</v>
      </c>
      <c r="I667" s="1" t="str">
        <f t="shared" si="105"/>
        <v>SECOFC  </v>
      </c>
      <c r="J667">
        <f t="shared" si="103"/>
        <v>3</v>
      </c>
      <c r="K667" s="1" t="str">
        <f t="shared" si="97"/>
        <v>SECOFC</v>
      </c>
      <c r="L667"/>
      <c r="M667" s="1" t="str">
        <f t="shared" si="98"/>
        <v/>
      </c>
      <c r="N667"/>
    </row>
    <row r="668" spans="2:19" ht="15" x14ac:dyDescent="0.25">
      <c r="B668" s="9" t="s">
        <v>306</v>
      </c>
      <c r="C668" s="9"/>
      <c r="D668" s="142">
        <v>41337.643750000003</v>
      </c>
      <c r="E668" s="142">
        <v>41337.775000000001</v>
      </c>
      <c r="F668" s="9" t="s">
        <v>2</v>
      </c>
      <c r="G668" s="9" t="s">
        <v>1846</v>
      </c>
      <c r="H668" s="1">
        <f t="shared" si="101"/>
        <v>1</v>
      </c>
      <c r="I668" s="1" t="str">
        <f t="shared" si="105"/>
        <v>CLC  </v>
      </c>
      <c r="J668">
        <f t="shared" si="103"/>
        <v>8</v>
      </c>
      <c r="K668" s="1" t="str">
        <f t="shared" si="97"/>
        <v>CLC</v>
      </c>
      <c r="L668"/>
      <c r="M668" s="1" t="str">
        <f t="shared" si="98"/>
        <v/>
      </c>
      <c r="N668"/>
    </row>
    <row r="669" spans="2:19" ht="15" x14ac:dyDescent="0.25">
      <c r="B669" s="11" t="s">
        <v>809</v>
      </c>
      <c r="C669" s="11"/>
      <c r="D669" s="141">
        <v>41337.775000000001</v>
      </c>
      <c r="E669" s="141">
        <v>41344.773611111108</v>
      </c>
      <c r="F669" s="11" t="s">
        <v>28</v>
      </c>
      <c r="G669" s="11" t="s">
        <v>828</v>
      </c>
      <c r="H669" s="1">
        <f t="shared" si="101"/>
        <v>6</v>
      </c>
      <c r="I669" s="1" t="str">
        <f t="shared" si="105"/>
        <v>SC  </v>
      </c>
      <c r="J669">
        <f t="shared" si="103"/>
        <v>57</v>
      </c>
      <c r="K669" s="1" t="str">
        <f t="shared" si="97"/>
        <v>SC</v>
      </c>
      <c r="L669"/>
      <c r="M669" s="1" t="str">
        <f t="shared" si="98"/>
        <v/>
      </c>
      <c r="N669"/>
    </row>
    <row r="670" spans="2:19" ht="15" x14ac:dyDescent="0.25">
      <c r="B670" s="9" t="s">
        <v>268</v>
      </c>
      <c r="C670" s="9"/>
      <c r="D670" s="142">
        <v>41344.773611111108</v>
      </c>
      <c r="E670" s="142">
        <v>41345.589583333334</v>
      </c>
      <c r="F670" s="9" t="s">
        <v>2</v>
      </c>
      <c r="G670" s="9" t="s">
        <v>38</v>
      </c>
      <c r="H670" s="1">
        <f t="shared" si="101"/>
        <v>1</v>
      </c>
      <c r="I670" s="1" t="str">
        <f t="shared" si="105"/>
        <v>CLC  </v>
      </c>
      <c r="J670">
        <f t="shared" si="103"/>
        <v>8</v>
      </c>
      <c r="K670" s="1" t="str">
        <f t="shared" si="97"/>
        <v>CLC</v>
      </c>
      <c r="L670"/>
      <c r="M670" s="1" t="str">
        <f t="shared" si="98"/>
        <v/>
      </c>
      <c r="N670"/>
    </row>
    <row r="671" spans="2:19" ht="15" x14ac:dyDescent="0.25">
      <c r="B671" s="11" t="s">
        <v>810</v>
      </c>
      <c r="C671" s="11"/>
      <c r="D671" s="141">
        <v>41345.589583333334</v>
      </c>
      <c r="E671" s="141">
        <v>41345.725694444445</v>
      </c>
      <c r="F671" s="11" t="s">
        <v>2</v>
      </c>
      <c r="G671" s="11" t="s">
        <v>829</v>
      </c>
      <c r="H671" s="1">
        <f t="shared" si="101"/>
        <v>1</v>
      </c>
      <c r="I671" s="1" t="str">
        <f t="shared" si="105"/>
        <v>SECADM  </v>
      </c>
      <c r="J671">
        <f t="shared" si="103"/>
        <v>3</v>
      </c>
      <c r="K671" s="1" t="str">
        <f t="shared" si="97"/>
        <v>SECADM</v>
      </c>
      <c r="L671"/>
      <c r="M671" s="1" t="str">
        <f t="shared" si="98"/>
        <v/>
      </c>
      <c r="N671"/>
    </row>
    <row r="672" spans="2:19" ht="15" x14ac:dyDescent="0.25">
      <c r="B672" s="9" t="s">
        <v>811</v>
      </c>
      <c r="C672" s="9"/>
      <c r="D672" s="142">
        <v>41345.725694444445</v>
      </c>
      <c r="E672" s="142">
        <v>41345.841666666667</v>
      </c>
      <c r="F672" s="9" t="s">
        <v>2</v>
      </c>
      <c r="G672" s="9" t="s">
        <v>1847</v>
      </c>
      <c r="H672" s="1">
        <f t="shared" si="101"/>
        <v>1</v>
      </c>
      <c r="I672" s="1" t="str">
        <f t="shared" si="105"/>
        <v>DG  </v>
      </c>
      <c r="J672">
        <f t="shared" si="103"/>
        <v>1</v>
      </c>
      <c r="K672" s="1" t="str">
        <f t="shared" ref="K672:K735" si="106">TRIM(SUBSTITUTE(I672,CHAR(160),CHAR(32)))</f>
        <v>DG</v>
      </c>
      <c r="L672"/>
      <c r="M672" s="1" t="str">
        <f t="shared" ref="M672:M735" si="107">TRIM(SUBSTITUTE(L672,CHAR(160),CHAR(32)))</f>
        <v/>
      </c>
      <c r="N672"/>
    </row>
    <row r="673" spans="1:39" ht="15" x14ac:dyDescent="0.25">
      <c r="B673" s="11" t="s">
        <v>812</v>
      </c>
      <c r="C673" s="11"/>
      <c r="D673" s="141">
        <v>41345.841666666667</v>
      </c>
      <c r="E673" s="141">
        <v>41346.552777777775</v>
      </c>
      <c r="F673" s="11" t="s">
        <v>2</v>
      </c>
      <c r="G673" s="11" t="s">
        <v>790</v>
      </c>
      <c r="H673" s="1">
        <f t="shared" si="101"/>
        <v>1</v>
      </c>
      <c r="I673" s="1" t="str">
        <f t="shared" si="105"/>
        <v>CO  </v>
      </c>
      <c r="J673">
        <f t="shared" si="103"/>
        <v>5</v>
      </c>
      <c r="K673" s="1" t="str">
        <f t="shared" si="106"/>
        <v>CO</v>
      </c>
      <c r="L673"/>
      <c r="M673" s="1" t="str">
        <f t="shared" si="107"/>
        <v/>
      </c>
      <c r="N673"/>
    </row>
    <row r="674" spans="1:39" ht="15" x14ac:dyDescent="0.25">
      <c r="I674" s="39"/>
      <c r="J674"/>
      <c r="K674" s="1" t="str">
        <f t="shared" si="106"/>
        <v/>
      </c>
      <c r="M674" s="1" t="str">
        <f t="shared" si="107"/>
        <v/>
      </c>
    </row>
    <row r="675" spans="1:39" ht="11.25" thickBot="1" x14ac:dyDescent="0.2">
      <c r="B675" s="13"/>
      <c r="C675" s="13"/>
      <c r="D675" s="13"/>
      <c r="E675" s="13"/>
      <c r="F675" s="13"/>
      <c r="G675" s="13"/>
      <c r="H675" s="13"/>
      <c r="I675" s="29" t="s">
        <v>311</v>
      </c>
      <c r="J675" s="13"/>
      <c r="K675" s="1" t="str">
        <f t="shared" si="106"/>
        <v>DADOS EXTRAIDOS:</v>
      </c>
      <c r="L675" s="6" t="s">
        <v>1451</v>
      </c>
      <c r="M675" s="1" t="str">
        <f t="shared" si="107"/>
        <v>DADOS AGRUPADOS</v>
      </c>
      <c r="P675" s="6"/>
    </row>
    <row r="676" spans="1:39" ht="21.75" customHeight="1" thickBot="1" x14ac:dyDescent="0.2">
      <c r="A676" s="41" t="s">
        <v>1499</v>
      </c>
      <c r="G676" s="16" t="s">
        <v>1848</v>
      </c>
      <c r="I676" s="6" t="s">
        <v>310</v>
      </c>
      <c r="J676" s="6" t="s">
        <v>326</v>
      </c>
      <c r="K676" s="1" t="str">
        <f t="shared" si="106"/>
        <v>DEPTO</v>
      </c>
      <c r="M676" s="1" t="str">
        <f t="shared" si="107"/>
        <v/>
      </c>
      <c r="P676" s="89" t="s">
        <v>1478</v>
      </c>
      <c r="Q676" s="43"/>
      <c r="R676" s="43"/>
      <c r="S676" s="42"/>
    </row>
    <row r="677" spans="1:39" ht="15" x14ac:dyDescent="0.25">
      <c r="B677" s="11" t="s">
        <v>2041</v>
      </c>
      <c r="C677" s="11"/>
      <c r="D677" s="10" t="s">
        <v>1</v>
      </c>
      <c r="E677" s="141">
        <v>41698.664583333331</v>
      </c>
      <c r="F677" s="11" t="s">
        <v>2</v>
      </c>
      <c r="G677" s="11" t="s">
        <v>1</v>
      </c>
      <c r="H677" s="1">
        <f t="shared" ref="H677:H708" si="108">VALUE(IF(LEFT(F677,1)="&lt;",1,LEFT(F677,2)))</f>
        <v>1</v>
      </c>
      <c r="I677" s="1" t="str">
        <f t="shared" ref="I677:I685" si="109">RIGHT(B677,LEN(B677)-4)</f>
        <v>SGACIP </v>
      </c>
      <c r="J677">
        <f t="shared" ref="J677:J708" si="110">SUMIFS($H$677:$H$725,$I$677:$I$725,I677)</f>
        <v>99</v>
      </c>
      <c r="K677" s="1" t="str">
        <f t="shared" si="106"/>
        <v>SGACIP</v>
      </c>
      <c r="L677" s="1" t="s">
        <v>2042</v>
      </c>
      <c r="M677" s="1" t="str">
        <f t="shared" si="107"/>
        <v>SGACIP</v>
      </c>
      <c r="N677">
        <v>99</v>
      </c>
      <c r="P677" s="84" t="s">
        <v>1501</v>
      </c>
      <c r="Q677" s="82">
        <f>SUMIFS($N$677:$N$706,$M$677:$M$706,P677)</f>
        <v>0</v>
      </c>
      <c r="R677" s="82"/>
      <c r="S677" s="83"/>
    </row>
    <row r="678" spans="1:39" ht="15" x14ac:dyDescent="0.25">
      <c r="B678" s="9" t="s">
        <v>346</v>
      </c>
      <c r="C678" s="9"/>
      <c r="D678" s="142">
        <v>41698.664583333331</v>
      </c>
      <c r="E678" s="142">
        <v>41705.71875</v>
      </c>
      <c r="F678" s="9" t="s">
        <v>178</v>
      </c>
      <c r="G678" s="9" t="s">
        <v>1773</v>
      </c>
      <c r="H678" s="1">
        <f t="shared" si="108"/>
        <v>7</v>
      </c>
      <c r="I678" s="1" t="str">
        <f t="shared" si="109"/>
        <v>CAA  </v>
      </c>
      <c r="J678">
        <f t="shared" si="110"/>
        <v>8</v>
      </c>
      <c r="K678" s="1" t="str">
        <f t="shared" si="106"/>
        <v>CAA</v>
      </c>
      <c r="L678" s="1" t="s">
        <v>314</v>
      </c>
      <c r="M678" s="1" t="str">
        <f t="shared" si="107"/>
        <v>CAA</v>
      </c>
      <c r="N678">
        <v>8</v>
      </c>
      <c r="P678" s="84" t="s">
        <v>1505</v>
      </c>
      <c r="Q678" s="85">
        <f t="shared" ref="Q678:Q698" si="111">SUMIFS($N$677:$N$706,$M$677:$M$706,P678)</f>
        <v>0</v>
      </c>
      <c r="R678" s="85"/>
      <c r="S678" s="86"/>
    </row>
    <row r="679" spans="1:39" ht="15" x14ac:dyDescent="0.25">
      <c r="B679" s="11" t="s">
        <v>2043</v>
      </c>
      <c r="C679" s="11"/>
      <c r="D679" s="141">
        <v>41705.71875</v>
      </c>
      <c r="E679" s="141">
        <v>41709.70416666667</v>
      </c>
      <c r="F679" s="11" t="s">
        <v>13</v>
      </c>
      <c r="G679" s="11" t="s">
        <v>1661</v>
      </c>
      <c r="H679" s="1">
        <f t="shared" si="108"/>
        <v>3</v>
      </c>
      <c r="I679" s="1" t="str">
        <f t="shared" si="109"/>
        <v>SGACIP </v>
      </c>
      <c r="J679">
        <f t="shared" si="110"/>
        <v>99</v>
      </c>
      <c r="K679" s="1" t="str">
        <f t="shared" si="106"/>
        <v>SGACIP</v>
      </c>
      <c r="L679" s="39" t="s">
        <v>315</v>
      </c>
      <c r="M679" s="1" t="str">
        <f t="shared" si="107"/>
        <v>SECADM</v>
      </c>
      <c r="N679">
        <v>3</v>
      </c>
      <c r="O679" s="39"/>
      <c r="P679" s="61" t="s">
        <v>1503</v>
      </c>
      <c r="Q679" s="62">
        <f t="shared" si="111"/>
        <v>0</v>
      </c>
      <c r="R679" s="62"/>
      <c r="S679" s="63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</row>
    <row r="680" spans="1:39" s="13" customFormat="1" ht="15" x14ac:dyDescent="0.25">
      <c r="A680" s="39"/>
      <c r="B680" s="9" t="s">
        <v>7</v>
      </c>
      <c r="C680" s="9"/>
      <c r="D680" s="142">
        <v>41709.70416666667</v>
      </c>
      <c r="E680" s="142">
        <v>41710.588888888888</v>
      </c>
      <c r="F680" s="9" t="s">
        <v>2</v>
      </c>
      <c r="G680" s="9" t="s">
        <v>1849</v>
      </c>
      <c r="H680" s="1">
        <f t="shared" si="108"/>
        <v>1</v>
      </c>
      <c r="I680" s="1" t="str">
        <f t="shared" si="109"/>
        <v>CAA  </v>
      </c>
      <c r="J680">
        <f t="shared" si="110"/>
        <v>8</v>
      </c>
      <c r="K680" s="1" t="str">
        <f t="shared" si="106"/>
        <v>CAA</v>
      </c>
      <c r="L680" s="39" t="s">
        <v>319</v>
      </c>
      <c r="M680" s="1" t="str">
        <f t="shared" si="107"/>
        <v>CLC</v>
      </c>
      <c r="N680">
        <v>10</v>
      </c>
      <c r="O680" s="39"/>
      <c r="P680" s="61" t="s">
        <v>1507</v>
      </c>
      <c r="Q680" s="62">
        <f t="shared" si="111"/>
        <v>0</v>
      </c>
      <c r="R680" s="62"/>
      <c r="S680" s="63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</row>
    <row r="681" spans="1:39" ht="15" x14ac:dyDescent="0.25">
      <c r="B681" s="11" t="s">
        <v>794</v>
      </c>
      <c r="C681" s="11"/>
      <c r="D681" s="141">
        <v>41710.588888888888</v>
      </c>
      <c r="E681" s="141">
        <v>41710.681250000001</v>
      </c>
      <c r="F681" s="11" t="s">
        <v>2</v>
      </c>
      <c r="G681" s="11" t="s">
        <v>1850</v>
      </c>
      <c r="H681" s="1">
        <f t="shared" si="108"/>
        <v>1</v>
      </c>
      <c r="I681" s="1" t="str">
        <f t="shared" si="109"/>
        <v>SECADM  </v>
      </c>
      <c r="J681">
        <f t="shared" si="110"/>
        <v>3</v>
      </c>
      <c r="K681" s="1" t="str">
        <f t="shared" si="106"/>
        <v>SECADM</v>
      </c>
      <c r="L681" s="39" t="s">
        <v>320</v>
      </c>
      <c r="M681" s="1" t="str">
        <f t="shared" si="107"/>
        <v>SC</v>
      </c>
      <c r="N681">
        <v>58</v>
      </c>
      <c r="O681" s="39"/>
      <c r="P681" s="61" t="s">
        <v>1540</v>
      </c>
      <c r="Q681" s="62">
        <f t="shared" si="111"/>
        <v>8</v>
      </c>
      <c r="R681" s="62"/>
      <c r="S681" s="63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</row>
    <row r="682" spans="1:39" ht="15" x14ac:dyDescent="0.25">
      <c r="B682" s="9" t="s">
        <v>830</v>
      </c>
      <c r="C682" s="9"/>
      <c r="D682" s="142">
        <v>41710.681250000001</v>
      </c>
      <c r="E682" s="142">
        <v>41711.611111111109</v>
      </c>
      <c r="F682" s="9" t="s">
        <v>2</v>
      </c>
      <c r="G682" s="9" t="s">
        <v>850</v>
      </c>
      <c r="H682" s="1">
        <f t="shared" si="108"/>
        <v>1</v>
      </c>
      <c r="I682" s="1" t="str">
        <f t="shared" si="109"/>
        <v>CLC  </v>
      </c>
      <c r="J682">
        <f t="shared" si="110"/>
        <v>10</v>
      </c>
      <c r="K682" s="1" t="str">
        <f t="shared" si="106"/>
        <v>CLC</v>
      </c>
      <c r="L682" s="1" t="s">
        <v>316</v>
      </c>
      <c r="M682" s="1" t="str">
        <f t="shared" si="107"/>
        <v>SPO</v>
      </c>
      <c r="N682">
        <v>4</v>
      </c>
      <c r="O682" s="39"/>
      <c r="P682" s="61" t="s">
        <v>1541</v>
      </c>
      <c r="Q682" s="62">
        <f t="shared" si="111"/>
        <v>0</v>
      </c>
      <c r="R682" s="62"/>
      <c r="S682" s="63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</row>
    <row r="683" spans="1:39" ht="15" x14ac:dyDescent="0.25">
      <c r="B683" s="11" t="s">
        <v>831</v>
      </c>
      <c r="C683" s="11"/>
      <c r="D683" s="141">
        <v>41711.611111111109</v>
      </c>
      <c r="E683" s="141">
        <v>41766.634722222225</v>
      </c>
      <c r="F683" s="11" t="s">
        <v>832</v>
      </c>
      <c r="G683" s="11" t="s">
        <v>357</v>
      </c>
      <c r="H683" s="1">
        <f t="shared" si="108"/>
        <v>55</v>
      </c>
      <c r="I683" s="1" t="str">
        <f t="shared" si="109"/>
        <v>SC  </v>
      </c>
      <c r="J683">
        <f t="shared" si="110"/>
        <v>58</v>
      </c>
      <c r="K683" s="1" t="str">
        <f t="shared" si="106"/>
        <v>SC</v>
      </c>
      <c r="L683" s="1" t="s">
        <v>1479</v>
      </c>
      <c r="M683" s="1" t="str">
        <f t="shared" si="107"/>
        <v>COBRAS</v>
      </c>
      <c r="N683">
        <v>4</v>
      </c>
      <c r="O683" s="39"/>
      <c r="P683" s="61" t="s">
        <v>1542</v>
      </c>
      <c r="Q683" s="62">
        <f t="shared" si="111"/>
        <v>0</v>
      </c>
      <c r="R683" s="62"/>
      <c r="S683" s="63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</row>
    <row r="684" spans="1:39" ht="15" x14ac:dyDescent="0.25">
      <c r="B684" s="9" t="s">
        <v>577</v>
      </c>
      <c r="C684" s="9"/>
      <c r="D684" s="142">
        <v>41766.634722222225</v>
      </c>
      <c r="E684" s="142">
        <v>41766.729861111111</v>
      </c>
      <c r="F684" s="9" t="s">
        <v>2</v>
      </c>
      <c r="G684" s="9" t="s">
        <v>766</v>
      </c>
      <c r="H684" s="1">
        <f t="shared" si="108"/>
        <v>1</v>
      </c>
      <c r="I684" s="1" t="str">
        <f t="shared" si="109"/>
        <v>CLC  </v>
      </c>
      <c r="J684">
        <f t="shared" si="110"/>
        <v>10</v>
      </c>
      <c r="K684" s="1" t="str">
        <f t="shared" si="106"/>
        <v>CLC</v>
      </c>
      <c r="L684" s="1" t="s">
        <v>317</v>
      </c>
      <c r="M684" s="1" t="str">
        <f t="shared" si="107"/>
        <v>CO</v>
      </c>
      <c r="N684">
        <v>4</v>
      </c>
      <c r="O684" s="39"/>
      <c r="P684" s="61" t="s">
        <v>1543</v>
      </c>
      <c r="Q684" s="62">
        <f t="shared" si="111"/>
        <v>0</v>
      </c>
      <c r="R684" s="62"/>
      <c r="S684" s="63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</row>
    <row r="685" spans="1:39" ht="15" x14ac:dyDescent="0.25">
      <c r="B685" s="11" t="s">
        <v>281</v>
      </c>
      <c r="C685" s="11"/>
      <c r="D685" s="141">
        <v>41766.729861111111</v>
      </c>
      <c r="E685" s="141">
        <v>41767.723611111112</v>
      </c>
      <c r="F685" s="11" t="s">
        <v>2</v>
      </c>
      <c r="G685" s="11" t="s">
        <v>619</v>
      </c>
      <c r="H685" s="1">
        <f t="shared" si="108"/>
        <v>1</v>
      </c>
      <c r="I685" s="1" t="str">
        <f t="shared" si="109"/>
        <v>SPO  </v>
      </c>
      <c r="J685">
        <f t="shared" si="110"/>
        <v>4</v>
      </c>
      <c r="K685" s="1" t="str">
        <f t="shared" si="106"/>
        <v>SPO</v>
      </c>
      <c r="L685" s="1" t="s">
        <v>318</v>
      </c>
      <c r="M685" s="1" t="str">
        <f t="shared" si="107"/>
        <v>SECOFC</v>
      </c>
      <c r="N685">
        <v>2</v>
      </c>
      <c r="O685" s="39"/>
      <c r="P685" s="61" t="s">
        <v>1719</v>
      </c>
      <c r="Q685" s="62">
        <f t="shared" si="111"/>
        <v>99</v>
      </c>
      <c r="R685" s="62"/>
      <c r="S685" s="63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  <c r="AH685" s="39"/>
      <c r="AI685" s="39"/>
      <c r="AJ685" s="39"/>
      <c r="AK685" s="39"/>
      <c r="AL685" s="39"/>
      <c r="AM685" s="39"/>
    </row>
    <row r="686" spans="1:39" ht="15" x14ac:dyDescent="0.25">
      <c r="B686" s="9" t="s">
        <v>833</v>
      </c>
      <c r="C686" s="9"/>
      <c r="D686" s="142">
        <v>41767.723611111112</v>
      </c>
      <c r="E686" s="142">
        <v>41771.643750000003</v>
      </c>
      <c r="F686" s="9" t="s">
        <v>13</v>
      </c>
      <c r="G686" s="9" t="s">
        <v>36</v>
      </c>
      <c r="H686" s="1">
        <f t="shared" si="108"/>
        <v>3</v>
      </c>
      <c r="I686" s="1" t="str">
        <f t="shared" ref="I686:I725" si="112">RIGHT(B686,LEN(B686)-5)</f>
        <v>COBRAS  </v>
      </c>
      <c r="J686">
        <f t="shared" si="110"/>
        <v>4</v>
      </c>
      <c r="K686" s="1" t="str">
        <f t="shared" si="106"/>
        <v>COBRAS</v>
      </c>
      <c r="L686" t="s">
        <v>1462</v>
      </c>
      <c r="M686" s="1" t="str">
        <f t="shared" si="107"/>
        <v>SLIC</v>
      </c>
      <c r="N686">
        <v>15</v>
      </c>
      <c r="O686" s="39"/>
      <c r="P686" s="61" t="s">
        <v>1509</v>
      </c>
      <c r="Q686" s="62">
        <f t="shared" si="111"/>
        <v>0</v>
      </c>
      <c r="R686" s="62"/>
      <c r="S686" s="63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</row>
    <row r="687" spans="1:39" ht="15" x14ac:dyDescent="0.25">
      <c r="B687" s="11" t="s">
        <v>580</v>
      </c>
      <c r="C687" s="11"/>
      <c r="D687" s="141">
        <v>41771.643750000003</v>
      </c>
      <c r="E687" s="141">
        <v>41771.776388888888</v>
      </c>
      <c r="F687" s="11" t="s">
        <v>2</v>
      </c>
      <c r="G687" s="11" t="s">
        <v>851</v>
      </c>
      <c r="H687" s="1">
        <f t="shared" si="108"/>
        <v>1</v>
      </c>
      <c r="I687" s="1" t="str">
        <f t="shared" si="112"/>
        <v>SPO  </v>
      </c>
      <c r="J687">
        <f t="shared" si="110"/>
        <v>4</v>
      </c>
      <c r="K687" s="1" t="str">
        <f t="shared" si="106"/>
        <v>SPO</v>
      </c>
      <c r="L687" t="s">
        <v>321</v>
      </c>
      <c r="M687" s="1" t="str">
        <f t="shared" si="107"/>
        <v>SCON</v>
      </c>
      <c r="N687">
        <v>5</v>
      </c>
      <c r="O687" s="39"/>
      <c r="P687" s="61" t="s">
        <v>1511</v>
      </c>
      <c r="Q687" s="62">
        <f t="shared" si="111"/>
        <v>0</v>
      </c>
      <c r="R687" s="62"/>
      <c r="S687" s="63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</row>
    <row r="688" spans="1:39" ht="15" x14ac:dyDescent="0.25">
      <c r="B688" s="9" t="s">
        <v>834</v>
      </c>
      <c r="C688" s="9"/>
      <c r="D688" s="142">
        <v>41771.776388888888</v>
      </c>
      <c r="E688" s="142">
        <v>41771.793749999997</v>
      </c>
      <c r="F688" s="9" t="s">
        <v>2</v>
      </c>
      <c r="G688" s="9" t="s">
        <v>38</v>
      </c>
      <c r="H688" s="1">
        <f t="shared" si="108"/>
        <v>1</v>
      </c>
      <c r="I688" s="1" t="str">
        <f t="shared" si="112"/>
        <v>CO  </v>
      </c>
      <c r="J688">
        <f t="shared" si="110"/>
        <v>4</v>
      </c>
      <c r="K688" s="1" t="str">
        <f t="shared" si="106"/>
        <v>CO</v>
      </c>
      <c r="L688" t="s">
        <v>330</v>
      </c>
      <c r="M688" s="1" t="str">
        <f t="shared" si="107"/>
        <v>CPL</v>
      </c>
      <c r="N688">
        <v>23</v>
      </c>
      <c r="O688" s="39"/>
      <c r="P688" s="61" t="s">
        <v>1513</v>
      </c>
      <c r="Q688" s="62">
        <f t="shared" si="111"/>
        <v>0</v>
      </c>
      <c r="R688" s="62"/>
      <c r="S688" s="63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</row>
    <row r="689" spans="2:19" ht="15" x14ac:dyDescent="0.25">
      <c r="B689" s="11" t="s">
        <v>835</v>
      </c>
      <c r="C689" s="11"/>
      <c r="D689" s="141">
        <v>41771.793749999997</v>
      </c>
      <c r="E689" s="141">
        <v>41771.857638888891</v>
      </c>
      <c r="F689" s="11" t="s">
        <v>2</v>
      </c>
      <c r="G689" s="11" t="s">
        <v>1838</v>
      </c>
      <c r="H689" s="1">
        <f t="shared" si="108"/>
        <v>1</v>
      </c>
      <c r="I689" s="1" t="str">
        <f t="shared" si="112"/>
        <v>SECOFC  </v>
      </c>
      <c r="J689">
        <f t="shared" si="110"/>
        <v>2</v>
      </c>
      <c r="K689" s="1" t="str">
        <f t="shared" si="106"/>
        <v>SECOFC</v>
      </c>
      <c r="L689" t="s">
        <v>322</v>
      </c>
      <c r="M689" s="1" t="str">
        <f t="shared" si="107"/>
        <v>ASSDG</v>
      </c>
      <c r="N689">
        <v>3</v>
      </c>
      <c r="P689" s="58" t="s">
        <v>1515</v>
      </c>
      <c r="Q689" s="59">
        <f t="shared" si="111"/>
        <v>0</v>
      </c>
      <c r="R689" s="59"/>
      <c r="S689" s="60"/>
    </row>
    <row r="690" spans="2:19" ht="15" x14ac:dyDescent="0.25">
      <c r="B690" s="9" t="s">
        <v>97</v>
      </c>
      <c r="C690" s="9"/>
      <c r="D690" s="142">
        <v>41771.857638888891</v>
      </c>
      <c r="E690" s="142">
        <v>41773.601388888892</v>
      </c>
      <c r="F690" s="9" t="s">
        <v>31</v>
      </c>
      <c r="G690" s="9" t="s">
        <v>852</v>
      </c>
      <c r="H690" s="1">
        <f t="shared" si="108"/>
        <v>1</v>
      </c>
      <c r="I690" s="1" t="str">
        <f t="shared" si="112"/>
        <v>CLC  </v>
      </c>
      <c r="J690">
        <f t="shared" si="110"/>
        <v>10</v>
      </c>
      <c r="K690" s="1" t="str">
        <f t="shared" si="106"/>
        <v>CLC</v>
      </c>
      <c r="L690" t="s">
        <v>323</v>
      </c>
      <c r="M690" s="1" t="str">
        <f t="shared" si="107"/>
        <v>DG</v>
      </c>
      <c r="N690">
        <v>4</v>
      </c>
      <c r="P690" s="58" t="s">
        <v>1517</v>
      </c>
      <c r="Q690" s="59">
        <f t="shared" si="111"/>
        <v>0</v>
      </c>
      <c r="R690" s="59"/>
      <c r="S690" s="60"/>
    </row>
    <row r="691" spans="2:19" ht="15" x14ac:dyDescent="0.25">
      <c r="B691" s="11" t="s">
        <v>836</v>
      </c>
      <c r="C691" s="11"/>
      <c r="D691" s="141">
        <v>41773.601388888892</v>
      </c>
      <c r="E691" s="141">
        <v>41775.838194444441</v>
      </c>
      <c r="F691" s="11" t="s">
        <v>11</v>
      </c>
      <c r="G691" s="11" t="s">
        <v>1810</v>
      </c>
      <c r="H691" s="1">
        <f t="shared" si="108"/>
        <v>2</v>
      </c>
      <c r="I691" s="1" t="str">
        <f t="shared" si="112"/>
        <v>SC  </v>
      </c>
      <c r="J691">
        <f t="shared" si="110"/>
        <v>58</v>
      </c>
      <c r="K691" s="1" t="str">
        <f t="shared" si="106"/>
        <v>SC</v>
      </c>
      <c r="L691" t="s">
        <v>324</v>
      </c>
      <c r="M691" s="1" t="str">
        <f t="shared" si="107"/>
        <v>ACO</v>
      </c>
      <c r="N691">
        <v>3</v>
      </c>
      <c r="P691" s="58" t="s">
        <v>1519</v>
      </c>
      <c r="Q691" s="59">
        <f t="shared" si="111"/>
        <v>0</v>
      </c>
      <c r="R691" s="59"/>
      <c r="S691" s="60"/>
    </row>
    <row r="692" spans="2:19" ht="15" x14ac:dyDescent="0.25">
      <c r="B692" s="9" t="s">
        <v>289</v>
      </c>
      <c r="C692" s="9"/>
      <c r="D692" s="142">
        <v>41775.838194444441</v>
      </c>
      <c r="E692" s="142">
        <v>41778.652083333334</v>
      </c>
      <c r="F692" s="9" t="s">
        <v>11</v>
      </c>
      <c r="G692" s="9" t="s">
        <v>1851</v>
      </c>
      <c r="H692" s="1">
        <f t="shared" si="108"/>
        <v>2</v>
      </c>
      <c r="I692" s="1" t="str">
        <f t="shared" si="112"/>
        <v>CLC  </v>
      </c>
      <c r="J692">
        <f t="shared" si="110"/>
        <v>10</v>
      </c>
      <c r="K692" s="1" t="str">
        <f t="shared" si="106"/>
        <v>CLC</v>
      </c>
      <c r="L692"/>
      <c r="M692" s="97" t="s">
        <v>1549</v>
      </c>
      <c r="N692">
        <f>SUM(N674:N691)</f>
        <v>245</v>
      </c>
      <c r="P692" s="58" t="s">
        <v>1533</v>
      </c>
      <c r="Q692" s="59">
        <f t="shared" si="111"/>
        <v>0</v>
      </c>
      <c r="R692" s="59"/>
      <c r="S692" s="60"/>
    </row>
    <row r="693" spans="2:19" ht="15" x14ac:dyDescent="0.25">
      <c r="B693" s="11" t="s">
        <v>837</v>
      </c>
      <c r="C693" s="11"/>
      <c r="D693" s="141">
        <v>41778.652083333334</v>
      </c>
      <c r="E693" s="141">
        <v>41778.695833333331</v>
      </c>
      <c r="F693" s="11" t="s">
        <v>2</v>
      </c>
      <c r="G693" s="11" t="s">
        <v>1852</v>
      </c>
      <c r="H693" s="1">
        <f t="shared" si="108"/>
        <v>1</v>
      </c>
      <c r="I693" s="1" t="str">
        <f t="shared" si="112"/>
        <v>SECADM  </v>
      </c>
      <c r="J693">
        <f t="shared" si="110"/>
        <v>3</v>
      </c>
      <c r="K693" s="1" t="str">
        <f t="shared" si="106"/>
        <v>SECADM</v>
      </c>
      <c r="L693"/>
      <c r="M693" s="1" t="str">
        <f t="shared" si="107"/>
        <v/>
      </c>
      <c r="N693"/>
      <c r="P693" s="58" t="s">
        <v>1522</v>
      </c>
      <c r="Q693" s="59">
        <f t="shared" si="111"/>
        <v>0</v>
      </c>
      <c r="R693" s="59"/>
      <c r="S693" s="60"/>
    </row>
    <row r="694" spans="2:19" ht="15" x14ac:dyDescent="0.25">
      <c r="B694" s="9" t="s">
        <v>145</v>
      </c>
      <c r="C694" s="9"/>
      <c r="D694" s="142">
        <v>41778.695833333331</v>
      </c>
      <c r="E694" s="142">
        <v>41779.635416666664</v>
      </c>
      <c r="F694" s="9" t="s">
        <v>2</v>
      </c>
      <c r="G694" s="9" t="s">
        <v>1853</v>
      </c>
      <c r="H694" s="1">
        <f t="shared" si="108"/>
        <v>1</v>
      </c>
      <c r="I694" s="1" t="str">
        <f t="shared" si="112"/>
        <v>CLC  </v>
      </c>
      <c r="J694">
        <f t="shared" si="110"/>
        <v>10</v>
      </c>
      <c r="K694" s="1" t="str">
        <f t="shared" si="106"/>
        <v>CLC</v>
      </c>
      <c r="L694"/>
      <c r="M694" s="1" t="str">
        <f t="shared" si="107"/>
        <v/>
      </c>
      <c r="N694"/>
      <c r="P694" s="58" t="s">
        <v>1544</v>
      </c>
      <c r="Q694" s="59">
        <f t="shared" si="111"/>
        <v>0</v>
      </c>
      <c r="R694" s="59"/>
      <c r="S694" s="60"/>
    </row>
    <row r="695" spans="2:19" ht="15" x14ac:dyDescent="0.25">
      <c r="B695" s="11" t="s">
        <v>838</v>
      </c>
      <c r="C695" s="11"/>
      <c r="D695" s="141">
        <v>41779.635416666664</v>
      </c>
      <c r="E695" s="141">
        <v>41787.743750000001</v>
      </c>
      <c r="F695" s="11" t="s">
        <v>194</v>
      </c>
      <c r="G695" s="11" t="s">
        <v>624</v>
      </c>
      <c r="H695" s="1">
        <f t="shared" si="108"/>
        <v>8</v>
      </c>
      <c r="I695" s="1" t="str">
        <f t="shared" si="112"/>
        <v>SLIC  </v>
      </c>
      <c r="J695">
        <f t="shared" si="110"/>
        <v>15</v>
      </c>
      <c r="K695" s="1" t="str">
        <f t="shared" si="106"/>
        <v>SLIC</v>
      </c>
      <c r="L695"/>
      <c r="M695" s="1" t="str">
        <f t="shared" si="107"/>
        <v/>
      </c>
      <c r="N695"/>
      <c r="P695" s="58" t="s">
        <v>1545</v>
      </c>
      <c r="Q695" s="59">
        <f t="shared" si="111"/>
        <v>0</v>
      </c>
      <c r="R695" s="59"/>
      <c r="S695" s="60"/>
    </row>
    <row r="696" spans="2:19" ht="15" x14ac:dyDescent="0.25">
      <c r="B696" s="9" t="s">
        <v>839</v>
      </c>
      <c r="C696" s="9"/>
      <c r="D696" s="142">
        <v>41787.743750000001</v>
      </c>
      <c r="E696" s="142">
        <v>41793.69027777778</v>
      </c>
      <c r="F696" s="9" t="s">
        <v>86</v>
      </c>
      <c r="G696" s="9" t="s">
        <v>853</v>
      </c>
      <c r="H696" s="1">
        <f t="shared" si="108"/>
        <v>5</v>
      </c>
      <c r="I696" s="1" t="str">
        <f t="shared" si="112"/>
        <v>SCON  </v>
      </c>
      <c r="J696">
        <f t="shared" si="110"/>
        <v>5</v>
      </c>
      <c r="K696" s="1" t="str">
        <f t="shared" si="106"/>
        <v>SCON</v>
      </c>
      <c r="L696"/>
      <c r="M696" s="1" t="str">
        <f t="shared" si="107"/>
        <v/>
      </c>
      <c r="N696"/>
      <c r="P696" s="58" t="s">
        <v>1546</v>
      </c>
      <c r="Q696" s="59">
        <f t="shared" si="111"/>
        <v>0</v>
      </c>
      <c r="R696" s="59"/>
      <c r="S696" s="60"/>
    </row>
    <row r="697" spans="2:19" ht="15" x14ac:dyDescent="0.25">
      <c r="B697" s="11" t="s">
        <v>2044</v>
      </c>
      <c r="C697" s="11"/>
      <c r="D697" s="141">
        <v>41793.69027777778</v>
      </c>
      <c r="E697" s="141">
        <v>41793.695138888892</v>
      </c>
      <c r="F697" s="11" t="s">
        <v>2</v>
      </c>
      <c r="G697" s="11" t="s">
        <v>422</v>
      </c>
      <c r="H697" s="1">
        <f t="shared" si="108"/>
        <v>1</v>
      </c>
      <c r="I697" s="1" t="str">
        <f t="shared" si="112"/>
        <v>SGACIP </v>
      </c>
      <c r="J697">
        <f t="shared" si="110"/>
        <v>99</v>
      </c>
      <c r="K697" s="1" t="str">
        <f t="shared" si="106"/>
        <v>SGACIP</v>
      </c>
      <c r="L697"/>
      <c r="M697" s="1" t="str">
        <f t="shared" si="107"/>
        <v/>
      </c>
      <c r="N697"/>
      <c r="P697" s="58" t="s">
        <v>1547</v>
      </c>
      <c r="Q697" s="59">
        <f t="shared" si="111"/>
        <v>0</v>
      </c>
      <c r="R697" s="59"/>
      <c r="S697" s="60"/>
    </row>
    <row r="698" spans="2:19" ht="15.75" thickBot="1" x14ac:dyDescent="0.3">
      <c r="B698" s="9" t="s">
        <v>840</v>
      </c>
      <c r="C698" s="9"/>
      <c r="D698" s="142">
        <v>41793.695138888892</v>
      </c>
      <c r="E698" s="142">
        <v>41793.759027777778</v>
      </c>
      <c r="F698" s="9" t="s">
        <v>2</v>
      </c>
      <c r="G698" s="9" t="s">
        <v>854</v>
      </c>
      <c r="H698" s="1">
        <f t="shared" si="108"/>
        <v>1</v>
      </c>
      <c r="I698" s="1" t="str">
        <f t="shared" si="112"/>
        <v>SPO  </v>
      </c>
      <c r="J698">
        <f t="shared" si="110"/>
        <v>4</v>
      </c>
      <c r="K698" s="1" t="str">
        <f t="shared" si="106"/>
        <v>SPO</v>
      </c>
      <c r="L698"/>
      <c r="M698" s="1" t="str">
        <f t="shared" si="107"/>
        <v/>
      </c>
      <c r="N698"/>
      <c r="P698" s="64" t="s">
        <v>1548</v>
      </c>
      <c r="Q698" s="88">
        <f t="shared" si="111"/>
        <v>0</v>
      </c>
      <c r="R698" s="88"/>
      <c r="S698" s="65"/>
    </row>
    <row r="699" spans="2:19" ht="15" x14ac:dyDescent="0.25">
      <c r="B699" s="11" t="s">
        <v>297</v>
      </c>
      <c r="C699" s="11"/>
      <c r="D699" s="141">
        <v>41793.759027777778</v>
      </c>
      <c r="E699" s="141">
        <v>41793.785416666666</v>
      </c>
      <c r="F699" s="11" t="s">
        <v>2</v>
      </c>
      <c r="G699" s="11" t="s">
        <v>827</v>
      </c>
      <c r="H699" s="1">
        <f t="shared" si="108"/>
        <v>1</v>
      </c>
      <c r="I699" s="1" t="str">
        <f t="shared" si="112"/>
        <v>CO  </v>
      </c>
      <c r="J699">
        <f t="shared" si="110"/>
        <v>4</v>
      </c>
      <c r="K699" s="1" t="str">
        <f t="shared" si="106"/>
        <v>CO</v>
      </c>
      <c r="L699"/>
      <c r="M699" s="1" t="str">
        <f t="shared" si="107"/>
        <v/>
      </c>
      <c r="N699"/>
    </row>
    <row r="700" spans="2:19" ht="15" x14ac:dyDescent="0.25">
      <c r="B700" s="9" t="s">
        <v>155</v>
      </c>
      <c r="C700" s="9"/>
      <c r="D700" s="142">
        <v>41793.785416666666</v>
      </c>
      <c r="E700" s="142">
        <v>41794.576388888891</v>
      </c>
      <c r="F700" s="9" t="s">
        <v>2</v>
      </c>
      <c r="G700" s="9" t="s">
        <v>1854</v>
      </c>
      <c r="H700" s="1">
        <f t="shared" si="108"/>
        <v>1</v>
      </c>
      <c r="I700" s="1" t="str">
        <f t="shared" si="112"/>
        <v>SECOFC  </v>
      </c>
      <c r="J700">
        <f t="shared" si="110"/>
        <v>2</v>
      </c>
      <c r="K700" s="1" t="str">
        <f t="shared" si="106"/>
        <v>SECOFC</v>
      </c>
      <c r="L700"/>
      <c r="M700" s="1" t="str">
        <f t="shared" si="107"/>
        <v/>
      </c>
      <c r="N700"/>
    </row>
    <row r="701" spans="2:19" ht="15" x14ac:dyDescent="0.25">
      <c r="B701" s="11" t="s">
        <v>47</v>
      </c>
      <c r="C701" s="11"/>
      <c r="D701" s="141">
        <v>41794.576388888891</v>
      </c>
      <c r="E701" s="141">
        <v>41794.606249999997</v>
      </c>
      <c r="F701" s="11" t="s">
        <v>2</v>
      </c>
      <c r="G701" s="11" t="s">
        <v>1855</v>
      </c>
      <c r="H701" s="1">
        <f t="shared" si="108"/>
        <v>1</v>
      </c>
      <c r="I701" s="1" t="str">
        <f t="shared" si="112"/>
        <v>CLC  </v>
      </c>
      <c r="J701">
        <f t="shared" si="110"/>
        <v>10</v>
      </c>
      <c r="K701" s="1" t="str">
        <f t="shared" si="106"/>
        <v>CLC</v>
      </c>
      <c r="L701"/>
      <c r="M701" s="1" t="str">
        <f t="shared" si="107"/>
        <v/>
      </c>
      <c r="N701"/>
    </row>
    <row r="702" spans="2:19" ht="21" x14ac:dyDescent="0.25">
      <c r="B702" s="9" t="s">
        <v>2045</v>
      </c>
      <c r="C702" s="9"/>
      <c r="D702" s="142">
        <v>41794.606249999997</v>
      </c>
      <c r="E702" s="142">
        <v>41794.649305555555</v>
      </c>
      <c r="F702" s="9" t="s">
        <v>2</v>
      </c>
      <c r="G702" s="9" t="s">
        <v>1856</v>
      </c>
      <c r="H702" s="1">
        <f t="shared" si="108"/>
        <v>1</v>
      </c>
      <c r="I702" s="1" t="str">
        <f t="shared" si="112"/>
        <v>SGACIP </v>
      </c>
      <c r="J702">
        <f t="shared" si="110"/>
        <v>99</v>
      </c>
      <c r="K702" s="1" t="str">
        <f t="shared" si="106"/>
        <v>SGACIP</v>
      </c>
      <c r="L702"/>
      <c r="M702" s="1" t="str">
        <f t="shared" si="107"/>
        <v/>
      </c>
      <c r="N702"/>
    </row>
    <row r="703" spans="2:19" ht="15" x14ac:dyDescent="0.25">
      <c r="B703" s="11" t="s">
        <v>116</v>
      </c>
      <c r="C703" s="11"/>
      <c r="D703" s="141">
        <v>41794.649305555555</v>
      </c>
      <c r="E703" s="141">
        <v>41794.665277777778</v>
      </c>
      <c r="F703" s="11" t="s">
        <v>2</v>
      </c>
      <c r="G703" s="11" t="s">
        <v>855</v>
      </c>
      <c r="H703" s="1">
        <f t="shared" si="108"/>
        <v>1</v>
      </c>
      <c r="I703" s="1" t="str">
        <f t="shared" si="112"/>
        <v>CLC  </v>
      </c>
      <c r="J703">
        <f t="shared" si="110"/>
        <v>10</v>
      </c>
      <c r="K703" s="1" t="str">
        <f t="shared" si="106"/>
        <v>CLC</v>
      </c>
      <c r="L703"/>
      <c r="M703" s="1" t="str">
        <f t="shared" si="107"/>
        <v/>
      </c>
      <c r="N703"/>
    </row>
    <row r="704" spans="2:19" ht="21" x14ac:dyDescent="0.25">
      <c r="B704" s="9" t="s">
        <v>117</v>
      </c>
      <c r="C704" s="9"/>
      <c r="D704" s="142">
        <v>41794.665277777778</v>
      </c>
      <c r="E704" s="142">
        <v>41795.789583333331</v>
      </c>
      <c r="F704" s="9" t="s">
        <v>31</v>
      </c>
      <c r="G704" s="9" t="s">
        <v>1857</v>
      </c>
      <c r="H704" s="1">
        <f t="shared" si="108"/>
        <v>1</v>
      </c>
      <c r="I704" s="1" t="str">
        <f t="shared" si="112"/>
        <v>SC  </v>
      </c>
      <c r="J704">
        <f t="shared" si="110"/>
        <v>58</v>
      </c>
      <c r="K704" s="1" t="str">
        <f t="shared" si="106"/>
        <v>SC</v>
      </c>
      <c r="L704"/>
      <c r="M704" s="1" t="str">
        <f t="shared" si="107"/>
        <v/>
      </c>
      <c r="N704"/>
    </row>
    <row r="705" spans="2:14" ht="15" x14ac:dyDescent="0.25">
      <c r="B705" s="11" t="s">
        <v>119</v>
      </c>
      <c r="C705" s="11"/>
      <c r="D705" s="141">
        <v>41795.789583333331</v>
      </c>
      <c r="E705" s="141">
        <v>41796.775694444441</v>
      </c>
      <c r="F705" s="11" t="s">
        <v>2</v>
      </c>
      <c r="G705" s="11" t="s">
        <v>856</v>
      </c>
      <c r="H705" s="1">
        <f t="shared" si="108"/>
        <v>1</v>
      </c>
      <c r="I705" s="1" t="str">
        <f t="shared" si="112"/>
        <v>CLC  </v>
      </c>
      <c r="J705">
        <f t="shared" si="110"/>
        <v>10</v>
      </c>
      <c r="K705" s="1" t="str">
        <f t="shared" si="106"/>
        <v>CLC</v>
      </c>
      <c r="L705"/>
      <c r="M705" s="1" t="str">
        <f t="shared" si="107"/>
        <v/>
      </c>
      <c r="N705"/>
    </row>
    <row r="706" spans="2:14" ht="21" x14ac:dyDescent="0.25">
      <c r="B706" s="9" t="s">
        <v>372</v>
      </c>
      <c r="C706" s="9"/>
      <c r="D706" s="142">
        <v>41796.775694444441</v>
      </c>
      <c r="E706" s="142">
        <v>41800.706250000003</v>
      </c>
      <c r="F706" s="9" t="s">
        <v>13</v>
      </c>
      <c r="G706" s="9" t="s">
        <v>1858</v>
      </c>
      <c r="H706" s="1">
        <f t="shared" si="108"/>
        <v>3</v>
      </c>
      <c r="I706" s="1" t="str">
        <f t="shared" si="112"/>
        <v>SLIC  </v>
      </c>
      <c r="J706">
        <f t="shared" si="110"/>
        <v>15</v>
      </c>
      <c r="K706" s="1" t="str">
        <f t="shared" si="106"/>
        <v>SLIC</v>
      </c>
      <c r="L706"/>
      <c r="M706" s="1" t="str">
        <f t="shared" si="107"/>
        <v/>
      </c>
      <c r="N706"/>
    </row>
    <row r="707" spans="2:14" ht="15" x14ac:dyDescent="0.25">
      <c r="B707" s="11" t="s">
        <v>123</v>
      </c>
      <c r="C707" s="11"/>
      <c r="D707" s="141">
        <v>41800.706250000003</v>
      </c>
      <c r="E707" s="141">
        <v>41801.621527777781</v>
      </c>
      <c r="F707" s="11" t="s">
        <v>2</v>
      </c>
      <c r="G707" s="11" t="s">
        <v>857</v>
      </c>
      <c r="H707" s="1">
        <f t="shared" si="108"/>
        <v>1</v>
      </c>
      <c r="I707" s="1" t="str">
        <f t="shared" si="112"/>
        <v>CLC  </v>
      </c>
      <c r="J707">
        <f t="shared" si="110"/>
        <v>10</v>
      </c>
      <c r="K707" s="1" t="str">
        <f t="shared" si="106"/>
        <v>CLC</v>
      </c>
      <c r="L707"/>
      <c r="M707" s="1" t="str">
        <f t="shared" si="107"/>
        <v/>
      </c>
      <c r="N707"/>
    </row>
    <row r="708" spans="2:14" ht="15" x14ac:dyDescent="0.25">
      <c r="B708" s="9" t="s">
        <v>374</v>
      </c>
      <c r="C708" s="9"/>
      <c r="D708" s="142">
        <v>41801.621527777781</v>
      </c>
      <c r="E708" s="142">
        <v>41802.473611111112</v>
      </c>
      <c r="F708" s="9" t="s">
        <v>2</v>
      </c>
      <c r="G708" s="9" t="s">
        <v>1803</v>
      </c>
      <c r="H708" s="1">
        <f t="shared" si="108"/>
        <v>1</v>
      </c>
      <c r="I708" s="1" t="str">
        <f t="shared" si="112"/>
        <v>SECADM  </v>
      </c>
      <c r="J708">
        <f t="shared" si="110"/>
        <v>3</v>
      </c>
      <c r="K708" s="1" t="str">
        <f t="shared" si="106"/>
        <v>SECADM</v>
      </c>
      <c r="L708"/>
      <c r="M708" s="1" t="str">
        <f t="shared" si="107"/>
        <v/>
      </c>
      <c r="N708"/>
    </row>
    <row r="709" spans="2:14" ht="15" x14ac:dyDescent="0.25">
      <c r="B709" s="11" t="s">
        <v>375</v>
      </c>
      <c r="C709" s="11"/>
      <c r="D709" s="141">
        <v>41802.473611111112</v>
      </c>
      <c r="E709" s="141">
        <v>41802.52847222222</v>
      </c>
      <c r="F709" s="11" t="s">
        <v>2</v>
      </c>
      <c r="G709" s="11" t="s">
        <v>858</v>
      </c>
      <c r="H709" s="1">
        <f t="shared" ref="H709:H725" si="113">VALUE(IF(LEFT(F709,1)="&lt;",1,LEFT(F709,2)))</f>
        <v>1</v>
      </c>
      <c r="I709" s="1" t="str">
        <f t="shared" si="112"/>
        <v>CPL  </v>
      </c>
      <c r="J709">
        <f t="shared" ref="J709:J725" si="114">SUMIFS($H$677:$H$725,$I$677:$I$725,I709)</f>
        <v>23</v>
      </c>
      <c r="K709" s="1" t="str">
        <f t="shared" si="106"/>
        <v>CPL</v>
      </c>
      <c r="L709"/>
      <c r="M709" s="1" t="str">
        <f t="shared" si="107"/>
        <v/>
      </c>
      <c r="N709"/>
    </row>
    <row r="710" spans="2:14" ht="15" x14ac:dyDescent="0.25">
      <c r="B710" s="9" t="s">
        <v>376</v>
      </c>
      <c r="C710" s="9"/>
      <c r="D710" s="142">
        <v>41802.52847222222</v>
      </c>
      <c r="E710" s="142">
        <v>41803.663888888892</v>
      </c>
      <c r="F710" s="9" t="s">
        <v>31</v>
      </c>
      <c r="G710" s="9" t="s">
        <v>470</v>
      </c>
      <c r="H710" s="1">
        <f t="shared" si="113"/>
        <v>1</v>
      </c>
      <c r="I710" s="1" t="str">
        <f t="shared" si="112"/>
        <v>ASSDG  </v>
      </c>
      <c r="J710">
        <f t="shared" si="114"/>
        <v>3</v>
      </c>
      <c r="K710" s="1" t="str">
        <f t="shared" si="106"/>
        <v>ASSDG</v>
      </c>
      <c r="L710"/>
      <c r="M710" s="1" t="str">
        <f t="shared" si="107"/>
        <v/>
      </c>
      <c r="N710"/>
    </row>
    <row r="711" spans="2:14" ht="15" x14ac:dyDescent="0.25">
      <c r="B711" s="11" t="s">
        <v>377</v>
      </c>
      <c r="C711" s="11"/>
      <c r="D711" s="141">
        <v>41803.663888888892</v>
      </c>
      <c r="E711" s="141">
        <v>41803.780555555553</v>
      </c>
      <c r="F711" s="11" t="s">
        <v>2</v>
      </c>
      <c r="G711" s="11" t="s">
        <v>1859</v>
      </c>
      <c r="H711" s="1">
        <f t="shared" si="113"/>
        <v>1</v>
      </c>
      <c r="I711" s="1" t="str">
        <f t="shared" si="112"/>
        <v>DG  </v>
      </c>
      <c r="J711">
        <f t="shared" si="114"/>
        <v>4</v>
      </c>
      <c r="K711" s="1" t="str">
        <f t="shared" si="106"/>
        <v>DG</v>
      </c>
      <c r="L711"/>
      <c r="M711" s="1" t="str">
        <f t="shared" si="107"/>
        <v/>
      </c>
      <c r="N711"/>
    </row>
    <row r="712" spans="2:14" ht="15" x14ac:dyDescent="0.25">
      <c r="B712" s="9" t="s">
        <v>379</v>
      </c>
      <c r="C712" s="9"/>
      <c r="D712" s="142">
        <v>41803.780555555553</v>
      </c>
      <c r="E712" s="142">
        <v>41806.486111111109</v>
      </c>
      <c r="F712" s="9" t="s">
        <v>11</v>
      </c>
      <c r="G712" s="9" t="s">
        <v>859</v>
      </c>
      <c r="H712" s="1">
        <f t="shared" si="113"/>
        <v>2</v>
      </c>
      <c r="I712" s="1" t="str">
        <f t="shared" si="112"/>
        <v>SLIC  </v>
      </c>
      <c r="J712">
        <f t="shared" si="114"/>
        <v>15</v>
      </c>
      <c r="K712" s="1" t="str">
        <f t="shared" si="106"/>
        <v>SLIC</v>
      </c>
      <c r="L712"/>
      <c r="M712" s="1" t="str">
        <f t="shared" si="107"/>
        <v/>
      </c>
      <c r="N712"/>
    </row>
    <row r="713" spans="2:14" ht="15" x14ac:dyDescent="0.25">
      <c r="B713" s="11" t="s">
        <v>380</v>
      </c>
      <c r="C713" s="11"/>
      <c r="D713" s="141">
        <v>41806.486111111109</v>
      </c>
      <c r="E713" s="141">
        <v>41806.532638888886</v>
      </c>
      <c r="F713" s="11" t="s">
        <v>2</v>
      </c>
      <c r="G713" s="11" t="s">
        <v>860</v>
      </c>
      <c r="H713" s="1">
        <f t="shared" si="113"/>
        <v>1</v>
      </c>
      <c r="I713" s="1" t="str">
        <f t="shared" si="112"/>
        <v>CPL  </v>
      </c>
      <c r="J713">
        <f t="shared" si="114"/>
        <v>23</v>
      </c>
      <c r="K713" s="1" t="str">
        <f t="shared" si="106"/>
        <v>CPL</v>
      </c>
      <c r="L713"/>
      <c r="M713" s="1" t="str">
        <f t="shared" si="107"/>
        <v/>
      </c>
      <c r="N713"/>
    </row>
    <row r="714" spans="2:14" ht="15" x14ac:dyDescent="0.25">
      <c r="B714" s="9" t="s">
        <v>382</v>
      </c>
      <c r="C714" s="9"/>
      <c r="D714" s="142">
        <v>41806.532638888886</v>
      </c>
      <c r="E714" s="142">
        <v>41808.661805555559</v>
      </c>
      <c r="F714" s="9" t="s">
        <v>11</v>
      </c>
      <c r="G714" s="9" t="s">
        <v>385</v>
      </c>
      <c r="H714" s="1">
        <f t="shared" si="113"/>
        <v>2</v>
      </c>
      <c r="I714" s="1" t="str">
        <f t="shared" si="112"/>
        <v>SLIC  </v>
      </c>
      <c r="J714">
        <f t="shared" si="114"/>
        <v>15</v>
      </c>
      <c r="K714" s="1" t="str">
        <f t="shared" si="106"/>
        <v>SLIC</v>
      </c>
      <c r="L714"/>
      <c r="M714" s="1" t="str">
        <f t="shared" si="107"/>
        <v/>
      </c>
      <c r="N714"/>
    </row>
    <row r="715" spans="2:14" ht="15" x14ac:dyDescent="0.25">
      <c r="B715" s="11" t="s">
        <v>384</v>
      </c>
      <c r="C715" s="11"/>
      <c r="D715" s="141">
        <v>41808.661805555559</v>
      </c>
      <c r="E715" s="141">
        <v>41829.712500000001</v>
      </c>
      <c r="F715" s="11" t="s">
        <v>586</v>
      </c>
      <c r="G715" s="11" t="s">
        <v>387</v>
      </c>
      <c r="H715" s="1">
        <f t="shared" si="113"/>
        <v>21</v>
      </c>
      <c r="I715" s="1" t="str">
        <f t="shared" si="112"/>
        <v>CPL  </v>
      </c>
      <c r="J715">
        <f t="shared" si="114"/>
        <v>23</v>
      </c>
      <c r="K715" s="1" t="str">
        <f t="shared" si="106"/>
        <v>CPL</v>
      </c>
      <c r="L715"/>
      <c r="M715" s="1" t="str">
        <f t="shared" si="107"/>
        <v/>
      </c>
      <c r="N715"/>
    </row>
    <row r="716" spans="2:14" ht="15" x14ac:dyDescent="0.25">
      <c r="B716" s="9" t="s">
        <v>841</v>
      </c>
      <c r="C716" s="9"/>
      <c r="D716" s="142">
        <v>41829.712500000001</v>
      </c>
      <c r="E716" s="142">
        <v>41831.797222222223</v>
      </c>
      <c r="F716" s="9" t="s">
        <v>11</v>
      </c>
      <c r="G716" s="9" t="s">
        <v>861</v>
      </c>
      <c r="H716" s="1">
        <f t="shared" si="113"/>
        <v>2</v>
      </c>
      <c r="I716" s="1" t="str">
        <f t="shared" si="112"/>
        <v>ASSDG  </v>
      </c>
      <c r="J716">
        <f t="shared" si="114"/>
        <v>3</v>
      </c>
      <c r="K716" s="1" t="str">
        <f t="shared" si="106"/>
        <v>ASSDG</v>
      </c>
      <c r="L716"/>
      <c r="M716" s="1" t="str">
        <f t="shared" si="107"/>
        <v/>
      </c>
      <c r="N716"/>
    </row>
    <row r="717" spans="2:14" ht="15" x14ac:dyDescent="0.25">
      <c r="B717" s="11" t="s">
        <v>842</v>
      </c>
      <c r="C717" s="11"/>
      <c r="D717" s="141">
        <v>41831.797222222223</v>
      </c>
      <c r="E717" s="141">
        <v>41834.820138888892</v>
      </c>
      <c r="F717" s="11" t="s">
        <v>13</v>
      </c>
      <c r="G717" s="11" t="s">
        <v>1780</v>
      </c>
      <c r="H717" s="1">
        <f t="shared" si="113"/>
        <v>3</v>
      </c>
      <c r="I717" s="1" t="str">
        <f t="shared" si="112"/>
        <v>DG  </v>
      </c>
      <c r="J717">
        <f t="shared" si="114"/>
        <v>4</v>
      </c>
      <c r="K717" s="1" t="str">
        <f t="shared" si="106"/>
        <v>DG</v>
      </c>
      <c r="L717"/>
      <c r="M717" s="1" t="str">
        <f t="shared" si="107"/>
        <v/>
      </c>
      <c r="N717"/>
    </row>
    <row r="718" spans="2:14" ht="15" x14ac:dyDescent="0.25">
      <c r="B718" s="9" t="s">
        <v>843</v>
      </c>
      <c r="C718" s="9"/>
      <c r="D718" s="142">
        <v>41834.820138888892</v>
      </c>
      <c r="E718" s="142">
        <v>41835.529861111114</v>
      </c>
      <c r="F718" s="9" t="s">
        <v>2</v>
      </c>
      <c r="G718" s="9" t="s">
        <v>104</v>
      </c>
      <c r="H718" s="1">
        <f t="shared" si="113"/>
        <v>1</v>
      </c>
      <c r="I718" s="1" t="str">
        <f t="shared" si="112"/>
        <v>CO  </v>
      </c>
      <c r="J718">
        <f t="shared" si="114"/>
        <v>4</v>
      </c>
      <c r="K718" s="1" t="str">
        <f t="shared" si="106"/>
        <v>CO</v>
      </c>
      <c r="L718"/>
      <c r="M718" s="1" t="str">
        <f t="shared" si="107"/>
        <v/>
      </c>
      <c r="N718"/>
    </row>
    <row r="719" spans="2:14" ht="15" x14ac:dyDescent="0.25">
      <c r="B719" s="11" t="s">
        <v>844</v>
      </c>
      <c r="C719" s="11"/>
      <c r="D719" s="141">
        <v>41835.529861111114</v>
      </c>
      <c r="E719" s="141">
        <v>41835.743750000001</v>
      </c>
      <c r="F719" s="11" t="s">
        <v>2</v>
      </c>
      <c r="G719" s="11" t="s">
        <v>638</v>
      </c>
      <c r="H719" s="1">
        <f t="shared" si="113"/>
        <v>1</v>
      </c>
      <c r="I719" s="1" t="str">
        <f t="shared" si="112"/>
        <v>ACO  </v>
      </c>
      <c r="J719">
        <f t="shared" si="114"/>
        <v>3</v>
      </c>
      <c r="K719" s="1" t="str">
        <f t="shared" si="106"/>
        <v>ACO</v>
      </c>
      <c r="L719"/>
      <c r="M719" s="1" t="str">
        <f t="shared" si="107"/>
        <v/>
      </c>
      <c r="N719"/>
    </row>
    <row r="720" spans="2:14" ht="15" x14ac:dyDescent="0.25">
      <c r="B720" s="9" t="s">
        <v>2046</v>
      </c>
      <c r="C720" s="9"/>
      <c r="D720" s="142">
        <v>41835.743750000001</v>
      </c>
      <c r="E720" s="142">
        <v>41928.599305555559</v>
      </c>
      <c r="F720" s="9" t="s">
        <v>845</v>
      </c>
      <c r="G720" s="9" t="s">
        <v>422</v>
      </c>
      <c r="H720" s="1">
        <f t="shared" si="113"/>
        <v>92</v>
      </c>
      <c r="I720" s="1" t="str">
        <f t="shared" si="112"/>
        <v>SGACIP </v>
      </c>
      <c r="J720">
        <f t="shared" si="114"/>
        <v>99</v>
      </c>
      <c r="K720" s="1" t="str">
        <f t="shared" si="106"/>
        <v>SGACIP</v>
      </c>
      <c r="L720"/>
      <c r="M720" s="1" t="str">
        <f t="shared" si="107"/>
        <v/>
      </c>
      <c r="N720"/>
    </row>
    <row r="721" spans="1:39" ht="15" x14ac:dyDescent="0.25">
      <c r="B721" s="11" t="s">
        <v>846</v>
      </c>
      <c r="C721" s="11"/>
      <c r="D721" s="141">
        <v>41928.599305555559</v>
      </c>
      <c r="E721" s="141">
        <v>41928.727083333331</v>
      </c>
      <c r="F721" s="11" t="s">
        <v>2</v>
      </c>
      <c r="G721" s="11" t="s">
        <v>192</v>
      </c>
      <c r="H721" s="1">
        <f t="shared" si="113"/>
        <v>1</v>
      </c>
      <c r="I721" s="1" t="str">
        <f t="shared" si="112"/>
        <v>COBRAS  </v>
      </c>
      <c r="J721">
        <f t="shared" si="114"/>
        <v>4</v>
      </c>
      <c r="K721" s="1" t="str">
        <f t="shared" si="106"/>
        <v>COBRAS</v>
      </c>
      <c r="L721"/>
      <c r="M721" s="1" t="str">
        <f t="shared" si="107"/>
        <v/>
      </c>
      <c r="N721"/>
    </row>
    <row r="722" spans="1:39" ht="15" x14ac:dyDescent="0.25">
      <c r="B722" s="9" t="s">
        <v>2047</v>
      </c>
      <c r="C722" s="9"/>
      <c r="D722" s="142">
        <v>41928.727083333331</v>
      </c>
      <c r="E722" s="142">
        <v>41929.715277777781</v>
      </c>
      <c r="F722" s="9" t="s">
        <v>2</v>
      </c>
      <c r="G722" s="9" t="s">
        <v>38</v>
      </c>
      <c r="H722" s="1">
        <f t="shared" si="113"/>
        <v>1</v>
      </c>
      <c r="I722" s="1" t="str">
        <f t="shared" si="112"/>
        <v>SGACIP </v>
      </c>
      <c r="J722">
        <f t="shared" si="114"/>
        <v>99</v>
      </c>
      <c r="K722" s="1" t="str">
        <f t="shared" si="106"/>
        <v>SGACIP</v>
      </c>
      <c r="L722"/>
      <c r="M722" s="1" t="str">
        <f t="shared" si="107"/>
        <v/>
      </c>
      <c r="N722"/>
    </row>
    <row r="723" spans="1:39" ht="15" x14ac:dyDescent="0.25">
      <c r="B723" s="11" t="s">
        <v>847</v>
      </c>
      <c r="C723" s="11"/>
      <c r="D723" s="141">
        <v>41929.715277777781</v>
      </c>
      <c r="E723" s="141">
        <v>41929.729861111111</v>
      </c>
      <c r="F723" s="11" t="s">
        <v>2</v>
      </c>
      <c r="G723" s="11" t="s">
        <v>855</v>
      </c>
      <c r="H723" s="1">
        <f t="shared" si="113"/>
        <v>1</v>
      </c>
      <c r="I723" s="1" t="str">
        <f t="shared" si="112"/>
        <v>SPO  </v>
      </c>
      <c r="J723">
        <f t="shared" si="114"/>
        <v>4</v>
      </c>
      <c r="K723" s="1" t="str">
        <f t="shared" si="106"/>
        <v>SPO</v>
      </c>
      <c r="L723"/>
      <c r="M723" s="1" t="str">
        <f t="shared" si="107"/>
        <v/>
      </c>
      <c r="N723"/>
    </row>
    <row r="724" spans="1:39" ht="15" x14ac:dyDescent="0.25">
      <c r="B724" s="9" t="s">
        <v>848</v>
      </c>
      <c r="C724" s="9"/>
      <c r="D724" s="142">
        <v>41929.729861111111</v>
      </c>
      <c r="E724" s="142">
        <v>41929.750694444447</v>
      </c>
      <c r="F724" s="9" t="s">
        <v>2</v>
      </c>
      <c r="G724" s="9" t="s">
        <v>38</v>
      </c>
      <c r="H724" s="1">
        <f t="shared" si="113"/>
        <v>1</v>
      </c>
      <c r="I724" s="1" t="str">
        <f t="shared" si="112"/>
        <v>CO  </v>
      </c>
      <c r="J724">
        <f t="shared" si="114"/>
        <v>4</v>
      </c>
      <c r="K724" s="1" t="str">
        <f t="shared" si="106"/>
        <v>CO</v>
      </c>
      <c r="L724"/>
      <c r="M724" s="1" t="str">
        <f t="shared" si="107"/>
        <v/>
      </c>
      <c r="N724"/>
    </row>
    <row r="725" spans="1:39" ht="15" x14ac:dyDescent="0.25">
      <c r="B725" s="11" t="s">
        <v>849</v>
      </c>
      <c r="C725" s="11"/>
      <c r="D725" s="141">
        <v>41929.750694444447</v>
      </c>
      <c r="E725" s="141">
        <v>41932.551388888889</v>
      </c>
      <c r="F725" s="11" t="s">
        <v>11</v>
      </c>
      <c r="G725" s="11" t="s">
        <v>480</v>
      </c>
      <c r="H725" s="1">
        <f t="shared" si="113"/>
        <v>2</v>
      </c>
      <c r="I725" s="1" t="str">
        <f t="shared" si="112"/>
        <v>ACO  </v>
      </c>
      <c r="J725">
        <f t="shared" si="114"/>
        <v>3</v>
      </c>
      <c r="K725" s="1" t="str">
        <f t="shared" si="106"/>
        <v>ACO</v>
      </c>
      <c r="L725"/>
      <c r="M725" s="1" t="str">
        <f t="shared" si="107"/>
        <v/>
      </c>
      <c r="N725"/>
    </row>
    <row r="726" spans="1:39" x14ac:dyDescent="0.15">
      <c r="K726" s="1" t="str">
        <f t="shared" si="106"/>
        <v/>
      </c>
      <c r="M726" s="1" t="str">
        <f t="shared" si="107"/>
        <v/>
      </c>
    </row>
    <row r="727" spans="1:39" x14ac:dyDescent="0.15">
      <c r="B727" s="13"/>
      <c r="C727" s="13"/>
      <c r="D727" s="13"/>
      <c r="E727" s="13"/>
      <c r="F727" s="13"/>
      <c r="G727" s="13"/>
      <c r="H727" s="13"/>
      <c r="I727" s="13"/>
      <c r="J727" s="13"/>
      <c r="K727" s="1" t="str">
        <f t="shared" si="106"/>
        <v/>
      </c>
      <c r="L727" s="13"/>
      <c r="M727" s="1" t="str">
        <f t="shared" si="107"/>
        <v/>
      </c>
    </row>
    <row r="728" spans="1:39" ht="11.25" thickBot="1" x14ac:dyDescent="0.2">
      <c r="I728" s="40" t="s">
        <v>311</v>
      </c>
      <c r="J728" s="39"/>
      <c r="K728" s="1" t="str">
        <f t="shared" si="106"/>
        <v>DADOS EXTRAIDOS:</v>
      </c>
      <c r="L728" s="6" t="s">
        <v>1451</v>
      </c>
      <c r="M728" s="1" t="str">
        <f t="shared" si="107"/>
        <v>DADOS AGRUPADOS</v>
      </c>
      <c r="P728" s="6"/>
    </row>
    <row r="729" spans="1:39" ht="21.75" customHeight="1" thickBot="1" x14ac:dyDescent="0.2">
      <c r="A729" s="41" t="s">
        <v>1499</v>
      </c>
      <c r="G729" s="16" t="s">
        <v>1860</v>
      </c>
      <c r="I729" s="6" t="s">
        <v>310</v>
      </c>
      <c r="J729" s="6" t="s">
        <v>326</v>
      </c>
      <c r="K729" s="1" t="str">
        <f t="shared" si="106"/>
        <v>DEPTO</v>
      </c>
      <c r="M729" s="1" t="str">
        <f t="shared" si="107"/>
        <v/>
      </c>
      <c r="P729" s="89" t="s">
        <v>1478</v>
      </c>
      <c r="Q729" s="43"/>
      <c r="R729" s="43"/>
      <c r="S729" s="42"/>
    </row>
    <row r="730" spans="1:39" ht="15" x14ac:dyDescent="0.25">
      <c r="B730" s="11" t="s">
        <v>791</v>
      </c>
      <c r="C730" s="11"/>
      <c r="D730" s="10" t="s">
        <v>1</v>
      </c>
      <c r="E730" s="141">
        <v>42277.732638888891</v>
      </c>
      <c r="F730" s="11" t="s">
        <v>86</v>
      </c>
      <c r="G730" s="11" t="s">
        <v>1</v>
      </c>
      <c r="H730" s="1">
        <f t="shared" ref="H730:H761" si="115">VALUE(IF(LEFT(F730,1)="&lt;",1,LEFT(F730,2)))</f>
        <v>5</v>
      </c>
      <c r="I730" s="1" t="str">
        <f t="shared" ref="I730:I738" si="116">RIGHT(B730,LEN(B730)-4)</f>
        <v>SMOEP  </v>
      </c>
      <c r="J730">
        <f t="shared" ref="J730:J761" si="117">SUMIFS($H$730:$H$790,$I$730:$I$790,I730)</f>
        <v>11</v>
      </c>
      <c r="K730" s="1" t="str">
        <f t="shared" si="106"/>
        <v>SMOEP</v>
      </c>
      <c r="L730" s="1" t="s">
        <v>1477</v>
      </c>
      <c r="M730" s="1" t="str">
        <f t="shared" si="107"/>
        <v>SMOEP</v>
      </c>
      <c r="N730">
        <v>11</v>
      </c>
      <c r="P730" s="84" t="s">
        <v>1501</v>
      </c>
      <c r="Q730" s="82">
        <f>SUMIFS($N$730:$N$759,$M$730:$M$759,P730)</f>
        <v>3</v>
      </c>
      <c r="R730" s="82"/>
      <c r="S730" s="83"/>
    </row>
    <row r="731" spans="1:39" ht="15" x14ac:dyDescent="0.25">
      <c r="B731" s="9" t="s">
        <v>346</v>
      </c>
      <c r="C731" s="9"/>
      <c r="D731" s="142">
        <v>42277.732638888891</v>
      </c>
      <c r="E731" s="142">
        <v>42278.647916666669</v>
      </c>
      <c r="F731" s="9" t="s">
        <v>2</v>
      </c>
      <c r="G731" s="9" t="s">
        <v>909</v>
      </c>
      <c r="H731" s="1">
        <f t="shared" si="115"/>
        <v>1</v>
      </c>
      <c r="I731" s="1" t="str">
        <f t="shared" si="116"/>
        <v>CAA  </v>
      </c>
      <c r="J731">
        <f t="shared" si="117"/>
        <v>11</v>
      </c>
      <c r="K731" s="1" t="str">
        <f t="shared" si="106"/>
        <v>CAA</v>
      </c>
      <c r="L731" s="39" t="s">
        <v>314</v>
      </c>
      <c r="M731" s="1" t="str">
        <f t="shared" si="107"/>
        <v>CAA</v>
      </c>
      <c r="N731">
        <v>11</v>
      </c>
      <c r="P731" s="84" t="s">
        <v>1505</v>
      </c>
      <c r="Q731" s="85">
        <f t="shared" ref="Q731:Q751" si="118">SUMIFS($N$730:$N$759,$M$730:$M$759,P731)</f>
        <v>0</v>
      </c>
      <c r="R731" s="85"/>
      <c r="S731" s="86"/>
      <c r="AA731" s="39"/>
      <c r="AB731" s="39"/>
      <c r="AC731" s="39"/>
      <c r="AD731" s="39"/>
      <c r="AE731" s="39"/>
      <c r="AF731" s="39"/>
      <c r="AG731" s="39"/>
      <c r="AH731" s="39"/>
      <c r="AI731" s="39"/>
      <c r="AJ731" s="39"/>
      <c r="AK731" s="39"/>
      <c r="AL731" s="39"/>
      <c r="AM731" s="39"/>
    </row>
    <row r="732" spans="1:39" s="13" customFormat="1" ht="15" x14ac:dyDescent="0.25">
      <c r="A732" s="39"/>
      <c r="B732" s="11" t="s">
        <v>792</v>
      </c>
      <c r="C732" s="11"/>
      <c r="D732" s="141">
        <v>42278.647916666669</v>
      </c>
      <c r="E732" s="141">
        <v>42285.636805555558</v>
      </c>
      <c r="F732" s="11" t="s">
        <v>28</v>
      </c>
      <c r="G732" s="11" t="s">
        <v>349</v>
      </c>
      <c r="H732" s="1">
        <f t="shared" si="115"/>
        <v>6</v>
      </c>
      <c r="I732" s="1" t="str">
        <f t="shared" si="116"/>
        <v>SMOEP  </v>
      </c>
      <c r="J732">
        <f t="shared" si="117"/>
        <v>11</v>
      </c>
      <c r="K732" s="1" t="str">
        <f t="shared" si="106"/>
        <v>SMOEP</v>
      </c>
      <c r="L732" s="39" t="s">
        <v>315</v>
      </c>
      <c r="M732" s="1" t="str">
        <f t="shared" si="107"/>
        <v>SECADM</v>
      </c>
      <c r="N732">
        <v>9</v>
      </c>
      <c r="O732" s="39"/>
      <c r="P732" s="61" t="s">
        <v>1503</v>
      </c>
      <c r="Q732" s="62">
        <f t="shared" si="118"/>
        <v>19</v>
      </c>
      <c r="R732" s="62"/>
      <c r="S732" s="63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  <c r="AH732" s="39"/>
      <c r="AI732" s="39"/>
      <c r="AJ732" s="39"/>
      <c r="AK732" s="39"/>
      <c r="AL732" s="39"/>
      <c r="AM732" s="39"/>
    </row>
    <row r="733" spans="1:39" ht="15" x14ac:dyDescent="0.25">
      <c r="B733" s="9" t="s">
        <v>7</v>
      </c>
      <c r="C733" s="9"/>
      <c r="D733" s="142">
        <v>42285.636805555558</v>
      </c>
      <c r="E733" s="142">
        <v>42296.518750000003</v>
      </c>
      <c r="F733" s="9" t="s">
        <v>76</v>
      </c>
      <c r="G733" s="9" t="s">
        <v>617</v>
      </c>
      <c r="H733" s="1">
        <f t="shared" si="115"/>
        <v>10</v>
      </c>
      <c r="I733" s="1" t="str">
        <f t="shared" si="116"/>
        <v>CAA  </v>
      </c>
      <c r="J733">
        <f t="shared" si="117"/>
        <v>11</v>
      </c>
      <c r="K733" s="1" t="str">
        <f t="shared" si="106"/>
        <v>CAA</v>
      </c>
      <c r="L733" s="1" t="s">
        <v>1480</v>
      </c>
      <c r="M733" s="1" t="str">
        <f t="shared" si="107"/>
        <v>SECTI</v>
      </c>
      <c r="N733">
        <v>107</v>
      </c>
      <c r="O733" s="39"/>
      <c r="P733" s="61" t="s">
        <v>1507</v>
      </c>
      <c r="Q733" s="62">
        <f t="shared" si="118"/>
        <v>0</v>
      </c>
      <c r="R733" s="62"/>
      <c r="S733" s="63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  <c r="AH733" s="39"/>
      <c r="AI733" s="39"/>
      <c r="AJ733" s="39"/>
      <c r="AK733" s="39"/>
      <c r="AL733" s="39"/>
      <c r="AM733" s="39"/>
    </row>
    <row r="734" spans="1:39" ht="15" x14ac:dyDescent="0.25">
      <c r="B734" s="11" t="s">
        <v>794</v>
      </c>
      <c r="C734" s="11"/>
      <c r="D734" s="141">
        <v>42296.518750000003</v>
      </c>
      <c r="E734" s="141">
        <v>42296.787499999999</v>
      </c>
      <c r="F734" s="11" t="s">
        <v>2</v>
      </c>
      <c r="G734" s="11" t="s">
        <v>20</v>
      </c>
      <c r="H734" s="1">
        <f t="shared" si="115"/>
        <v>1</v>
      </c>
      <c r="I734" s="1" t="str">
        <f t="shared" si="116"/>
        <v>SECADM  </v>
      </c>
      <c r="J734">
        <f t="shared" si="117"/>
        <v>9</v>
      </c>
      <c r="K734" s="1" t="str">
        <f t="shared" si="106"/>
        <v>SECADM</v>
      </c>
      <c r="L734" s="1" t="s">
        <v>1481</v>
      </c>
      <c r="M734" s="1" t="str">
        <f t="shared" si="107"/>
        <v>ASSTI</v>
      </c>
      <c r="N734">
        <v>1</v>
      </c>
      <c r="O734" s="39"/>
      <c r="P734" s="61" t="s">
        <v>1540</v>
      </c>
      <c r="Q734" s="62">
        <f t="shared" si="118"/>
        <v>11</v>
      </c>
      <c r="R734" s="62"/>
      <c r="S734" s="63"/>
      <c r="T734" s="39"/>
      <c r="U734" s="39"/>
      <c r="V734" s="39"/>
      <c r="W734" s="39"/>
      <c r="X734" s="39"/>
      <c r="Y734" s="39"/>
      <c r="Z734" s="39"/>
    </row>
    <row r="735" spans="1:39" ht="15" x14ac:dyDescent="0.25">
      <c r="B735" s="9" t="s">
        <v>862</v>
      </c>
      <c r="C735" s="9"/>
      <c r="D735" s="142">
        <v>42296.787499999999</v>
      </c>
      <c r="E735" s="142">
        <v>42297.59375</v>
      </c>
      <c r="F735" s="9" t="s">
        <v>2</v>
      </c>
      <c r="G735" s="9" t="s">
        <v>1861</v>
      </c>
      <c r="H735" s="1">
        <f t="shared" si="115"/>
        <v>1</v>
      </c>
      <c r="I735" s="1" t="str">
        <f t="shared" si="116"/>
        <v>SECTI  </v>
      </c>
      <c r="J735">
        <f t="shared" si="117"/>
        <v>107</v>
      </c>
      <c r="K735" s="1" t="str">
        <f t="shared" si="106"/>
        <v>SECTI</v>
      </c>
      <c r="L735" s="1" t="s">
        <v>1482</v>
      </c>
      <c r="M735" s="1" t="str">
        <f t="shared" si="107"/>
        <v>CSUP</v>
      </c>
      <c r="N735">
        <v>3</v>
      </c>
      <c r="P735" s="61" t="s">
        <v>1541</v>
      </c>
      <c r="Q735" s="62">
        <f t="shared" si="118"/>
        <v>11</v>
      </c>
      <c r="R735" s="62"/>
      <c r="S735" s="63"/>
    </row>
    <row r="736" spans="1:39" ht="15" x14ac:dyDescent="0.25">
      <c r="B736" s="11" t="s">
        <v>863</v>
      </c>
      <c r="C736" s="11"/>
      <c r="D736" s="141">
        <v>42297.59375</v>
      </c>
      <c r="E736" s="141">
        <v>42297.81527777778</v>
      </c>
      <c r="F736" s="11" t="s">
        <v>2</v>
      </c>
      <c r="G736" s="11" t="s">
        <v>910</v>
      </c>
      <c r="H736" s="1">
        <f t="shared" si="115"/>
        <v>1</v>
      </c>
      <c r="I736" s="1" t="str">
        <f t="shared" si="116"/>
        <v>ASSTI  </v>
      </c>
      <c r="J736">
        <f t="shared" si="117"/>
        <v>1</v>
      </c>
      <c r="K736" s="1" t="str">
        <f t="shared" ref="K736:K799" si="119">TRIM(SUBSTITUTE(I736,CHAR(160),CHAR(32)))</f>
        <v>ASSTI</v>
      </c>
      <c r="L736" s="1" t="s">
        <v>1483</v>
      </c>
      <c r="M736" s="1" t="str">
        <f t="shared" ref="M736:M799" si="120">TRIM(SUBSTITUTE(L736,CHAR(160),CHAR(32)))</f>
        <v>SESOP</v>
      </c>
      <c r="N736">
        <v>58</v>
      </c>
      <c r="P736" s="61" t="s">
        <v>1542</v>
      </c>
      <c r="Q736" s="62">
        <f t="shared" si="118"/>
        <v>10</v>
      </c>
      <c r="R736" s="62"/>
      <c r="S736" s="63"/>
    </row>
    <row r="737" spans="2:19" ht="15" x14ac:dyDescent="0.25">
      <c r="B737" s="9" t="s">
        <v>864</v>
      </c>
      <c r="C737" s="9"/>
      <c r="D737" s="142">
        <v>42297.81527777778</v>
      </c>
      <c r="E737" s="142">
        <v>42299.315972222219</v>
      </c>
      <c r="F737" s="9" t="s">
        <v>31</v>
      </c>
      <c r="G737" s="9" t="s">
        <v>911</v>
      </c>
      <c r="H737" s="1">
        <f t="shared" si="115"/>
        <v>1</v>
      </c>
      <c r="I737" s="1" t="str">
        <f t="shared" si="116"/>
        <v>SECTI  </v>
      </c>
      <c r="J737">
        <f t="shared" si="117"/>
        <v>107</v>
      </c>
      <c r="K737" s="1" t="str">
        <f t="shared" si="119"/>
        <v>SECTI</v>
      </c>
      <c r="L737" s="1" t="s">
        <v>1484</v>
      </c>
      <c r="M737" s="1" t="str">
        <f t="shared" si="120"/>
        <v>CGEU</v>
      </c>
      <c r="N737">
        <v>8</v>
      </c>
      <c r="P737" s="61" t="s">
        <v>1543</v>
      </c>
      <c r="Q737" s="62">
        <f t="shared" si="118"/>
        <v>0</v>
      </c>
      <c r="R737" s="62"/>
      <c r="S737" s="63"/>
    </row>
    <row r="738" spans="2:19" ht="15" x14ac:dyDescent="0.25">
      <c r="B738" s="11" t="s">
        <v>865</v>
      </c>
      <c r="C738" s="11"/>
      <c r="D738" s="141">
        <v>42299.315972222219</v>
      </c>
      <c r="E738" s="141">
        <v>42299.617361111108</v>
      </c>
      <c r="F738" s="11" t="s">
        <v>2</v>
      </c>
      <c r="G738" s="11" t="s">
        <v>1862</v>
      </c>
      <c r="H738" s="1">
        <f t="shared" si="115"/>
        <v>1</v>
      </c>
      <c r="I738" s="1" t="str">
        <f t="shared" si="116"/>
        <v>CSUP  </v>
      </c>
      <c r="J738">
        <f t="shared" si="117"/>
        <v>3</v>
      </c>
      <c r="K738" s="1" t="str">
        <f t="shared" si="119"/>
        <v>CSUP</v>
      </c>
      <c r="L738" s="1" t="s">
        <v>1463</v>
      </c>
      <c r="M738" s="1" t="str">
        <f t="shared" si="120"/>
        <v>SMOP</v>
      </c>
      <c r="N738">
        <v>10</v>
      </c>
      <c r="P738" s="61" t="s">
        <v>1719</v>
      </c>
      <c r="Q738" s="62">
        <f t="shared" si="118"/>
        <v>0</v>
      </c>
      <c r="R738" s="62"/>
      <c r="S738" s="63"/>
    </row>
    <row r="739" spans="2:19" ht="15" x14ac:dyDescent="0.25">
      <c r="B739" s="9" t="s">
        <v>866</v>
      </c>
      <c r="C739" s="9"/>
      <c r="D739" s="142">
        <v>42299.617361111108</v>
      </c>
      <c r="E739" s="142">
        <v>42349.647916666669</v>
      </c>
      <c r="F739" s="9" t="s">
        <v>233</v>
      </c>
      <c r="G739" s="9" t="s">
        <v>1863</v>
      </c>
      <c r="H739" s="1">
        <f t="shared" si="115"/>
        <v>50</v>
      </c>
      <c r="I739" s="1" t="str">
        <f t="shared" ref="I739:I770" si="121">RIGHT(B739,LEN(B739)-5)</f>
        <v>SESOP  </v>
      </c>
      <c r="J739">
        <f t="shared" si="117"/>
        <v>58</v>
      </c>
      <c r="K739" s="1" t="str">
        <f t="shared" si="119"/>
        <v>SESOP</v>
      </c>
      <c r="L739" s="1" t="s">
        <v>2040</v>
      </c>
      <c r="M739" s="1" t="str">
        <f t="shared" si="120"/>
        <v>CIP</v>
      </c>
      <c r="N739">
        <v>19</v>
      </c>
      <c r="P739" s="61" t="s">
        <v>1509</v>
      </c>
      <c r="Q739" s="62">
        <f t="shared" si="118"/>
        <v>1</v>
      </c>
      <c r="R739" s="62"/>
      <c r="S739" s="63"/>
    </row>
    <row r="740" spans="2:19" ht="15" x14ac:dyDescent="0.25">
      <c r="B740" s="11" t="s">
        <v>867</v>
      </c>
      <c r="C740" s="11"/>
      <c r="D740" s="141">
        <v>42349.647916666669</v>
      </c>
      <c r="E740" s="141">
        <v>42349.669444444444</v>
      </c>
      <c r="F740" s="11" t="s">
        <v>2</v>
      </c>
      <c r="G740" s="11" t="s">
        <v>1805</v>
      </c>
      <c r="H740" s="1">
        <f t="shared" si="115"/>
        <v>1</v>
      </c>
      <c r="I740" s="1" t="str">
        <f t="shared" si="121"/>
        <v>CSUP  </v>
      </c>
      <c r="J740">
        <f t="shared" si="117"/>
        <v>3</v>
      </c>
      <c r="K740" s="1" t="str">
        <f t="shared" si="119"/>
        <v>CSUP</v>
      </c>
      <c r="L740" s="1" t="s">
        <v>336</v>
      </c>
      <c r="M740" s="1" t="str">
        <f t="shared" si="120"/>
        <v>SECGA</v>
      </c>
      <c r="N740">
        <v>4</v>
      </c>
      <c r="P740" s="61" t="s">
        <v>1511</v>
      </c>
      <c r="Q740" s="62">
        <f t="shared" si="118"/>
        <v>0</v>
      </c>
      <c r="R740" s="62"/>
      <c r="S740" s="63"/>
    </row>
    <row r="741" spans="2:19" ht="15" x14ac:dyDescent="0.25">
      <c r="B741" s="9" t="s">
        <v>868</v>
      </c>
      <c r="C741" s="9"/>
      <c r="D741" s="142">
        <v>42349.669444444444</v>
      </c>
      <c r="E741" s="142">
        <v>42354.628472222219</v>
      </c>
      <c r="F741" s="9" t="s">
        <v>8</v>
      </c>
      <c r="G741" s="9" t="s">
        <v>36</v>
      </c>
      <c r="H741" s="1">
        <f t="shared" si="115"/>
        <v>4</v>
      </c>
      <c r="I741" s="1" t="str">
        <f t="shared" si="121"/>
        <v>CGEU  </v>
      </c>
      <c r="J741">
        <f t="shared" si="117"/>
        <v>8</v>
      </c>
      <c r="K741" s="1" t="str">
        <f t="shared" si="119"/>
        <v>CGEU</v>
      </c>
      <c r="L741" s="1" t="s">
        <v>334</v>
      </c>
      <c r="M741" s="1" t="str">
        <f t="shared" si="120"/>
        <v>SECGS</v>
      </c>
      <c r="N741">
        <v>3</v>
      </c>
      <c r="P741" s="61" t="s">
        <v>1513</v>
      </c>
      <c r="Q741" s="62">
        <f t="shared" si="118"/>
        <v>14</v>
      </c>
      <c r="R741" s="62"/>
      <c r="S741" s="63"/>
    </row>
    <row r="742" spans="2:19" ht="15" x14ac:dyDescent="0.25">
      <c r="B742" s="11" t="s">
        <v>869</v>
      </c>
      <c r="C742" s="11"/>
      <c r="D742" s="141">
        <v>42354.628472222219</v>
      </c>
      <c r="E742" s="141">
        <v>42355.540277777778</v>
      </c>
      <c r="F742" s="11" t="s">
        <v>2</v>
      </c>
      <c r="G742" s="11" t="s">
        <v>1725</v>
      </c>
      <c r="H742" s="1">
        <f t="shared" si="115"/>
        <v>1</v>
      </c>
      <c r="I742" s="1" t="str">
        <f t="shared" si="121"/>
        <v>SECTI  </v>
      </c>
      <c r="J742">
        <f t="shared" si="117"/>
        <v>107</v>
      </c>
      <c r="K742" s="1" t="str">
        <f t="shared" si="119"/>
        <v>SECTI</v>
      </c>
      <c r="L742" s="1" t="s">
        <v>1470</v>
      </c>
      <c r="M742" s="1" t="str">
        <f t="shared" si="120"/>
        <v>SMIC</v>
      </c>
      <c r="N742">
        <v>1</v>
      </c>
      <c r="P742" s="58" t="s">
        <v>1515</v>
      </c>
      <c r="Q742" s="59">
        <f t="shared" si="118"/>
        <v>0</v>
      </c>
      <c r="R742" s="59"/>
      <c r="S742" s="60"/>
    </row>
    <row r="743" spans="2:19" ht="15" x14ac:dyDescent="0.25">
      <c r="B743" s="9" t="s">
        <v>245</v>
      </c>
      <c r="C743" s="9"/>
      <c r="D743" s="142">
        <v>42355.540277777778</v>
      </c>
      <c r="E743" s="142">
        <v>42355.672222222223</v>
      </c>
      <c r="F743" s="9" t="s">
        <v>2</v>
      </c>
      <c r="G743" s="9" t="s">
        <v>38</v>
      </c>
      <c r="H743" s="1">
        <f t="shared" si="115"/>
        <v>1</v>
      </c>
      <c r="I743" s="1" t="str">
        <f t="shared" si="121"/>
        <v>SECADM  </v>
      </c>
      <c r="J743">
        <f t="shared" si="117"/>
        <v>9</v>
      </c>
      <c r="K743" s="1" t="str">
        <f t="shared" si="119"/>
        <v>SECADM</v>
      </c>
      <c r="L743" s="1" t="s">
        <v>319</v>
      </c>
      <c r="M743" s="1" t="str">
        <f t="shared" si="120"/>
        <v>CLC</v>
      </c>
      <c r="N743">
        <v>18</v>
      </c>
      <c r="P743" s="58" t="s">
        <v>1517</v>
      </c>
      <c r="Q743" s="59">
        <f t="shared" si="118"/>
        <v>0</v>
      </c>
      <c r="R743" s="59"/>
      <c r="S743" s="60"/>
    </row>
    <row r="744" spans="2:19" ht="15" x14ac:dyDescent="0.25">
      <c r="B744" s="11" t="s">
        <v>870</v>
      </c>
      <c r="C744" s="11"/>
      <c r="D744" s="141">
        <v>42355.672222222223</v>
      </c>
      <c r="E744" s="141">
        <v>42461.705555555556</v>
      </c>
      <c r="F744" s="11" t="s">
        <v>871</v>
      </c>
      <c r="G744" s="11" t="s">
        <v>912</v>
      </c>
      <c r="H744" s="1">
        <f>VALUE(IF(LEFT(F744,4)="&lt;",1,LEFT(F744,4)))</f>
        <v>106</v>
      </c>
      <c r="I744" s="1" t="str">
        <f t="shared" si="121"/>
        <v>SMOP  </v>
      </c>
      <c r="J744">
        <f t="shared" si="117"/>
        <v>106</v>
      </c>
      <c r="K744" s="1" t="str">
        <f t="shared" si="119"/>
        <v>SMOP</v>
      </c>
      <c r="L744" s="1" t="s">
        <v>1485</v>
      </c>
      <c r="M744" s="1" t="str">
        <f t="shared" si="120"/>
        <v>SOP</v>
      </c>
      <c r="N744">
        <v>14</v>
      </c>
      <c r="P744" s="58" t="s">
        <v>1519</v>
      </c>
      <c r="Q744" s="59">
        <f t="shared" si="118"/>
        <v>0</v>
      </c>
      <c r="R744" s="59"/>
      <c r="S744" s="60"/>
    </row>
    <row r="745" spans="2:19" ht="15" x14ac:dyDescent="0.25">
      <c r="B745" s="9" t="s">
        <v>1712</v>
      </c>
      <c r="C745" s="9"/>
      <c r="D745" s="142">
        <v>42461.705555555556</v>
      </c>
      <c r="E745" s="142">
        <v>42480.609027777777</v>
      </c>
      <c r="F745" s="9" t="s">
        <v>206</v>
      </c>
      <c r="G745" s="9" t="s">
        <v>1864</v>
      </c>
      <c r="H745" s="1">
        <f t="shared" si="115"/>
        <v>18</v>
      </c>
      <c r="I745" s="1" t="str">
        <f t="shared" si="121"/>
        <v>CIP </v>
      </c>
      <c r="J745">
        <f t="shared" si="117"/>
        <v>19</v>
      </c>
      <c r="K745" s="1" t="str">
        <f t="shared" si="119"/>
        <v>CIP</v>
      </c>
      <c r="L745" s="1" t="s">
        <v>320</v>
      </c>
      <c r="M745" s="1" t="str">
        <f t="shared" si="120"/>
        <v>SC</v>
      </c>
      <c r="N745">
        <v>7</v>
      </c>
      <c r="P745" s="58" t="s">
        <v>1533</v>
      </c>
      <c r="Q745" s="59">
        <f t="shared" si="118"/>
        <v>0</v>
      </c>
      <c r="R745" s="59"/>
      <c r="S745" s="60"/>
    </row>
    <row r="746" spans="2:19" ht="21" x14ac:dyDescent="0.25">
      <c r="B746" s="11" t="s">
        <v>837</v>
      </c>
      <c r="C746" s="11"/>
      <c r="D746" s="141">
        <v>42480.609027777777</v>
      </c>
      <c r="E746" s="141">
        <v>42487.839583333334</v>
      </c>
      <c r="F746" s="11" t="s">
        <v>178</v>
      </c>
      <c r="G746" s="11" t="s">
        <v>913</v>
      </c>
      <c r="H746" s="1">
        <f t="shared" si="115"/>
        <v>7</v>
      </c>
      <c r="I746" s="1" t="str">
        <f t="shared" si="121"/>
        <v>SECADM  </v>
      </c>
      <c r="J746">
        <f t="shared" si="117"/>
        <v>9</v>
      </c>
      <c r="K746" s="1" t="str">
        <f t="shared" si="119"/>
        <v>SECADM</v>
      </c>
      <c r="L746" s="1" t="s">
        <v>316</v>
      </c>
      <c r="M746" s="1" t="str">
        <f t="shared" si="120"/>
        <v>SPO</v>
      </c>
      <c r="N746">
        <v>1</v>
      </c>
      <c r="P746" s="58" t="s">
        <v>1522</v>
      </c>
      <c r="Q746" s="59">
        <f t="shared" si="118"/>
        <v>0</v>
      </c>
      <c r="R746" s="59"/>
      <c r="S746" s="60"/>
    </row>
    <row r="747" spans="2:19" ht="15" x14ac:dyDescent="0.25">
      <c r="B747" s="9" t="s">
        <v>872</v>
      </c>
      <c r="C747" s="9"/>
      <c r="D747" s="142">
        <v>42487.839583333334</v>
      </c>
      <c r="E747" s="142">
        <v>42492.723611111112</v>
      </c>
      <c r="F747" s="9" t="s">
        <v>8</v>
      </c>
      <c r="G747" s="9" t="s">
        <v>1662</v>
      </c>
      <c r="H747" s="1">
        <f t="shared" si="115"/>
        <v>4</v>
      </c>
      <c r="I747" s="1" t="str">
        <f t="shared" si="121"/>
        <v>SECTI  </v>
      </c>
      <c r="J747">
        <f t="shared" si="117"/>
        <v>107</v>
      </c>
      <c r="K747" s="1" t="str">
        <f t="shared" si="119"/>
        <v>SECTI</v>
      </c>
      <c r="L747" s="1" t="s">
        <v>317</v>
      </c>
      <c r="M747" s="1" t="str">
        <f t="shared" si="120"/>
        <v>CO</v>
      </c>
      <c r="N747">
        <v>2</v>
      </c>
      <c r="P747" s="58" t="s">
        <v>1544</v>
      </c>
      <c r="Q747" s="59">
        <f t="shared" si="118"/>
        <v>0</v>
      </c>
      <c r="R747" s="59"/>
      <c r="S747" s="60"/>
    </row>
    <row r="748" spans="2:19" ht="15" x14ac:dyDescent="0.25">
      <c r="B748" s="11" t="s">
        <v>873</v>
      </c>
      <c r="C748" s="11"/>
      <c r="D748" s="141">
        <v>42492.723611111112</v>
      </c>
      <c r="E748" s="141">
        <v>42493.615972222222</v>
      </c>
      <c r="F748" s="11" t="s">
        <v>2</v>
      </c>
      <c r="G748" s="11" t="s">
        <v>914</v>
      </c>
      <c r="H748" s="1">
        <f t="shared" si="115"/>
        <v>1</v>
      </c>
      <c r="I748" s="1" t="str">
        <f t="shared" si="121"/>
        <v>CSUP  </v>
      </c>
      <c r="J748">
        <f t="shared" si="117"/>
        <v>3</v>
      </c>
      <c r="K748" s="1" t="str">
        <f t="shared" si="119"/>
        <v>CSUP</v>
      </c>
      <c r="L748" s="1" t="s">
        <v>318</v>
      </c>
      <c r="M748" s="1" t="str">
        <f t="shared" si="120"/>
        <v>SECOFC</v>
      </c>
      <c r="N748">
        <v>1</v>
      </c>
      <c r="P748" s="58" t="s">
        <v>1545</v>
      </c>
      <c r="Q748" s="59">
        <f t="shared" si="118"/>
        <v>0</v>
      </c>
      <c r="R748" s="59"/>
      <c r="S748" s="60"/>
    </row>
    <row r="749" spans="2:19" ht="15" x14ac:dyDescent="0.25">
      <c r="B749" s="9" t="s">
        <v>874</v>
      </c>
      <c r="C749" s="9"/>
      <c r="D749" s="142">
        <v>42493.615972222222</v>
      </c>
      <c r="E749" s="142">
        <v>42493.740972222222</v>
      </c>
      <c r="F749" s="9" t="s">
        <v>2</v>
      </c>
      <c r="G749" s="9" t="s">
        <v>192</v>
      </c>
      <c r="H749" s="1">
        <f t="shared" si="115"/>
        <v>1</v>
      </c>
      <c r="I749" s="1" t="str">
        <f t="shared" si="121"/>
        <v>SESOP  </v>
      </c>
      <c r="J749">
        <f t="shared" si="117"/>
        <v>58</v>
      </c>
      <c r="K749" s="1" t="str">
        <f t="shared" si="119"/>
        <v>SESOP</v>
      </c>
      <c r="L749" s="1" t="s">
        <v>1462</v>
      </c>
      <c r="M749" s="1" t="str">
        <f t="shared" si="120"/>
        <v>SLIC</v>
      </c>
      <c r="N749">
        <v>9</v>
      </c>
      <c r="P749" s="58" t="s">
        <v>1546</v>
      </c>
      <c r="Q749" s="59">
        <f t="shared" si="118"/>
        <v>0</v>
      </c>
      <c r="R749" s="59"/>
      <c r="S749" s="60"/>
    </row>
    <row r="750" spans="2:19" ht="15" x14ac:dyDescent="0.25">
      <c r="B750" s="11" t="s">
        <v>875</v>
      </c>
      <c r="C750" s="11"/>
      <c r="D750" s="141">
        <v>42493.740972222222</v>
      </c>
      <c r="E750" s="141">
        <v>42495.573611111111</v>
      </c>
      <c r="F750" s="11" t="s">
        <v>31</v>
      </c>
      <c r="G750" s="11" t="s">
        <v>38</v>
      </c>
      <c r="H750" s="1">
        <f t="shared" si="115"/>
        <v>1</v>
      </c>
      <c r="I750" s="1" t="str">
        <f t="shared" si="121"/>
        <v>CGEU  </v>
      </c>
      <c r="J750">
        <f t="shared" si="117"/>
        <v>8</v>
      </c>
      <c r="K750" s="1" t="str">
        <f t="shared" si="119"/>
        <v>CGEU</v>
      </c>
      <c r="L750" s="1" t="s">
        <v>330</v>
      </c>
      <c r="M750" s="1" t="str">
        <f t="shared" si="120"/>
        <v>CPL</v>
      </c>
      <c r="N750">
        <v>18</v>
      </c>
      <c r="P750" s="58" t="s">
        <v>1547</v>
      </c>
      <c r="Q750" s="59">
        <f t="shared" si="118"/>
        <v>0</v>
      </c>
      <c r="R750" s="59"/>
      <c r="S750" s="60"/>
    </row>
    <row r="751" spans="2:19" ht="15.75" thickBot="1" x14ac:dyDescent="0.3">
      <c r="B751" s="9" t="s">
        <v>876</v>
      </c>
      <c r="C751" s="9"/>
      <c r="D751" s="142">
        <v>42495.573611111111</v>
      </c>
      <c r="E751" s="142">
        <v>42591.668749999997</v>
      </c>
      <c r="F751" s="9" t="s">
        <v>877</v>
      </c>
      <c r="G751" s="9" t="s">
        <v>1838</v>
      </c>
      <c r="H751" s="1">
        <f t="shared" si="115"/>
        <v>96</v>
      </c>
      <c r="I751" s="1" t="str">
        <f t="shared" si="121"/>
        <v>SECTI  </v>
      </c>
      <c r="J751">
        <f t="shared" si="117"/>
        <v>107</v>
      </c>
      <c r="K751" s="1" t="str">
        <f t="shared" si="119"/>
        <v>SECTI</v>
      </c>
      <c r="L751" s="1" t="s">
        <v>322</v>
      </c>
      <c r="M751" s="1" t="str">
        <f t="shared" si="120"/>
        <v>ASSDG</v>
      </c>
      <c r="N751">
        <v>3</v>
      </c>
      <c r="P751" s="64" t="s">
        <v>1548</v>
      </c>
      <c r="Q751" s="88">
        <f t="shared" si="118"/>
        <v>0</v>
      </c>
      <c r="R751" s="88"/>
      <c r="S751" s="65"/>
    </row>
    <row r="752" spans="2:19" ht="15" x14ac:dyDescent="0.25">
      <c r="B752" s="11" t="s">
        <v>878</v>
      </c>
      <c r="C752" s="11"/>
      <c r="D752" s="141">
        <v>42591.668749999997</v>
      </c>
      <c r="E752" s="141">
        <v>42591.70416666667</v>
      </c>
      <c r="F752" s="11" t="s">
        <v>2</v>
      </c>
      <c r="G752" s="11" t="s">
        <v>915</v>
      </c>
      <c r="H752" s="1">
        <f t="shared" si="115"/>
        <v>1</v>
      </c>
      <c r="I752" s="1" t="str">
        <f t="shared" si="121"/>
        <v>SECGA  </v>
      </c>
      <c r="J752">
        <f t="shared" si="117"/>
        <v>4</v>
      </c>
      <c r="K752" s="1" t="str">
        <f t="shared" si="119"/>
        <v>SECGA</v>
      </c>
      <c r="L752" s="1" t="s">
        <v>323</v>
      </c>
      <c r="M752" s="1" t="str">
        <f t="shared" si="120"/>
        <v>DG</v>
      </c>
      <c r="N752">
        <v>4</v>
      </c>
    </row>
    <row r="753" spans="2:14" ht="21" x14ac:dyDescent="0.25">
      <c r="B753" s="9" t="s">
        <v>879</v>
      </c>
      <c r="C753" s="9"/>
      <c r="D753" s="142">
        <v>42591.70416666667</v>
      </c>
      <c r="E753" s="142">
        <v>42591.719444444447</v>
      </c>
      <c r="F753" s="9" t="s">
        <v>2</v>
      </c>
      <c r="G753" s="9" t="s">
        <v>1865</v>
      </c>
      <c r="H753" s="1">
        <f t="shared" si="115"/>
        <v>1</v>
      </c>
      <c r="I753" s="1" t="str">
        <f t="shared" si="121"/>
        <v>SECGS  </v>
      </c>
      <c r="J753">
        <f t="shared" si="117"/>
        <v>3</v>
      </c>
      <c r="K753" s="1" t="str">
        <f t="shared" si="119"/>
        <v>SECGS</v>
      </c>
      <c r="L753"/>
      <c r="M753" s="97" t="s">
        <v>1549</v>
      </c>
      <c r="N753">
        <f>SUM(N730:N752)</f>
        <v>322</v>
      </c>
    </row>
    <row r="754" spans="2:14" ht="21" x14ac:dyDescent="0.25">
      <c r="B754" s="11" t="s">
        <v>880</v>
      </c>
      <c r="C754" s="11"/>
      <c r="D754" s="141">
        <v>42591.719444444447</v>
      </c>
      <c r="E754" s="141">
        <v>42591.731249999997</v>
      </c>
      <c r="F754" s="11" t="s">
        <v>2</v>
      </c>
      <c r="G754" s="11" t="s">
        <v>1866</v>
      </c>
      <c r="H754" s="1">
        <f t="shared" si="115"/>
        <v>1</v>
      </c>
      <c r="I754" s="1" t="str">
        <f t="shared" si="121"/>
        <v>SMIC  </v>
      </c>
      <c r="J754">
        <f t="shared" si="117"/>
        <v>1</v>
      </c>
      <c r="K754" s="1" t="str">
        <f t="shared" si="119"/>
        <v>SMIC</v>
      </c>
      <c r="L754"/>
      <c r="M754" s="1" t="str">
        <f t="shared" si="120"/>
        <v/>
      </c>
      <c r="N754"/>
    </row>
    <row r="755" spans="2:14" ht="15" x14ac:dyDescent="0.25">
      <c r="B755" s="9" t="s">
        <v>208</v>
      </c>
      <c r="C755" s="9"/>
      <c r="D755" s="142">
        <v>42591.731249999997</v>
      </c>
      <c r="E755" s="142">
        <v>42593.793749999997</v>
      </c>
      <c r="F755" s="9" t="s">
        <v>11</v>
      </c>
      <c r="G755" s="9" t="s">
        <v>916</v>
      </c>
      <c r="H755" s="1">
        <f t="shared" si="115"/>
        <v>2</v>
      </c>
      <c r="I755" s="1" t="str">
        <f t="shared" si="121"/>
        <v>CLC  </v>
      </c>
      <c r="J755">
        <f t="shared" si="117"/>
        <v>18</v>
      </c>
      <c r="K755" s="1" t="str">
        <f t="shared" si="119"/>
        <v>CLC</v>
      </c>
      <c r="L755"/>
      <c r="M755" s="1" t="str">
        <f t="shared" si="120"/>
        <v/>
      </c>
      <c r="N755"/>
    </row>
    <row r="756" spans="2:14" ht="15" x14ac:dyDescent="0.25">
      <c r="B756" s="11" t="s">
        <v>881</v>
      </c>
      <c r="C756" s="11"/>
      <c r="D756" s="141">
        <v>42593.793749999997</v>
      </c>
      <c r="E756" s="141">
        <v>42607.693055555559</v>
      </c>
      <c r="F756" s="11" t="s">
        <v>226</v>
      </c>
      <c r="G756" s="11" t="s">
        <v>422</v>
      </c>
      <c r="H756" s="1">
        <f t="shared" si="115"/>
        <v>13</v>
      </c>
      <c r="I756" s="1" t="str">
        <f t="shared" si="121"/>
        <v>SOP  </v>
      </c>
      <c r="J756">
        <f t="shared" si="117"/>
        <v>14</v>
      </c>
      <c r="K756" s="1" t="str">
        <f t="shared" si="119"/>
        <v>SOP</v>
      </c>
      <c r="L756"/>
      <c r="M756" s="1" t="str">
        <f t="shared" si="120"/>
        <v/>
      </c>
      <c r="N756"/>
    </row>
    <row r="757" spans="2:14" ht="15" x14ac:dyDescent="0.25">
      <c r="B757" s="9" t="s">
        <v>1713</v>
      </c>
      <c r="C757" s="9"/>
      <c r="D757" s="142">
        <v>42607.693055555559</v>
      </c>
      <c r="E757" s="142">
        <v>42609.655555555553</v>
      </c>
      <c r="F757" s="9" t="s">
        <v>31</v>
      </c>
      <c r="G757" s="9" t="s">
        <v>1814</v>
      </c>
      <c r="H757" s="1">
        <f t="shared" si="115"/>
        <v>1</v>
      </c>
      <c r="I757" s="1" t="str">
        <f t="shared" si="121"/>
        <v>CIP </v>
      </c>
      <c r="J757">
        <f t="shared" si="117"/>
        <v>19</v>
      </c>
      <c r="K757" s="1" t="str">
        <f t="shared" si="119"/>
        <v>CIP</v>
      </c>
      <c r="L757"/>
      <c r="M757" s="1" t="str">
        <f t="shared" si="120"/>
        <v/>
      </c>
      <c r="N757"/>
    </row>
    <row r="758" spans="2:14" ht="15" x14ac:dyDescent="0.25">
      <c r="B758" s="11" t="s">
        <v>882</v>
      </c>
      <c r="C758" s="11"/>
      <c r="D758" s="141">
        <v>42609.655555555553</v>
      </c>
      <c r="E758" s="141">
        <v>42611.79791666667</v>
      </c>
      <c r="F758" s="11" t="s">
        <v>11</v>
      </c>
      <c r="G758" s="11" t="s">
        <v>917</v>
      </c>
      <c r="H758" s="1">
        <f t="shared" si="115"/>
        <v>2</v>
      </c>
      <c r="I758" s="1" t="str">
        <f t="shared" si="121"/>
        <v>SECGS  </v>
      </c>
      <c r="J758">
        <f t="shared" si="117"/>
        <v>3</v>
      </c>
      <c r="K758" s="1" t="str">
        <f t="shared" si="119"/>
        <v>SECGS</v>
      </c>
      <c r="L758"/>
      <c r="M758" s="1" t="str">
        <f t="shared" si="120"/>
        <v/>
      </c>
      <c r="N758"/>
    </row>
    <row r="759" spans="2:14" ht="21" x14ac:dyDescent="0.25">
      <c r="B759" s="9" t="s">
        <v>589</v>
      </c>
      <c r="C759" s="9"/>
      <c r="D759" s="142">
        <v>42611.79791666667</v>
      </c>
      <c r="E759" s="142">
        <v>42615.619444444441</v>
      </c>
      <c r="F759" s="9" t="s">
        <v>13</v>
      </c>
      <c r="G759" s="9" t="s">
        <v>1867</v>
      </c>
      <c r="H759" s="1">
        <f t="shared" si="115"/>
        <v>3</v>
      </c>
      <c r="I759" s="1" t="str">
        <f t="shared" si="121"/>
        <v>CLC  </v>
      </c>
      <c r="J759">
        <f t="shared" si="117"/>
        <v>18</v>
      </c>
      <c r="K759" s="1" t="str">
        <f t="shared" si="119"/>
        <v>CLC</v>
      </c>
      <c r="L759"/>
      <c r="M759" s="1" t="str">
        <f t="shared" si="120"/>
        <v/>
      </c>
      <c r="N759"/>
    </row>
    <row r="760" spans="2:14" ht="15" x14ac:dyDescent="0.25">
      <c r="B760" s="11" t="s">
        <v>883</v>
      </c>
      <c r="C760" s="11"/>
      <c r="D760" s="141">
        <v>42615.619444444441</v>
      </c>
      <c r="E760" s="141">
        <v>42618.717361111114</v>
      </c>
      <c r="F760" s="11" t="s">
        <v>13</v>
      </c>
      <c r="G760" s="11" t="s">
        <v>918</v>
      </c>
      <c r="H760" s="1">
        <f t="shared" si="115"/>
        <v>3</v>
      </c>
      <c r="I760" s="1" t="str">
        <f t="shared" si="121"/>
        <v>SECTI  </v>
      </c>
      <c r="J760">
        <f t="shared" si="117"/>
        <v>107</v>
      </c>
      <c r="K760" s="1" t="str">
        <f t="shared" si="119"/>
        <v>SECTI</v>
      </c>
      <c r="L760"/>
      <c r="M760" s="1" t="str">
        <f t="shared" si="120"/>
        <v/>
      </c>
      <c r="N760"/>
    </row>
    <row r="761" spans="2:14" ht="15" x14ac:dyDescent="0.25">
      <c r="B761" s="9" t="s">
        <v>884</v>
      </c>
      <c r="C761" s="9"/>
      <c r="D761" s="142">
        <v>42618.717361111114</v>
      </c>
      <c r="E761" s="142">
        <v>42622.679166666669</v>
      </c>
      <c r="F761" s="9" t="s">
        <v>13</v>
      </c>
      <c r="G761" s="9" t="s">
        <v>1</v>
      </c>
      <c r="H761" s="1">
        <f t="shared" si="115"/>
        <v>3</v>
      </c>
      <c r="I761" s="1" t="str">
        <f t="shared" si="121"/>
        <v>CGEU  </v>
      </c>
      <c r="J761">
        <f t="shared" si="117"/>
        <v>8</v>
      </c>
      <c r="K761" s="1" t="str">
        <f t="shared" si="119"/>
        <v>CGEU</v>
      </c>
      <c r="L761"/>
      <c r="M761" s="1" t="str">
        <f t="shared" si="120"/>
        <v/>
      </c>
      <c r="N761"/>
    </row>
    <row r="762" spans="2:14" ht="15" x14ac:dyDescent="0.25">
      <c r="B762" s="11" t="s">
        <v>885</v>
      </c>
      <c r="C762" s="11"/>
      <c r="D762" s="141">
        <v>42618.717361111114</v>
      </c>
      <c r="E762" s="141">
        <v>42626.525694444441</v>
      </c>
      <c r="F762" s="11" t="s">
        <v>178</v>
      </c>
      <c r="G762" s="11" t="s">
        <v>1</v>
      </c>
      <c r="H762" s="1">
        <f t="shared" ref="H762:H790" si="122">VALUE(IF(LEFT(F762,1)="&lt;",1,LEFT(F762,2)))</f>
        <v>7</v>
      </c>
      <c r="I762" s="1" t="str">
        <f t="shared" si="121"/>
        <v>SESOP  </v>
      </c>
      <c r="J762">
        <f t="shared" ref="J762:J790" si="123">SUMIFS($H$730:$H$790,$I$730:$I$790,I762)</f>
        <v>58</v>
      </c>
      <c r="K762" s="1" t="str">
        <f t="shared" si="119"/>
        <v>SESOP</v>
      </c>
      <c r="L762"/>
      <c r="M762" s="1" t="str">
        <f t="shared" si="120"/>
        <v/>
      </c>
      <c r="N762"/>
    </row>
    <row r="763" spans="2:14" ht="15" x14ac:dyDescent="0.25">
      <c r="B763" s="9" t="s">
        <v>886</v>
      </c>
      <c r="C763" s="9"/>
      <c r="D763" s="142">
        <v>42626.525694444441</v>
      </c>
      <c r="E763" s="142">
        <v>42626.662499999999</v>
      </c>
      <c r="F763" s="9" t="s">
        <v>2</v>
      </c>
      <c r="G763" s="9" t="s">
        <v>70</v>
      </c>
      <c r="H763" s="1">
        <f t="shared" si="122"/>
        <v>1</v>
      </c>
      <c r="I763" s="1" t="str">
        <f t="shared" si="121"/>
        <v>SECTI  </v>
      </c>
      <c r="J763">
        <f t="shared" si="123"/>
        <v>107</v>
      </c>
      <c r="K763" s="1" t="str">
        <f t="shared" si="119"/>
        <v>SECTI</v>
      </c>
      <c r="L763"/>
      <c r="M763" s="1" t="str">
        <f t="shared" si="120"/>
        <v/>
      </c>
      <c r="N763"/>
    </row>
    <row r="764" spans="2:14" ht="15" x14ac:dyDescent="0.25">
      <c r="B764" s="11" t="s">
        <v>887</v>
      </c>
      <c r="C764" s="11"/>
      <c r="D764" s="141">
        <v>42626.662499999999</v>
      </c>
      <c r="E764" s="141">
        <v>42627.727083333331</v>
      </c>
      <c r="F764" s="11" t="s">
        <v>31</v>
      </c>
      <c r="G764" s="11" t="s">
        <v>1868</v>
      </c>
      <c r="H764" s="1">
        <f t="shared" si="122"/>
        <v>1</v>
      </c>
      <c r="I764" s="1" t="str">
        <f t="shared" si="121"/>
        <v>SOP  </v>
      </c>
      <c r="J764">
        <f t="shared" si="123"/>
        <v>14</v>
      </c>
      <c r="K764" s="1" t="str">
        <f t="shared" si="119"/>
        <v>SOP</v>
      </c>
      <c r="L764"/>
      <c r="M764" s="1" t="str">
        <f t="shared" si="120"/>
        <v/>
      </c>
      <c r="N764"/>
    </row>
    <row r="765" spans="2:14" ht="15" x14ac:dyDescent="0.25">
      <c r="B765" s="9" t="s">
        <v>220</v>
      </c>
      <c r="C765" s="9"/>
      <c r="D765" s="142">
        <v>42627.727083333331</v>
      </c>
      <c r="E765" s="142">
        <v>42636.67083333333</v>
      </c>
      <c r="F765" s="9" t="s">
        <v>194</v>
      </c>
      <c r="G765" s="9" t="s">
        <v>919</v>
      </c>
      <c r="H765" s="1">
        <f t="shared" si="122"/>
        <v>8</v>
      </c>
      <c r="I765" s="1" t="str">
        <f t="shared" si="121"/>
        <v>CLC  </v>
      </c>
      <c r="J765">
        <f t="shared" si="123"/>
        <v>18</v>
      </c>
      <c r="K765" s="1" t="str">
        <f t="shared" si="119"/>
        <v>CLC</v>
      </c>
      <c r="L765"/>
      <c r="M765" s="1" t="str">
        <f t="shared" si="120"/>
        <v/>
      </c>
      <c r="N765"/>
    </row>
    <row r="766" spans="2:14" ht="15" x14ac:dyDescent="0.25">
      <c r="B766" s="11" t="s">
        <v>222</v>
      </c>
      <c r="C766" s="11"/>
      <c r="D766" s="141">
        <v>42636.67083333333</v>
      </c>
      <c r="E766" s="141">
        <v>42642.740972222222</v>
      </c>
      <c r="F766" s="11" t="s">
        <v>28</v>
      </c>
      <c r="G766" s="11" t="s">
        <v>920</v>
      </c>
      <c r="H766" s="1">
        <f t="shared" si="122"/>
        <v>6</v>
      </c>
      <c r="I766" s="1" t="str">
        <f t="shared" si="121"/>
        <v>SC  </v>
      </c>
      <c r="J766">
        <f t="shared" si="123"/>
        <v>7</v>
      </c>
      <c r="K766" s="1" t="str">
        <f t="shared" si="119"/>
        <v>SC</v>
      </c>
      <c r="L766"/>
      <c r="M766" s="1" t="str">
        <f t="shared" si="120"/>
        <v/>
      </c>
      <c r="N766"/>
    </row>
    <row r="767" spans="2:14" ht="15" x14ac:dyDescent="0.25">
      <c r="B767" s="9" t="s">
        <v>223</v>
      </c>
      <c r="C767" s="9"/>
      <c r="D767" s="142">
        <v>42642.740972222222</v>
      </c>
      <c r="E767" s="142">
        <v>42643.708333333336</v>
      </c>
      <c r="F767" s="9" t="s">
        <v>2</v>
      </c>
      <c r="G767" s="9" t="s">
        <v>921</v>
      </c>
      <c r="H767" s="1">
        <f t="shared" si="122"/>
        <v>1</v>
      </c>
      <c r="I767" s="1" t="str">
        <f t="shared" si="121"/>
        <v>CLC  </v>
      </c>
      <c r="J767">
        <f t="shared" si="123"/>
        <v>18</v>
      </c>
      <c r="K767" s="1" t="str">
        <f t="shared" si="119"/>
        <v>CLC</v>
      </c>
      <c r="L767"/>
      <c r="M767" s="1" t="str">
        <f t="shared" si="120"/>
        <v/>
      </c>
      <c r="N767"/>
    </row>
    <row r="768" spans="2:14" ht="15" x14ac:dyDescent="0.25">
      <c r="B768" s="11" t="s">
        <v>888</v>
      </c>
      <c r="C768" s="11"/>
      <c r="D768" s="141">
        <v>42643.708333333336</v>
      </c>
      <c r="E768" s="141">
        <v>42643.798611111109</v>
      </c>
      <c r="F768" s="11" t="s">
        <v>2</v>
      </c>
      <c r="G768" s="11" t="s">
        <v>922</v>
      </c>
      <c r="H768" s="1">
        <f t="shared" si="122"/>
        <v>1</v>
      </c>
      <c r="I768" s="1" t="str">
        <f t="shared" si="121"/>
        <v>SPO  </v>
      </c>
      <c r="J768">
        <f t="shared" si="123"/>
        <v>1</v>
      </c>
      <c r="K768" s="1" t="str">
        <f t="shared" si="119"/>
        <v>SPO</v>
      </c>
      <c r="L768"/>
      <c r="M768" s="1" t="str">
        <f t="shared" si="120"/>
        <v/>
      </c>
      <c r="N768"/>
    </row>
    <row r="769" spans="2:14" ht="15" x14ac:dyDescent="0.25">
      <c r="B769" s="9" t="s">
        <v>889</v>
      </c>
      <c r="C769" s="9"/>
      <c r="D769" s="142">
        <v>42643.798611111109</v>
      </c>
      <c r="E769" s="142">
        <v>42643.802083333336</v>
      </c>
      <c r="F769" s="9" t="s">
        <v>2</v>
      </c>
      <c r="G769" s="9" t="s">
        <v>202</v>
      </c>
      <c r="H769" s="1">
        <f t="shared" si="122"/>
        <v>1</v>
      </c>
      <c r="I769" s="1" t="str">
        <f t="shared" si="121"/>
        <v>CO  </v>
      </c>
      <c r="J769">
        <f t="shared" si="123"/>
        <v>2</v>
      </c>
      <c r="K769" s="1" t="str">
        <f t="shared" si="119"/>
        <v>CO</v>
      </c>
      <c r="L769"/>
      <c r="M769" s="1" t="str">
        <f t="shared" si="120"/>
        <v/>
      </c>
      <c r="N769"/>
    </row>
    <row r="770" spans="2:14" ht="21" x14ac:dyDescent="0.25">
      <c r="B770" s="11" t="s">
        <v>890</v>
      </c>
      <c r="C770" s="11"/>
      <c r="D770" s="141">
        <v>42643.802083333336</v>
      </c>
      <c r="E770" s="141">
        <v>42644.70208333333</v>
      </c>
      <c r="F770" s="11" t="s">
        <v>2</v>
      </c>
      <c r="G770" s="11" t="s">
        <v>1869</v>
      </c>
      <c r="H770" s="1">
        <f t="shared" si="122"/>
        <v>1</v>
      </c>
      <c r="I770" s="1" t="str">
        <f t="shared" si="121"/>
        <v>SECOFC  </v>
      </c>
      <c r="J770">
        <f t="shared" si="123"/>
        <v>1</v>
      </c>
      <c r="K770" s="1" t="str">
        <f t="shared" si="119"/>
        <v>SECOFC</v>
      </c>
      <c r="L770"/>
      <c r="M770" s="1" t="str">
        <f t="shared" si="120"/>
        <v/>
      </c>
      <c r="N770"/>
    </row>
    <row r="771" spans="2:14" ht="15" x14ac:dyDescent="0.25">
      <c r="B771" s="9" t="s">
        <v>78</v>
      </c>
      <c r="C771" s="9"/>
      <c r="D771" s="142">
        <v>42644.70208333333</v>
      </c>
      <c r="E771" s="142">
        <v>42645.642361111109</v>
      </c>
      <c r="F771" s="9" t="s">
        <v>2</v>
      </c>
      <c r="G771" s="9" t="s">
        <v>1727</v>
      </c>
      <c r="H771" s="1">
        <f t="shared" si="122"/>
        <v>1</v>
      </c>
      <c r="I771" s="1" t="str">
        <f t="shared" ref="I771:I790" si="124">RIGHT(B771,LEN(B771)-5)</f>
        <v>CLC  </v>
      </c>
      <c r="J771">
        <f t="shared" si="123"/>
        <v>18</v>
      </c>
      <c r="K771" s="1" t="str">
        <f t="shared" si="119"/>
        <v>CLC</v>
      </c>
      <c r="L771"/>
      <c r="M771" s="1" t="str">
        <f t="shared" si="120"/>
        <v/>
      </c>
      <c r="N771"/>
    </row>
    <row r="772" spans="2:14" ht="15" x14ac:dyDescent="0.25">
      <c r="B772" s="11" t="s">
        <v>891</v>
      </c>
      <c r="C772" s="11"/>
      <c r="D772" s="141">
        <v>42645.642361111109</v>
      </c>
      <c r="E772" s="141">
        <v>42646.638194444444</v>
      </c>
      <c r="F772" s="11" t="s">
        <v>2</v>
      </c>
      <c r="G772" s="11" t="s">
        <v>1764</v>
      </c>
      <c r="H772" s="1">
        <f t="shared" si="122"/>
        <v>1</v>
      </c>
      <c r="I772" s="1" t="str">
        <f t="shared" si="124"/>
        <v>SC  </v>
      </c>
      <c r="J772">
        <f t="shared" si="123"/>
        <v>7</v>
      </c>
      <c r="K772" s="1" t="str">
        <f t="shared" si="119"/>
        <v>SC</v>
      </c>
      <c r="L772"/>
      <c r="M772" s="1" t="str">
        <f t="shared" si="120"/>
        <v/>
      </c>
      <c r="N772"/>
    </row>
    <row r="773" spans="2:14" ht="15" x14ac:dyDescent="0.25">
      <c r="B773" s="9" t="s">
        <v>892</v>
      </c>
      <c r="C773" s="9"/>
      <c r="D773" s="142">
        <v>42646.638194444444</v>
      </c>
      <c r="E773" s="142">
        <v>42647.659722222219</v>
      </c>
      <c r="F773" s="9" t="s">
        <v>31</v>
      </c>
      <c r="G773" s="9" t="s">
        <v>923</v>
      </c>
      <c r="H773" s="1">
        <f t="shared" si="122"/>
        <v>1</v>
      </c>
      <c r="I773" s="1" t="str">
        <f t="shared" si="124"/>
        <v>CLC  </v>
      </c>
      <c r="J773">
        <f t="shared" si="123"/>
        <v>18</v>
      </c>
      <c r="K773" s="1" t="str">
        <f t="shared" si="119"/>
        <v>CLC</v>
      </c>
      <c r="L773"/>
      <c r="M773" s="1" t="str">
        <f t="shared" si="120"/>
        <v/>
      </c>
      <c r="N773"/>
    </row>
    <row r="774" spans="2:14" ht="21" x14ac:dyDescent="0.25">
      <c r="B774" s="11" t="s">
        <v>893</v>
      </c>
      <c r="C774" s="11"/>
      <c r="D774" s="141">
        <v>42647.659722222219</v>
      </c>
      <c r="E774" s="141">
        <v>42649.779861111114</v>
      </c>
      <c r="F774" s="11" t="s">
        <v>11</v>
      </c>
      <c r="G774" s="11" t="s">
        <v>1870</v>
      </c>
      <c r="H774" s="1">
        <f t="shared" si="122"/>
        <v>2</v>
      </c>
      <c r="I774" s="1" t="str">
        <f t="shared" si="124"/>
        <v>SECGA  </v>
      </c>
      <c r="J774">
        <f t="shared" si="123"/>
        <v>4</v>
      </c>
      <c r="K774" s="1" t="str">
        <f t="shared" si="119"/>
        <v>SECGA</v>
      </c>
      <c r="L774"/>
      <c r="M774" s="1" t="str">
        <f t="shared" si="120"/>
        <v/>
      </c>
      <c r="N774"/>
    </row>
    <row r="775" spans="2:14" ht="21" x14ac:dyDescent="0.25">
      <c r="B775" s="9" t="s">
        <v>894</v>
      </c>
      <c r="C775" s="9"/>
      <c r="D775" s="142">
        <v>42649.779861111114</v>
      </c>
      <c r="E775" s="142">
        <v>42650.675000000003</v>
      </c>
      <c r="F775" s="9" t="s">
        <v>2</v>
      </c>
      <c r="G775" s="9" t="s">
        <v>1871</v>
      </c>
      <c r="H775" s="1">
        <f t="shared" si="122"/>
        <v>1</v>
      </c>
      <c r="I775" s="1" t="str">
        <f t="shared" si="124"/>
        <v>CLC  </v>
      </c>
      <c r="J775">
        <f t="shared" si="123"/>
        <v>18</v>
      </c>
      <c r="K775" s="1" t="str">
        <f t="shared" si="119"/>
        <v>CLC</v>
      </c>
      <c r="L775"/>
      <c r="M775" s="1" t="str">
        <f t="shared" si="120"/>
        <v/>
      </c>
      <c r="N775"/>
    </row>
    <row r="776" spans="2:14" ht="15" x14ac:dyDescent="0.25">
      <c r="B776" s="11" t="s">
        <v>895</v>
      </c>
      <c r="C776" s="11"/>
      <c r="D776" s="141">
        <v>42650.675000000003</v>
      </c>
      <c r="E776" s="141">
        <v>42656.705555555556</v>
      </c>
      <c r="F776" s="11" t="s">
        <v>28</v>
      </c>
      <c r="G776" s="11" t="s">
        <v>924</v>
      </c>
      <c r="H776" s="1">
        <f t="shared" si="122"/>
        <v>6</v>
      </c>
      <c r="I776" s="1" t="str">
        <f t="shared" si="124"/>
        <v>SLIC  </v>
      </c>
      <c r="J776">
        <f t="shared" si="123"/>
        <v>9</v>
      </c>
      <c r="K776" s="1" t="str">
        <f t="shared" si="119"/>
        <v>SLIC</v>
      </c>
      <c r="L776"/>
      <c r="M776" s="1" t="str">
        <f t="shared" si="120"/>
        <v/>
      </c>
      <c r="N776"/>
    </row>
    <row r="777" spans="2:14" ht="15" x14ac:dyDescent="0.25">
      <c r="B777" s="9" t="s">
        <v>896</v>
      </c>
      <c r="C777" s="9"/>
      <c r="D777" s="142">
        <v>42656.705555555556</v>
      </c>
      <c r="E777" s="142">
        <v>42656.768750000003</v>
      </c>
      <c r="F777" s="9" t="s">
        <v>2</v>
      </c>
      <c r="G777" s="9" t="s">
        <v>925</v>
      </c>
      <c r="H777" s="1">
        <f t="shared" si="122"/>
        <v>1</v>
      </c>
      <c r="I777" s="1" t="str">
        <f t="shared" si="124"/>
        <v>CLC  </v>
      </c>
      <c r="J777">
        <f t="shared" si="123"/>
        <v>18</v>
      </c>
      <c r="K777" s="1" t="str">
        <f t="shared" si="119"/>
        <v>CLC</v>
      </c>
      <c r="L777"/>
      <c r="M777" s="1" t="str">
        <f t="shared" si="120"/>
        <v/>
      </c>
      <c r="N777"/>
    </row>
    <row r="778" spans="2:14" ht="15" x14ac:dyDescent="0.25">
      <c r="B778" s="11" t="s">
        <v>897</v>
      </c>
      <c r="C778" s="11"/>
      <c r="D778" s="141">
        <v>42656.768750000003</v>
      </c>
      <c r="E778" s="141">
        <v>42656.776388888888</v>
      </c>
      <c r="F778" s="11" t="s">
        <v>2</v>
      </c>
      <c r="G778" s="11" t="s">
        <v>926</v>
      </c>
      <c r="H778" s="1">
        <f t="shared" si="122"/>
        <v>1</v>
      </c>
      <c r="I778" s="1" t="str">
        <f t="shared" si="124"/>
        <v>SECGA  </v>
      </c>
      <c r="J778">
        <f t="shared" si="123"/>
        <v>4</v>
      </c>
      <c r="K778" s="1" t="str">
        <f t="shared" si="119"/>
        <v>SECGA</v>
      </c>
      <c r="L778"/>
      <c r="M778" s="1" t="str">
        <f t="shared" si="120"/>
        <v/>
      </c>
      <c r="N778"/>
    </row>
    <row r="779" spans="2:14" ht="21" x14ac:dyDescent="0.25">
      <c r="B779" s="9" t="s">
        <v>898</v>
      </c>
      <c r="C779" s="9"/>
      <c r="D779" s="142">
        <v>42656.776388888888</v>
      </c>
      <c r="E779" s="142">
        <v>42656.801388888889</v>
      </c>
      <c r="F779" s="9" t="s">
        <v>2</v>
      </c>
      <c r="G779" s="9" t="s">
        <v>927</v>
      </c>
      <c r="H779" s="1">
        <f t="shared" si="122"/>
        <v>1</v>
      </c>
      <c r="I779" s="1" t="str">
        <f t="shared" si="124"/>
        <v>CPL  </v>
      </c>
      <c r="J779">
        <f t="shared" si="123"/>
        <v>18</v>
      </c>
      <c r="K779" s="1" t="str">
        <f t="shared" si="119"/>
        <v>CPL</v>
      </c>
      <c r="L779"/>
      <c r="M779" s="1" t="str">
        <f t="shared" si="120"/>
        <v/>
      </c>
      <c r="N779"/>
    </row>
    <row r="780" spans="2:14" ht="15" x14ac:dyDescent="0.25">
      <c r="B780" s="11" t="s">
        <v>899</v>
      </c>
      <c r="C780" s="11"/>
      <c r="D780" s="141">
        <v>42656.801388888889</v>
      </c>
      <c r="E780" s="141">
        <v>42659.490972222222</v>
      </c>
      <c r="F780" s="11" t="s">
        <v>11</v>
      </c>
      <c r="G780" s="11" t="s">
        <v>443</v>
      </c>
      <c r="H780" s="1">
        <f t="shared" si="122"/>
        <v>2</v>
      </c>
      <c r="I780" s="1" t="str">
        <f t="shared" si="124"/>
        <v>ASSDG  </v>
      </c>
      <c r="J780">
        <f t="shared" si="123"/>
        <v>3</v>
      </c>
      <c r="K780" s="1" t="str">
        <f t="shared" si="119"/>
        <v>ASSDG</v>
      </c>
      <c r="L780"/>
      <c r="M780" s="1" t="str">
        <f t="shared" si="120"/>
        <v/>
      </c>
      <c r="N780"/>
    </row>
    <row r="781" spans="2:14" ht="15" x14ac:dyDescent="0.25">
      <c r="B781" s="9" t="s">
        <v>900</v>
      </c>
      <c r="C781" s="9"/>
      <c r="D781" s="142">
        <v>42659.490972222222</v>
      </c>
      <c r="E781" s="142">
        <v>42660.520138888889</v>
      </c>
      <c r="F781" s="9" t="s">
        <v>31</v>
      </c>
      <c r="G781" s="9" t="s">
        <v>1737</v>
      </c>
      <c r="H781" s="1">
        <f t="shared" si="122"/>
        <v>1</v>
      </c>
      <c r="I781" s="1" t="str">
        <f t="shared" si="124"/>
        <v>DG  </v>
      </c>
      <c r="J781">
        <f t="shared" si="123"/>
        <v>4</v>
      </c>
      <c r="K781" s="1" t="str">
        <f t="shared" si="119"/>
        <v>DG</v>
      </c>
      <c r="L781"/>
      <c r="M781" s="1" t="str">
        <f t="shared" si="120"/>
        <v/>
      </c>
      <c r="N781"/>
    </row>
    <row r="782" spans="2:14" ht="15" x14ac:dyDescent="0.25">
      <c r="B782" s="11" t="s">
        <v>901</v>
      </c>
      <c r="C782" s="11"/>
      <c r="D782" s="141">
        <v>42660.520138888889</v>
      </c>
      <c r="E782" s="141">
        <v>42661.536111111112</v>
      </c>
      <c r="F782" s="11" t="s">
        <v>31</v>
      </c>
      <c r="G782" s="11" t="s">
        <v>928</v>
      </c>
      <c r="H782" s="1">
        <f t="shared" si="122"/>
        <v>1</v>
      </c>
      <c r="I782" s="1" t="str">
        <f t="shared" si="124"/>
        <v>SLIC  </v>
      </c>
      <c r="J782">
        <f t="shared" si="123"/>
        <v>9</v>
      </c>
      <c r="K782" s="1" t="str">
        <f t="shared" si="119"/>
        <v>SLIC</v>
      </c>
      <c r="L782"/>
      <c r="M782" s="1" t="str">
        <f t="shared" si="120"/>
        <v/>
      </c>
      <c r="N782"/>
    </row>
    <row r="783" spans="2:14" ht="15" x14ac:dyDescent="0.25">
      <c r="B783" s="9" t="s">
        <v>902</v>
      </c>
      <c r="C783" s="9"/>
      <c r="D783" s="142">
        <v>42661.536111111112</v>
      </c>
      <c r="E783" s="142">
        <v>42661.588888888888</v>
      </c>
      <c r="F783" s="9" t="s">
        <v>2</v>
      </c>
      <c r="G783" s="9" t="s">
        <v>929</v>
      </c>
      <c r="H783" s="1">
        <f t="shared" si="122"/>
        <v>1</v>
      </c>
      <c r="I783" s="1" t="str">
        <f t="shared" si="124"/>
        <v>CPL  </v>
      </c>
      <c r="J783">
        <f t="shared" si="123"/>
        <v>18</v>
      </c>
      <c r="K783" s="1" t="str">
        <f t="shared" si="119"/>
        <v>CPL</v>
      </c>
      <c r="L783"/>
      <c r="M783" s="1" t="str">
        <f t="shared" si="120"/>
        <v/>
      </c>
      <c r="N783"/>
    </row>
    <row r="784" spans="2:14" ht="15" x14ac:dyDescent="0.25">
      <c r="B784" s="11" t="s">
        <v>716</v>
      </c>
      <c r="C784" s="11"/>
      <c r="D784" s="141">
        <v>42661.588888888888</v>
      </c>
      <c r="E784" s="141">
        <v>42661.626388888886</v>
      </c>
      <c r="F784" s="11" t="s">
        <v>2</v>
      </c>
      <c r="G784" s="11" t="s">
        <v>422</v>
      </c>
      <c r="H784" s="1">
        <f t="shared" si="122"/>
        <v>1</v>
      </c>
      <c r="I784" s="1" t="str">
        <f t="shared" si="124"/>
        <v>SLIC  </v>
      </c>
      <c r="J784">
        <f t="shared" si="123"/>
        <v>9</v>
      </c>
      <c r="K784" s="1" t="str">
        <f t="shared" si="119"/>
        <v>SLIC</v>
      </c>
      <c r="L784"/>
      <c r="M784" s="1" t="str">
        <f t="shared" si="120"/>
        <v/>
      </c>
      <c r="N784"/>
    </row>
    <row r="785" spans="1:39" ht="15" x14ac:dyDescent="0.25">
      <c r="B785" s="9" t="s">
        <v>903</v>
      </c>
      <c r="C785" s="9"/>
      <c r="D785" s="142">
        <v>42661.626388888886</v>
      </c>
      <c r="E785" s="142">
        <v>42661.640277777777</v>
      </c>
      <c r="F785" s="9" t="s">
        <v>2</v>
      </c>
      <c r="G785" s="9" t="s">
        <v>671</v>
      </c>
      <c r="H785" s="1">
        <f t="shared" si="122"/>
        <v>1</v>
      </c>
      <c r="I785" s="1" t="str">
        <f t="shared" si="124"/>
        <v>CPL  </v>
      </c>
      <c r="J785">
        <f t="shared" si="123"/>
        <v>18</v>
      </c>
      <c r="K785" s="1" t="str">
        <f t="shared" si="119"/>
        <v>CPL</v>
      </c>
      <c r="L785"/>
      <c r="M785" s="1" t="str">
        <f t="shared" si="120"/>
        <v/>
      </c>
      <c r="N785"/>
    </row>
    <row r="786" spans="1:39" ht="15" x14ac:dyDescent="0.25">
      <c r="B786" s="11" t="s">
        <v>904</v>
      </c>
      <c r="C786" s="11"/>
      <c r="D786" s="141">
        <v>42661.640277777777</v>
      </c>
      <c r="E786" s="141">
        <v>42662.664583333331</v>
      </c>
      <c r="F786" s="11" t="s">
        <v>31</v>
      </c>
      <c r="G786" s="11" t="s">
        <v>385</v>
      </c>
      <c r="H786" s="1">
        <f t="shared" si="122"/>
        <v>1</v>
      </c>
      <c r="I786" s="1" t="str">
        <f t="shared" si="124"/>
        <v>SLIC  </v>
      </c>
      <c r="J786">
        <f t="shared" si="123"/>
        <v>9</v>
      </c>
      <c r="K786" s="1" t="str">
        <f t="shared" si="119"/>
        <v>SLIC</v>
      </c>
      <c r="L786"/>
      <c r="M786" s="1" t="str">
        <f t="shared" si="120"/>
        <v/>
      </c>
      <c r="N786"/>
    </row>
    <row r="787" spans="1:39" ht="15" x14ac:dyDescent="0.25">
      <c r="B787" s="9" t="s">
        <v>905</v>
      </c>
      <c r="C787" s="9"/>
      <c r="D787" s="142">
        <v>42662.664583333331</v>
      </c>
      <c r="E787" s="142">
        <v>42678.615277777775</v>
      </c>
      <c r="F787" s="9" t="s">
        <v>197</v>
      </c>
      <c r="G787" s="9" t="s">
        <v>635</v>
      </c>
      <c r="H787" s="1">
        <f t="shared" si="122"/>
        <v>15</v>
      </c>
      <c r="I787" s="1" t="str">
        <f t="shared" si="124"/>
        <v>CPL  </v>
      </c>
      <c r="J787">
        <f t="shared" si="123"/>
        <v>18</v>
      </c>
      <c r="K787" s="1" t="str">
        <f t="shared" si="119"/>
        <v>CPL</v>
      </c>
      <c r="L787"/>
      <c r="M787" s="1" t="str">
        <f t="shared" si="120"/>
        <v/>
      </c>
      <c r="N787"/>
    </row>
    <row r="788" spans="1:39" ht="15" x14ac:dyDescent="0.25">
      <c r="B788" s="11" t="s">
        <v>906</v>
      </c>
      <c r="C788" s="11"/>
      <c r="D788" s="141">
        <v>42678.615277777775</v>
      </c>
      <c r="E788" s="141">
        <v>42678.745833333334</v>
      </c>
      <c r="F788" s="11" t="s">
        <v>2</v>
      </c>
      <c r="G788" s="11" t="s">
        <v>637</v>
      </c>
      <c r="H788" s="1">
        <f t="shared" si="122"/>
        <v>1</v>
      </c>
      <c r="I788" s="1" t="str">
        <f t="shared" si="124"/>
        <v>ASSDG  </v>
      </c>
      <c r="J788">
        <f t="shared" si="123"/>
        <v>3</v>
      </c>
      <c r="K788" s="1" t="str">
        <f t="shared" si="119"/>
        <v>ASSDG</v>
      </c>
      <c r="L788"/>
      <c r="M788" s="1" t="str">
        <f t="shared" si="120"/>
        <v/>
      </c>
      <c r="N788"/>
    </row>
    <row r="789" spans="1:39" ht="15" x14ac:dyDescent="0.25">
      <c r="B789" s="9" t="s">
        <v>907</v>
      </c>
      <c r="C789" s="9"/>
      <c r="D789" s="142">
        <v>42678.745833333334</v>
      </c>
      <c r="E789" s="142">
        <v>42681.793749999997</v>
      </c>
      <c r="F789" s="9" t="s">
        <v>13</v>
      </c>
      <c r="G789" s="9" t="s">
        <v>213</v>
      </c>
      <c r="H789" s="1">
        <f t="shared" si="122"/>
        <v>3</v>
      </c>
      <c r="I789" s="1" t="str">
        <f t="shared" si="124"/>
        <v>DG  </v>
      </c>
      <c r="J789">
        <f t="shared" si="123"/>
        <v>4</v>
      </c>
      <c r="K789" s="1" t="str">
        <f t="shared" si="119"/>
        <v>DG</v>
      </c>
      <c r="L789"/>
      <c r="M789" s="1" t="str">
        <f t="shared" si="120"/>
        <v/>
      </c>
      <c r="N789"/>
    </row>
    <row r="790" spans="1:39" ht="15" x14ac:dyDescent="0.25">
      <c r="B790" s="11" t="s">
        <v>908</v>
      </c>
      <c r="C790" s="11"/>
      <c r="D790" s="141">
        <v>42681.793749999997</v>
      </c>
      <c r="E790" s="141">
        <v>42681.802777777775</v>
      </c>
      <c r="F790" s="11" t="s">
        <v>2</v>
      </c>
      <c r="G790" s="11" t="s">
        <v>64</v>
      </c>
      <c r="H790" s="1">
        <f t="shared" si="122"/>
        <v>1</v>
      </c>
      <c r="I790" s="1" t="str">
        <f t="shared" si="124"/>
        <v>CO  </v>
      </c>
      <c r="J790">
        <f t="shared" si="123"/>
        <v>2</v>
      </c>
      <c r="K790" s="1" t="str">
        <f t="shared" si="119"/>
        <v>CO</v>
      </c>
      <c r="L790"/>
      <c r="M790" s="1" t="str">
        <f t="shared" si="120"/>
        <v/>
      </c>
      <c r="N790"/>
    </row>
    <row r="791" spans="1:39" x14ac:dyDescent="0.15">
      <c r="K791" s="1" t="str">
        <f t="shared" si="119"/>
        <v/>
      </c>
      <c r="M791" s="1" t="str">
        <f t="shared" si="120"/>
        <v/>
      </c>
    </row>
    <row r="792" spans="1:39" x14ac:dyDescent="0.15">
      <c r="B792" s="13"/>
      <c r="C792" s="13"/>
      <c r="D792" s="13"/>
      <c r="E792" s="13"/>
      <c r="F792" s="13"/>
      <c r="G792" s="13"/>
      <c r="H792" s="13"/>
      <c r="J792" s="13"/>
      <c r="K792" s="1" t="str">
        <f t="shared" si="119"/>
        <v/>
      </c>
      <c r="M792" s="1" t="str">
        <f t="shared" si="120"/>
        <v/>
      </c>
    </row>
    <row r="793" spans="1:39" ht="11.25" thickBot="1" x14ac:dyDescent="0.2">
      <c r="I793" s="40" t="s">
        <v>311</v>
      </c>
      <c r="J793" s="39"/>
      <c r="K793" s="1" t="str">
        <f t="shared" si="119"/>
        <v>DADOS EXTRAIDOS:</v>
      </c>
      <c r="L793" s="6" t="s">
        <v>1451</v>
      </c>
      <c r="M793" s="1" t="str">
        <f t="shared" si="120"/>
        <v>DADOS AGRUPADOS</v>
      </c>
      <c r="P793" s="6"/>
    </row>
    <row r="794" spans="1:39" ht="32.25" customHeight="1" thickBot="1" x14ac:dyDescent="0.2">
      <c r="A794" s="41" t="s">
        <v>1499</v>
      </c>
      <c r="G794" s="16" t="s">
        <v>1872</v>
      </c>
      <c r="I794" s="6" t="s">
        <v>310</v>
      </c>
      <c r="J794" s="6" t="s">
        <v>326</v>
      </c>
      <c r="K794" s="1" t="str">
        <f t="shared" si="119"/>
        <v>DEPTO</v>
      </c>
      <c r="M794" s="1" t="str">
        <f t="shared" si="120"/>
        <v/>
      </c>
      <c r="P794" s="89" t="s">
        <v>1478</v>
      </c>
      <c r="Q794" s="43"/>
      <c r="R794" s="43"/>
      <c r="S794" s="42"/>
    </row>
    <row r="795" spans="1:39" ht="15" x14ac:dyDescent="0.25">
      <c r="B795" s="11" t="s">
        <v>791</v>
      </c>
      <c r="C795" s="11"/>
      <c r="D795" s="10" t="s">
        <v>1</v>
      </c>
      <c r="E795" s="141">
        <v>42136.773611111108</v>
      </c>
      <c r="F795" s="11" t="s">
        <v>2</v>
      </c>
      <c r="G795" s="11" t="s">
        <v>1</v>
      </c>
      <c r="H795" s="1">
        <f t="shared" ref="H795:H817" si="125">VALUE(IF(LEFT(F795,1)="&lt;",1,LEFT(F795,2)))</f>
        <v>1</v>
      </c>
      <c r="I795" s="1" t="str">
        <f t="shared" ref="I795:I803" si="126">RIGHT(B795,LEN(B795)-4)</f>
        <v>SMOEP  </v>
      </c>
      <c r="J795">
        <f t="shared" ref="J795:J817" si="127">SUMIFS($H$795:$H$817,$I$795:$I$817,I795)</f>
        <v>1</v>
      </c>
      <c r="K795" s="1" t="str">
        <f t="shared" si="119"/>
        <v>SMOEP</v>
      </c>
      <c r="L795" s="39" t="s">
        <v>1477</v>
      </c>
      <c r="M795" s="1" t="str">
        <f t="shared" si="120"/>
        <v>SMOEP</v>
      </c>
      <c r="N795">
        <v>1</v>
      </c>
      <c r="O795" s="39"/>
      <c r="P795" s="84" t="s">
        <v>1501</v>
      </c>
      <c r="Q795" s="82">
        <f>SUMIFS($N$795:$N$815,$M$795:$M$815,P795)</f>
        <v>0</v>
      </c>
      <c r="R795" s="82"/>
      <c r="S795" s="83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  <c r="AF795" s="39"/>
      <c r="AG795" s="39"/>
      <c r="AH795" s="39"/>
      <c r="AI795" s="39"/>
      <c r="AJ795" s="39"/>
      <c r="AK795" s="39"/>
      <c r="AL795" s="39"/>
      <c r="AM795" s="39"/>
    </row>
    <row r="796" spans="1:39" ht="15" x14ac:dyDescent="0.25">
      <c r="B796" s="9" t="s">
        <v>346</v>
      </c>
      <c r="C796" s="9"/>
      <c r="D796" s="142">
        <v>42136.773611111108</v>
      </c>
      <c r="E796" s="142">
        <v>42138.526388888888</v>
      </c>
      <c r="F796" s="9" t="s">
        <v>31</v>
      </c>
      <c r="G796" s="9" t="s">
        <v>909</v>
      </c>
      <c r="H796" s="1">
        <f t="shared" si="125"/>
        <v>1</v>
      </c>
      <c r="I796" s="1" t="str">
        <f t="shared" si="126"/>
        <v>CAA  </v>
      </c>
      <c r="J796">
        <f t="shared" si="127"/>
        <v>1</v>
      </c>
      <c r="K796" s="1" t="str">
        <f t="shared" si="119"/>
        <v>CAA</v>
      </c>
      <c r="L796" s="39" t="s">
        <v>314</v>
      </c>
      <c r="M796" s="1" t="str">
        <f t="shared" si="120"/>
        <v>CAA</v>
      </c>
      <c r="N796">
        <v>1</v>
      </c>
      <c r="O796" s="39"/>
      <c r="P796" s="84" t="s">
        <v>1505</v>
      </c>
      <c r="Q796" s="85">
        <f t="shared" ref="Q796:Q816" si="128">SUMIFS($N$795:$N$815,$M$795:$M$815,P796)</f>
        <v>0</v>
      </c>
      <c r="R796" s="85"/>
      <c r="S796" s="86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  <c r="AG796" s="39"/>
      <c r="AH796" s="39"/>
      <c r="AI796" s="39"/>
      <c r="AJ796" s="39"/>
      <c r="AK796" s="39"/>
      <c r="AL796" s="39"/>
      <c r="AM796" s="39"/>
    </row>
    <row r="797" spans="1:39" s="13" customFormat="1" ht="15" x14ac:dyDescent="0.25">
      <c r="A797" s="39"/>
      <c r="B797" s="11" t="s">
        <v>930</v>
      </c>
      <c r="C797" s="11"/>
      <c r="D797" s="141">
        <v>42138.526388888888</v>
      </c>
      <c r="E797" s="141">
        <v>42138.759027777778</v>
      </c>
      <c r="F797" s="11" t="s">
        <v>2</v>
      </c>
      <c r="G797" s="11" t="s">
        <v>9</v>
      </c>
      <c r="H797" s="1">
        <f t="shared" si="125"/>
        <v>1</v>
      </c>
      <c r="I797" s="1" t="str">
        <f t="shared" si="126"/>
        <v>SECADM  </v>
      </c>
      <c r="J797">
        <f t="shared" si="127"/>
        <v>10</v>
      </c>
      <c r="K797" s="1" t="str">
        <f t="shared" si="119"/>
        <v>SECADM</v>
      </c>
      <c r="L797" s="39" t="s">
        <v>315</v>
      </c>
      <c r="M797" s="1" t="str">
        <f t="shared" si="120"/>
        <v>SECADM</v>
      </c>
      <c r="N797">
        <v>10</v>
      </c>
      <c r="O797" s="39"/>
      <c r="P797" s="61" t="s">
        <v>1503</v>
      </c>
      <c r="Q797" s="62">
        <f t="shared" si="128"/>
        <v>0</v>
      </c>
      <c r="R797" s="62"/>
      <c r="S797" s="63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  <c r="AG797" s="39"/>
      <c r="AH797" s="39"/>
      <c r="AI797" s="39"/>
      <c r="AJ797" s="39"/>
      <c r="AK797" s="39"/>
      <c r="AL797" s="39"/>
      <c r="AM797" s="39"/>
    </row>
    <row r="798" spans="1:39" ht="15" x14ac:dyDescent="0.25">
      <c r="B798" s="9" t="s">
        <v>931</v>
      </c>
      <c r="C798" s="9"/>
      <c r="D798" s="142">
        <v>42138.759027777778</v>
      </c>
      <c r="E798" s="142">
        <v>42138.808333333334</v>
      </c>
      <c r="F798" s="9" t="s">
        <v>2</v>
      </c>
      <c r="G798" s="9" t="s">
        <v>1873</v>
      </c>
      <c r="H798" s="1">
        <f t="shared" si="125"/>
        <v>1</v>
      </c>
      <c r="I798" s="1" t="str">
        <f t="shared" si="126"/>
        <v>SPO  </v>
      </c>
      <c r="J798">
        <f t="shared" si="127"/>
        <v>1</v>
      </c>
      <c r="K798" s="1" t="str">
        <f t="shared" si="119"/>
        <v>SPO</v>
      </c>
      <c r="L798" s="39" t="s">
        <v>316</v>
      </c>
      <c r="M798" s="1" t="str">
        <f t="shared" si="120"/>
        <v>SPO</v>
      </c>
      <c r="N798">
        <v>1</v>
      </c>
      <c r="O798" s="39"/>
      <c r="P798" s="61" t="s">
        <v>1507</v>
      </c>
      <c r="Q798" s="62">
        <f t="shared" si="128"/>
        <v>0</v>
      </c>
      <c r="R798" s="62"/>
      <c r="S798" s="63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  <c r="AG798" s="39"/>
      <c r="AH798" s="39"/>
      <c r="AI798" s="39"/>
      <c r="AJ798" s="39"/>
      <c r="AK798" s="39"/>
      <c r="AL798" s="39"/>
      <c r="AM798" s="39"/>
    </row>
    <row r="799" spans="1:39" ht="15" x14ac:dyDescent="0.25">
      <c r="B799" s="11" t="s">
        <v>932</v>
      </c>
      <c r="C799" s="11"/>
      <c r="D799" s="141">
        <v>42138.808333333334</v>
      </c>
      <c r="E799" s="141">
        <v>42139.541666666664</v>
      </c>
      <c r="F799" s="11" t="s">
        <v>2</v>
      </c>
      <c r="G799" s="11" t="s">
        <v>38</v>
      </c>
      <c r="H799" s="1">
        <f t="shared" si="125"/>
        <v>1</v>
      </c>
      <c r="I799" s="1" t="str">
        <f t="shared" si="126"/>
        <v>CO  </v>
      </c>
      <c r="J799">
        <f t="shared" si="127"/>
        <v>2</v>
      </c>
      <c r="K799" s="1" t="str">
        <f t="shared" si="119"/>
        <v>CO</v>
      </c>
      <c r="L799" s="39" t="s">
        <v>317</v>
      </c>
      <c r="M799" s="1" t="str">
        <f t="shared" si="120"/>
        <v>CO</v>
      </c>
      <c r="N799">
        <v>2</v>
      </c>
      <c r="O799" s="39"/>
      <c r="P799" s="61" t="s">
        <v>1540</v>
      </c>
      <c r="Q799" s="62">
        <f t="shared" si="128"/>
        <v>1</v>
      </c>
      <c r="R799" s="62"/>
      <c r="S799" s="63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  <c r="AF799" s="39"/>
      <c r="AG799" s="39"/>
      <c r="AH799" s="39"/>
      <c r="AI799" s="39"/>
      <c r="AJ799" s="39"/>
      <c r="AK799" s="39"/>
      <c r="AL799" s="39"/>
      <c r="AM799" s="39"/>
    </row>
    <row r="800" spans="1:39" ht="15" x14ac:dyDescent="0.25">
      <c r="B800" s="9" t="s">
        <v>933</v>
      </c>
      <c r="C800" s="9"/>
      <c r="D800" s="142">
        <v>42139.541666666664</v>
      </c>
      <c r="E800" s="142">
        <v>42139.705555555556</v>
      </c>
      <c r="F800" s="9" t="s">
        <v>2</v>
      </c>
      <c r="G800" s="9" t="s">
        <v>1726</v>
      </c>
      <c r="H800" s="1">
        <f t="shared" si="125"/>
        <v>1</v>
      </c>
      <c r="I800" s="1" t="str">
        <f t="shared" si="126"/>
        <v>SECOFC  </v>
      </c>
      <c r="J800">
        <f t="shared" si="127"/>
        <v>1</v>
      </c>
      <c r="K800" s="1" t="str">
        <f t="shared" ref="K800:K863" si="129">TRIM(SUBSTITUTE(I800,CHAR(160),CHAR(32)))</f>
        <v>SECOFC</v>
      </c>
      <c r="L800" s="39" t="s">
        <v>318</v>
      </c>
      <c r="M800" s="1" t="str">
        <f t="shared" ref="M800:M863" si="130">TRIM(SUBSTITUTE(L800,CHAR(160),CHAR(32)))</f>
        <v>SECOFC</v>
      </c>
      <c r="N800">
        <v>1</v>
      </c>
      <c r="O800" s="39"/>
      <c r="P800" s="61" t="s">
        <v>1541</v>
      </c>
      <c r="Q800" s="62">
        <f t="shared" si="128"/>
        <v>1</v>
      </c>
      <c r="R800" s="62"/>
      <c r="S800" s="63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  <c r="AG800" s="39"/>
      <c r="AH800" s="39"/>
      <c r="AI800" s="39"/>
      <c r="AJ800" s="39"/>
      <c r="AK800" s="39"/>
      <c r="AL800" s="39"/>
      <c r="AM800" s="39"/>
    </row>
    <row r="801" spans="2:19" ht="15" x14ac:dyDescent="0.25">
      <c r="B801" s="11" t="s">
        <v>646</v>
      </c>
      <c r="C801" s="11"/>
      <c r="D801" s="141">
        <v>42139.705555555556</v>
      </c>
      <c r="E801" s="141">
        <v>42142.826388888891</v>
      </c>
      <c r="F801" s="11" t="s">
        <v>13</v>
      </c>
      <c r="G801" s="11" t="s">
        <v>1727</v>
      </c>
      <c r="H801" s="1">
        <f t="shared" si="125"/>
        <v>3</v>
      </c>
      <c r="I801" s="1" t="str">
        <f t="shared" si="126"/>
        <v>CLC  </v>
      </c>
      <c r="J801">
        <f t="shared" si="127"/>
        <v>9</v>
      </c>
      <c r="K801" s="1" t="str">
        <f t="shared" si="129"/>
        <v>CLC</v>
      </c>
      <c r="L801" s="1" t="s">
        <v>319</v>
      </c>
      <c r="M801" s="1" t="str">
        <f t="shared" si="130"/>
        <v>CLC</v>
      </c>
      <c r="N801">
        <v>9</v>
      </c>
      <c r="P801" s="61" t="s">
        <v>1542</v>
      </c>
      <c r="Q801" s="62">
        <f t="shared" si="128"/>
        <v>0</v>
      </c>
      <c r="R801" s="62"/>
      <c r="S801" s="63"/>
    </row>
    <row r="802" spans="2:19" ht="15" x14ac:dyDescent="0.25">
      <c r="B802" s="9" t="s">
        <v>279</v>
      </c>
      <c r="C802" s="9"/>
      <c r="D802" s="142">
        <v>42142.826388888891</v>
      </c>
      <c r="E802" s="142">
        <v>42144.853472222225</v>
      </c>
      <c r="F802" s="9" t="s">
        <v>11</v>
      </c>
      <c r="G802" s="9" t="s">
        <v>1874</v>
      </c>
      <c r="H802" s="1">
        <f t="shared" si="125"/>
        <v>2</v>
      </c>
      <c r="I802" s="1" t="str">
        <f t="shared" si="126"/>
        <v>SECADM  </v>
      </c>
      <c r="J802">
        <f t="shared" si="127"/>
        <v>10</v>
      </c>
      <c r="K802" s="1" t="str">
        <f t="shared" si="129"/>
        <v>SECADM</v>
      </c>
      <c r="L802" s="1" t="s">
        <v>320</v>
      </c>
      <c r="M802" s="1" t="str">
        <f t="shared" si="130"/>
        <v>SC</v>
      </c>
      <c r="N802">
        <v>6</v>
      </c>
      <c r="P802" s="61" t="s">
        <v>1543</v>
      </c>
      <c r="Q802" s="62">
        <f t="shared" si="128"/>
        <v>0</v>
      </c>
      <c r="R802" s="62"/>
      <c r="S802" s="63"/>
    </row>
    <row r="803" spans="2:19" ht="15" x14ac:dyDescent="0.25">
      <c r="B803" s="11" t="s">
        <v>798</v>
      </c>
      <c r="C803" s="11"/>
      <c r="D803" s="141">
        <v>42144.853472222225</v>
      </c>
      <c r="E803" s="141">
        <v>42145.622916666667</v>
      </c>
      <c r="F803" s="11" t="s">
        <v>2</v>
      </c>
      <c r="G803" s="11" t="s">
        <v>938</v>
      </c>
      <c r="H803" s="1">
        <f t="shared" si="125"/>
        <v>1</v>
      </c>
      <c r="I803" s="1" t="str">
        <f t="shared" si="126"/>
        <v>CLC  </v>
      </c>
      <c r="J803">
        <f t="shared" si="127"/>
        <v>9</v>
      </c>
      <c r="K803" s="1" t="str">
        <f t="shared" si="129"/>
        <v>CLC</v>
      </c>
      <c r="L803" s="1" t="s">
        <v>321</v>
      </c>
      <c r="M803" s="1" t="str">
        <f t="shared" si="130"/>
        <v>SCON</v>
      </c>
      <c r="N803">
        <v>7</v>
      </c>
      <c r="P803" s="61" t="s">
        <v>1719</v>
      </c>
      <c r="Q803" s="62">
        <f t="shared" si="128"/>
        <v>0</v>
      </c>
      <c r="R803" s="62"/>
      <c r="S803" s="63"/>
    </row>
    <row r="804" spans="2:19" ht="15" x14ac:dyDescent="0.25">
      <c r="B804" s="9" t="s">
        <v>649</v>
      </c>
      <c r="C804" s="9"/>
      <c r="D804" s="142">
        <v>42145.622916666667</v>
      </c>
      <c r="E804" s="142">
        <v>42149.65902777778</v>
      </c>
      <c r="F804" s="9" t="s">
        <v>8</v>
      </c>
      <c r="G804" s="9" t="s">
        <v>1875</v>
      </c>
      <c r="H804" s="1">
        <f t="shared" si="125"/>
        <v>4</v>
      </c>
      <c r="I804" s="1" t="str">
        <f t="shared" ref="I804:I817" si="131">RIGHT(B804,LEN(B804)-5)</f>
        <v>SC  </v>
      </c>
      <c r="J804">
        <f t="shared" si="127"/>
        <v>6</v>
      </c>
      <c r="K804" s="1" t="str">
        <f t="shared" si="129"/>
        <v>SC</v>
      </c>
      <c r="L804" s="1" t="s">
        <v>322</v>
      </c>
      <c r="M804" s="1" t="str">
        <f t="shared" si="130"/>
        <v>ASSDG</v>
      </c>
      <c r="N804">
        <v>1</v>
      </c>
      <c r="P804" s="61" t="s">
        <v>1509</v>
      </c>
      <c r="Q804" s="62">
        <f t="shared" si="128"/>
        <v>0</v>
      </c>
      <c r="R804" s="62"/>
      <c r="S804" s="63"/>
    </row>
    <row r="805" spans="2:19" ht="15" x14ac:dyDescent="0.25">
      <c r="B805" s="11" t="s">
        <v>650</v>
      </c>
      <c r="C805" s="11"/>
      <c r="D805" s="141">
        <v>42149.65902777778</v>
      </c>
      <c r="E805" s="141">
        <v>42151.70208333333</v>
      </c>
      <c r="F805" s="11" t="s">
        <v>11</v>
      </c>
      <c r="G805" s="11" t="s">
        <v>939</v>
      </c>
      <c r="H805" s="1">
        <f t="shared" si="125"/>
        <v>2</v>
      </c>
      <c r="I805" s="1" t="str">
        <f t="shared" si="131"/>
        <v>CLC  </v>
      </c>
      <c r="J805">
        <f t="shared" si="127"/>
        <v>9</v>
      </c>
      <c r="K805" s="1" t="str">
        <f t="shared" si="129"/>
        <v>CLC</v>
      </c>
      <c r="L805" s="1" t="s">
        <v>323</v>
      </c>
      <c r="M805" s="1" t="str">
        <f t="shared" si="130"/>
        <v>DG</v>
      </c>
      <c r="N805">
        <v>1</v>
      </c>
      <c r="P805" s="61" t="s">
        <v>1511</v>
      </c>
      <c r="Q805" s="62">
        <f t="shared" si="128"/>
        <v>0</v>
      </c>
      <c r="R805" s="62"/>
      <c r="S805" s="63"/>
    </row>
    <row r="806" spans="2:19" ht="15" x14ac:dyDescent="0.25">
      <c r="B806" s="9" t="s">
        <v>581</v>
      </c>
      <c r="C806" s="9"/>
      <c r="D806" s="142">
        <v>42151.70208333333</v>
      </c>
      <c r="E806" s="142">
        <v>42156.843055555553</v>
      </c>
      <c r="F806" s="9" t="s">
        <v>86</v>
      </c>
      <c r="G806" s="9" t="s">
        <v>1876</v>
      </c>
      <c r="H806" s="1">
        <f t="shared" si="125"/>
        <v>5</v>
      </c>
      <c r="I806" s="1" t="str">
        <f t="shared" si="131"/>
        <v>SECADM  </v>
      </c>
      <c r="J806">
        <f t="shared" si="127"/>
        <v>10</v>
      </c>
      <c r="K806" s="1" t="str">
        <f t="shared" si="129"/>
        <v>SECADM</v>
      </c>
      <c r="L806"/>
      <c r="M806" s="97" t="s">
        <v>1549</v>
      </c>
      <c r="N806">
        <f>SUM(N788:N805)</f>
        <v>40</v>
      </c>
      <c r="P806" s="61" t="s">
        <v>1513</v>
      </c>
      <c r="Q806" s="62">
        <f t="shared" si="128"/>
        <v>0</v>
      </c>
      <c r="R806" s="62"/>
      <c r="S806" s="63"/>
    </row>
    <row r="807" spans="2:19" ht="15" x14ac:dyDescent="0.25">
      <c r="B807" s="11" t="s">
        <v>26</v>
      </c>
      <c r="C807" s="11"/>
      <c r="D807" s="141">
        <v>42156.843055555553</v>
      </c>
      <c r="E807" s="141">
        <v>42156.851388888892</v>
      </c>
      <c r="F807" s="11" t="s">
        <v>2</v>
      </c>
      <c r="G807" s="11" t="s">
        <v>938</v>
      </c>
      <c r="H807" s="1">
        <f t="shared" si="125"/>
        <v>1</v>
      </c>
      <c r="I807" s="1" t="str">
        <f t="shared" si="131"/>
        <v>CLC  </v>
      </c>
      <c r="J807">
        <f t="shared" si="127"/>
        <v>9</v>
      </c>
      <c r="K807" s="1" t="str">
        <f t="shared" si="129"/>
        <v>CLC</v>
      </c>
      <c r="L807"/>
      <c r="M807" s="1" t="str">
        <f t="shared" si="130"/>
        <v/>
      </c>
      <c r="N807"/>
      <c r="P807" s="58" t="s">
        <v>1515</v>
      </c>
      <c r="Q807" s="59">
        <f t="shared" si="128"/>
        <v>0</v>
      </c>
      <c r="R807" s="59"/>
      <c r="S807" s="60"/>
    </row>
    <row r="808" spans="2:19" ht="21" x14ac:dyDescent="0.25">
      <c r="B808" s="9" t="s">
        <v>27</v>
      </c>
      <c r="C808" s="9"/>
      <c r="D808" s="142">
        <v>42156.851388888892</v>
      </c>
      <c r="E808" s="142">
        <v>42158.682638888888</v>
      </c>
      <c r="F808" s="9" t="s">
        <v>31</v>
      </c>
      <c r="G808" s="9" t="s">
        <v>1877</v>
      </c>
      <c r="H808" s="1">
        <f t="shared" si="125"/>
        <v>1</v>
      </c>
      <c r="I808" s="1" t="str">
        <f t="shared" si="131"/>
        <v>SC  </v>
      </c>
      <c r="J808">
        <f t="shared" si="127"/>
        <v>6</v>
      </c>
      <c r="K808" s="1" t="str">
        <f t="shared" si="129"/>
        <v>SC</v>
      </c>
      <c r="L808"/>
      <c r="M808" s="1" t="str">
        <f t="shared" si="130"/>
        <v/>
      </c>
      <c r="N808"/>
      <c r="P808" s="58" t="s">
        <v>1517</v>
      </c>
      <c r="Q808" s="59">
        <f t="shared" si="128"/>
        <v>0</v>
      </c>
      <c r="R808" s="59"/>
      <c r="S808" s="60"/>
    </row>
    <row r="809" spans="2:19" ht="15" x14ac:dyDescent="0.25">
      <c r="B809" s="11" t="s">
        <v>29</v>
      </c>
      <c r="C809" s="11"/>
      <c r="D809" s="141">
        <v>42158.682638888888</v>
      </c>
      <c r="E809" s="141">
        <v>42158.838888888888</v>
      </c>
      <c r="F809" s="11" t="s">
        <v>2</v>
      </c>
      <c r="G809" s="11" t="s">
        <v>1878</v>
      </c>
      <c r="H809" s="1">
        <f t="shared" si="125"/>
        <v>1</v>
      </c>
      <c r="I809" s="1" t="str">
        <f t="shared" si="131"/>
        <v>CLC  </v>
      </c>
      <c r="J809">
        <f t="shared" si="127"/>
        <v>9</v>
      </c>
      <c r="K809" s="1" t="str">
        <f t="shared" si="129"/>
        <v>CLC</v>
      </c>
      <c r="L809"/>
      <c r="M809" s="1" t="str">
        <f t="shared" si="130"/>
        <v/>
      </c>
      <c r="N809"/>
      <c r="P809" s="58" t="s">
        <v>1519</v>
      </c>
      <c r="Q809" s="59">
        <f t="shared" si="128"/>
        <v>0</v>
      </c>
      <c r="R809" s="59"/>
      <c r="S809" s="60"/>
    </row>
    <row r="810" spans="2:19" ht="15" x14ac:dyDescent="0.25">
      <c r="B810" s="9" t="s">
        <v>30</v>
      </c>
      <c r="C810" s="9"/>
      <c r="D810" s="142">
        <v>42158.838888888888</v>
      </c>
      <c r="E810" s="142">
        <v>42165.754166666666</v>
      </c>
      <c r="F810" s="9" t="s">
        <v>28</v>
      </c>
      <c r="G810" s="9" t="s">
        <v>940</v>
      </c>
      <c r="H810" s="1">
        <f t="shared" si="125"/>
        <v>6</v>
      </c>
      <c r="I810" s="1" t="str">
        <f t="shared" si="131"/>
        <v>SCON  </v>
      </c>
      <c r="J810">
        <f t="shared" si="127"/>
        <v>7</v>
      </c>
      <c r="K810" s="1" t="str">
        <f t="shared" si="129"/>
        <v>SCON</v>
      </c>
      <c r="L810"/>
      <c r="M810" s="1" t="str">
        <f t="shared" si="130"/>
        <v/>
      </c>
      <c r="N810"/>
      <c r="P810" s="58" t="s">
        <v>1533</v>
      </c>
      <c r="Q810" s="59">
        <f t="shared" si="128"/>
        <v>0</v>
      </c>
      <c r="R810" s="59"/>
      <c r="S810" s="60"/>
    </row>
    <row r="811" spans="2:19" ht="15" x14ac:dyDescent="0.25">
      <c r="B811" s="11" t="s">
        <v>291</v>
      </c>
      <c r="C811" s="11"/>
      <c r="D811" s="141">
        <v>42165.754166666666</v>
      </c>
      <c r="E811" s="141">
        <v>42166.616666666669</v>
      </c>
      <c r="F811" s="11" t="s">
        <v>2</v>
      </c>
      <c r="G811" s="11" t="s">
        <v>941</v>
      </c>
      <c r="H811" s="1">
        <f t="shared" si="125"/>
        <v>1</v>
      </c>
      <c r="I811" s="1" t="str">
        <f t="shared" si="131"/>
        <v>SC  </v>
      </c>
      <c r="J811">
        <f t="shared" si="127"/>
        <v>6</v>
      </c>
      <c r="K811" s="1" t="str">
        <f t="shared" si="129"/>
        <v>SC</v>
      </c>
      <c r="L811"/>
      <c r="M811" s="1" t="str">
        <f t="shared" si="130"/>
        <v/>
      </c>
      <c r="N811"/>
      <c r="P811" s="58" t="s">
        <v>1522</v>
      </c>
      <c r="Q811" s="59">
        <f t="shared" si="128"/>
        <v>0</v>
      </c>
      <c r="R811" s="59"/>
      <c r="S811" s="60"/>
    </row>
    <row r="812" spans="2:19" ht="15" x14ac:dyDescent="0.25">
      <c r="B812" s="9" t="s">
        <v>934</v>
      </c>
      <c r="C812" s="9"/>
      <c r="D812" s="142">
        <v>42166.616666666669</v>
      </c>
      <c r="E812" s="142">
        <v>42166.738888888889</v>
      </c>
      <c r="F812" s="9" t="s">
        <v>2</v>
      </c>
      <c r="G812" s="9" t="s">
        <v>38</v>
      </c>
      <c r="H812" s="1">
        <f t="shared" si="125"/>
        <v>1</v>
      </c>
      <c r="I812" s="1" t="str">
        <f t="shared" si="131"/>
        <v>SCON  </v>
      </c>
      <c r="J812">
        <f t="shared" si="127"/>
        <v>7</v>
      </c>
      <c r="K812" s="1" t="str">
        <f t="shared" si="129"/>
        <v>SCON</v>
      </c>
      <c r="L812"/>
      <c r="M812" s="1" t="str">
        <f t="shared" si="130"/>
        <v/>
      </c>
      <c r="N812"/>
      <c r="P812" s="58" t="s">
        <v>1544</v>
      </c>
      <c r="Q812" s="59">
        <f t="shared" si="128"/>
        <v>0</v>
      </c>
      <c r="R812" s="59"/>
      <c r="S812" s="60"/>
    </row>
    <row r="813" spans="2:19" ht="15" x14ac:dyDescent="0.25">
      <c r="B813" s="11" t="s">
        <v>656</v>
      </c>
      <c r="C813" s="11"/>
      <c r="D813" s="141">
        <v>42166.738888888889</v>
      </c>
      <c r="E813" s="141">
        <v>42167.70208333333</v>
      </c>
      <c r="F813" s="11" t="s">
        <v>2</v>
      </c>
      <c r="G813" s="11" t="s">
        <v>942</v>
      </c>
      <c r="H813" s="1">
        <f t="shared" si="125"/>
        <v>1</v>
      </c>
      <c r="I813" s="1" t="str">
        <f t="shared" si="131"/>
        <v>CLC  </v>
      </c>
      <c r="J813">
        <f t="shared" si="127"/>
        <v>9</v>
      </c>
      <c r="K813" s="1" t="str">
        <f t="shared" si="129"/>
        <v>CLC</v>
      </c>
      <c r="L813"/>
      <c r="M813" s="1" t="str">
        <f t="shared" si="130"/>
        <v/>
      </c>
      <c r="N813"/>
      <c r="P813" s="58" t="s">
        <v>1545</v>
      </c>
      <c r="Q813" s="59">
        <f t="shared" si="128"/>
        <v>0</v>
      </c>
      <c r="R813" s="59"/>
      <c r="S813" s="60"/>
    </row>
    <row r="814" spans="2:19" ht="15" x14ac:dyDescent="0.25">
      <c r="B814" s="9" t="s">
        <v>935</v>
      </c>
      <c r="C814" s="9"/>
      <c r="D814" s="142">
        <v>42167.70208333333</v>
      </c>
      <c r="E814" s="142">
        <v>42170.695833333331</v>
      </c>
      <c r="F814" s="9" t="s">
        <v>11</v>
      </c>
      <c r="G814" s="9" t="s">
        <v>1767</v>
      </c>
      <c r="H814" s="1">
        <f t="shared" si="125"/>
        <v>2</v>
      </c>
      <c r="I814" s="1" t="str">
        <f t="shared" si="131"/>
        <v>SECADM  </v>
      </c>
      <c r="J814">
        <f t="shared" si="127"/>
        <v>10</v>
      </c>
      <c r="K814" s="1" t="str">
        <f t="shared" si="129"/>
        <v>SECADM</v>
      </c>
      <c r="L814"/>
      <c r="M814" s="1" t="str">
        <f t="shared" si="130"/>
        <v/>
      </c>
      <c r="N814"/>
      <c r="P814" s="58" t="s">
        <v>1546</v>
      </c>
      <c r="Q814" s="59">
        <f t="shared" si="128"/>
        <v>0</v>
      </c>
      <c r="R814" s="59"/>
      <c r="S814" s="60"/>
    </row>
    <row r="815" spans="2:19" ht="15" x14ac:dyDescent="0.25">
      <c r="B815" s="11" t="s">
        <v>936</v>
      </c>
      <c r="C815" s="11"/>
      <c r="D815" s="141">
        <v>42170.695833333331</v>
      </c>
      <c r="E815" s="141">
        <v>42171.73333333333</v>
      </c>
      <c r="F815" s="11" t="s">
        <v>31</v>
      </c>
      <c r="G815" s="11" t="s">
        <v>943</v>
      </c>
      <c r="H815" s="1">
        <f t="shared" si="125"/>
        <v>1</v>
      </c>
      <c r="I815" s="1" t="str">
        <f t="shared" si="131"/>
        <v>ASSDG  </v>
      </c>
      <c r="J815">
        <f t="shared" si="127"/>
        <v>1</v>
      </c>
      <c r="K815" s="1" t="str">
        <f t="shared" si="129"/>
        <v>ASSDG</v>
      </c>
      <c r="L815"/>
      <c r="M815" s="1" t="str">
        <f t="shared" si="130"/>
        <v/>
      </c>
      <c r="N815"/>
      <c r="P815" s="58" t="s">
        <v>1547</v>
      </c>
      <c r="Q815" s="59">
        <f t="shared" si="128"/>
        <v>0</v>
      </c>
      <c r="R815" s="59"/>
      <c r="S815" s="60"/>
    </row>
    <row r="816" spans="2:19" ht="15.75" thickBot="1" x14ac:dyDescent="0.3">
      <c r="B816" s="9" t="s">
        <v>937</v>
      </c>
      <c r="C816" s="9"/>
      <c r="D816" s="142">
        <v>42171.73333333333</v>
      </c>
      <c r="E816" s="142">
        <v>42171.796527777777</v>
      </c>
      <c r="F816" s="9" t="s">
        <v>2</v>
      </c>
      <c r="G816" s="9" t="s">
        <v>944</v>
      </c>
      <c r="H816" s="1">
        <f t="shared" si="125"/>
        <v>1</v>
      </c>
      <c r="I816" s="1" t="str">
        <f t="shared" si="131"/>
        <v>DG  </v>
      </c>
      <c r="J816">
        <f t="shared" si="127"/>
        <v>1</v>
      </c>
      <c r="K816" s="1" t="str">
        <f t="shared" si="129"/>
        <v>DG</v>
      </c>
      <c r="L816"/>
      <c r="M816" s="1" t="str">
        <f t="shared" si="130"/>
        <v/>
      </c>
      <c r="N816"/>
      <c r="P816" s="64" t="s">
        <v>1548</v>
      </c>
      <c r="Q816" s="88">
        <f t="shared" si="128"/>
        <v>0</v>
      </c>
      <c r="R816" s="88"/>
      <c r="S816" s="65"/>
    </row>
    <row r="817" spans="1:39" ht="15" x14ac:dyDescent="0.25">
      <c r="B817" s="11" t="s">
        <v>297</v>
      </c>
      <c r="C817" s="11"/>
      <c r="D817" s="141">
        <v>42171.796527777777</v>
      </c>
      <c r="E817" s="141">
        <v>42171.804861111108</v>
      </c>
      <c r="F817" s="11" t="s">
        <v>2</v>
      </c>
      <c r="G817" s="11" t="s">
        <v>104</v>
      </c>
      <c r="H817" s="1">
        <f t="shared" si="125"/>
        <v>1</v>
      </c>
      <c r="I817" s="1" t="str">
        <f t="shared" si="131"/>
        <v>CO  </v>
      </c>
      <c r="J817">
        <f t="shared" si="127"/>
        <v>2</v>
      </c>
      <c r="K817" s="1" t="str">
        <f t="shared" si="129"/>
        <v>CO</v>
      </c>
      <c r="L817"/>
      <c r="M817" s="1" t="str">
        <f t="shared" si="130"/>
        <v/>
      </c>
      <c r="N817"/>
    </row>
    <row r="818" spans="1:39" x14ac:dyDescent="0.15">
      <c r="K818" s="1" t="str">
        <f t="shared" si="129"/>
        <v/>
      </c>
      <c r="M818" s="1" t="str">
        <f t="shared" si="130"/>
        <v/>
      </c>
    </row>
    <row r="819" spans="1:39" x14ac:dyDescent="0.15">
      <c r="K819" s="1" t="str">
        <f t="shared" si="129"/>
        <v/>
      </c>
      <c r="M819" s="1" t="str">
        <f t="shared" si="130"/>
        <v/>
      </c>
    </row>
    <row r="820" spans="1:39" x14ac:dyDescent="0.15">
      <c r="B820" s="15"/>
      <c r="C820" s="15"/>
      <c r="D820" s="15"/>
      <c r="E820" s="15"/>
      <c r="F820" s="15"/>
      <c r="G820" s="15"/>
      <c r="H820" s="15"/>
      <c r="J820" s="39"/>
      <c r="K820" s="1" t="str">
        <f t="shared" si="129"/>
        <v/>
      </c>
      <c r="M820" s="1" t="str">
        <f t="shared" si="130"/>
        <v/>
      </c>
    </row>
    <row r="821" spans="1:39" ht="11.25" thickBot="1" x14ac:dyDescent="0.2">
      <c r="I821" s="40" t="s">
        <v>311</v>
      </c>
      <c r="J821" s="39"/>
      <c r="K821" s="1" t="str">
        <f t="shared" si="129"/>
        <v>DADOS EXTRAIDOS:</v>
      </c>
      <c r="L821" s="6" t="s">
        <v>1451</v>
      </c>
      <c r="M821" s="1" t="str">
        <f t="shared" si="130"/>
        <v>DADOS AGRUPADOS</v>
      </c>
      <c r="P821" s="6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  <c r="AH821" s="39"/>
      <c r="AI821" s="39"/>
      <c r="AJ821" s="39"/>
      <c r="AK821" s="39"/>
      <c r="AL821" s="39"/>
      <c r="AM821" s="39"/>
    </row>
    <row r="822" spans="1:39" ht="32.25" thickBot="1" x14ac:dyDescent="0.2">
      <c r="A822" s="41" t="s">
        <v>1499</v>
      </c>
      <c r="G822" s="16" t="s">
        <v>1879</v>
      </c>
      <c r="I822" s="6" t="s">
        <v>310</v>
      </c>
      <c r="J822" s="6" t="s">
        <v>326</v>
      </c>
      <c r="K822" s="1" t="str">
        <f t="shared" si="129"/>
        <v>DEPTO</v>
      </c>
      <c r="M822" s="1" t="str">
        <f t="shared" si="130"/>
        <v/>
      </c>
      <c r="P822" s="89" t="s">
        <v>1478</v>
      </c>
      <c r="Q822" s="43"/>
      <c r="R822" s="43"/>
      <c r="S822" s="42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  <c r="AH822" s="39"/>
      <c r="AI822" s="39"/>
      <c r="AJ822" s="39"/>
      <c r="AK822" s="39"/>
      <c r="AL822" s="39"/>
      <c r="AM822" s="39"/>
    </row>
    <row r="823" spans="1:39" ht="15" x14ac:dyDescent="0.25">
      <c r="B823" s="11" t="s">
        <v>791</v>
      </c>
      <c r="C823" s="11"/>
      <c r="D823" s="10" t="s">
        <v>1</v>
      </c>
      <c r="E823" s="141">
        <v>41541.727083333331</v>
      </c>
      <c r="F823" s="11" t="s">
        <v>2</v>
      </c>
      <c r="G823" s="11" t="s">
        <v>1</v>
      </c>
      <c r="H823" s="1">
        <f t="shared" ref="H823:H865" si="132">VALUE(IF(LEFT(F823,1)="&lt;",1,LEFT(F823,2)))</f>
        <v>1</v>
      </c>
      <c r="I823" s="1" t="str">
        <f t="shared" ref="I823:I831" si="133">RIGHT(B823,LEN(B823)-4)</f>
        <v>SMOEP  </v>
      </c>
      <c r="J823">
        <f t="shared" ref="J823:J865" si="134">SUMIFS($H$823:$H$865,$I$823:$I$865,I823)</f>
        <v>3</v>
      </c>
      <c r="K823" s="1" t="str">
        <f t="shared" si="129"/>
        <v>SMOEP</v>
      </c>
      <c r="L823" s="39" t="s">
        <v>1477</v>
      </c>
      <c r="M823" s="1" t="str">
        <f t="shared" si="130"/>
        <v>SMOEP</v>
      </c>
      <c r="N823">
        <v>3</v>
      </c>
      <c r="O823" s="39"/>
      <c r="P823" s="84" t="s">
        <v>1501</v>
      </c>
      <c r="Q823" s="82">
        <f>SUMIFS($N$823:$N$843,$M$823:$M$843,P823)</f>
        <v>0</v>
      </c>
      <c r="R823" s="82"/>
      <c r="S823" s="83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  <c r="AF823" s="39"/>
      <c r="AG823" s="39"/>
      <c r="AH823" s="39"/>
      <c r="AI823" s="39"/>
      <c r="AJ823" s="39"/>
      <c r="AK823" s="39"/>
      <c r="AL823" s="39"/>
      <c r="AM823" s="39"/>
    </row>
    <row r="824" spans="1:39" ht="15" x14ac:dyDescent="0.25">
      <c r="B824" s="9" t="s">
        <v>346</v>
      </c>
      <c r="C824" s="9"/>
      <c r="D824" s="142">
        <v>41541.727083333331</v>
      </c>
      <c r="E824" s="142">
        <v>41542.667361111111</v>
      </c>
      <c r="F824" s="9" t="s">
        <v>2</v>
      </c>
      <c r="G824" s="9" t="s">
        <v>617</v>
      </c>
      <c r="H824" s="1">
        <f t="shared" si="132"/>
        <v>1</v>
      </c>
      <c r="I824" s="1" t="str">
        <f t="shared" si="133"/>
        <v>CAA  </v>
      </c>
      <c r="J824">
        <f t="shared" si="134"/>
        <v>3</v>
      </c>
      <c r="K824" s="1" t="str">
        <f t="shared" si="129"/>
        <v>CAA</v>
      </c>
      <c r="L824" s="39" t="s">
        <v>314</v>
      </c>
      <c r="M824" s="1" t="str">
        <f t="shared" si="130"/>
        <v>CAA</v>
      </c>
      <c r="N824">
        <v>3</v>
      </c>
      <c r="O824" s="39"/>
      <c r="P824" s="84" t="s">
        <v>1505</v>
      </c>
      <c r="Q824" s="85">
        <f t="shared" ref="Q824:Q844" si="135">SUMIFS($N$823:$N$843,$M$823:$M$843,P824)</f>
        <v>0</v>
      </c>
      <c r="R824" s="85"/>
      <c r="S824" s="86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  <c r="AG824" s="39"/>
      <c r="AH824" s="39"/>
      <c r="AI824" s="39"/>
      <c r="AJ824" s="39"/>
      <c r="AK824" s="39"/>
      <c r="AL824" s="39"/>
      <c r="AM824" s="39"/>
    </row>
    <row r="825" spans="1:39" s="15" customFormat="1" ht="15" x14ac:dyDescent="0.25">
      <c r="A825" s="39"/>
      <c r="B825" s="11" t="s">
        <v>792</v>
      </c>
      <c r="C825" s="11"/>
      <c r="D825" s="141">
        <v>41542.667361111111</v>
      </c>
      <c r="E825" s="141">
        <v>41542.71875</v>
      </c>
      <c r="F825" s="11" t="s">
        <v>2</v>
      </c>
      <c r="G825" s="11" t="s">
        <v>349</v>
      </c>
      <c r="H825" s="1">
        <f t="shared" si="132"/>
        <v>1</v>
      </c>
      <c r="I825" s="1" t="str">
        <f t="shared" si="133"/>
        <v>SMOEP  </v>
      </c>
      <c r="J825">
        <f t="shared" si="134"/>
        <v>3</v>
      </c>
      <c r="K825" s="1" t="str">
        <f t="shared" si="129"/>
        <v>SMOEP</v>
      </c>
      <c r="L825" s="39" t="s">
        <v>315</v>
      </c>
      <c r="M825" s="1" t="str">
        <f t="shared" si="130"/>
        <v>SECADM</v>
      </c>
      <c r="N825">
        <v>5</v>
      </c>
      <c r="O825" s="39"/>
      <c r="P825" s="61" t="s">
        <v>1503</v>
      </c>
      <c r="Q825" s="62">
        <f t="shared" si="135"/>
        <v>0</v>
      </c>
      <c r="R825" s="62"/>
      <c r="S825" s="63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  <c r="AG825" s="39"/>
      <c r="AH825" s="39"/>
      <c r="AI825" s="39"/>
      <c r="AJ825" s="39"/>
      <c r="AK825" s="39"/>
      <c r="AL825" s="39"/>
      <c r="AM825" s="39"/>
    </row>
    <row r="826" spans="1:39" ht="15" x14ac:dyDescent="0.25">
      <c r="B826" s="9" t="s">
        <v>7</v>
      </c>
      <c r="C826" s="9"/>
      <c r="D826" s="142">
        <v>41542.71875</v>
      </c>
      <c r="E826" s="142">
        <v>41542.747916666667</v>
      </c>
      <c r="F826" s="9" t="s">
        <v>2</v>
      </c>
      <c r="G826" s="9" t="s">
        <v>617</v>
      </c>
      <c r="H826" s="1">
        <f t="shared" si="132"/>
        <v>1</v>
      </c>
      <c r="I826" s="1" t="str">
        <f t="shared" si="133"/>
        <v>CAA  </v>
      </c>
      <c r="J826">
        <f t="shared" si="134"/>
        <v>3</v>
      </c>
      <c r="K826" s="1" t="str">
        <f t="shared" si="129"/>
        <v>CAA</v>
      </c>
      <c r="L826" s="39" t="s">
        <v>319</v>
      </c>
      <c r="M826" s="1" t="str">
        <f t="shared" si="130"/>
        <v>CLC</v>
      </c>
      <c r="N826">
        <v>9</v>
      </c>
      <c r="O826" s="39"/>
      <c r="P826" s="61" t="s">
        <v>1507</v>
      </c>
      <c r="Q826" s="62">
        <f t="shared" si="135"/>
        <v>0</v>
      </c>
      <c r="R826" s="62"/>
      <c r="S826" s="63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  <c r="AG826" s="39"/>
      <c r="AH826" s="39"/>
      <c r="AI826" s="39"/>
      <c r="AJ826" s="39"/>
      <c r="AK826" s="39"/>
      <c r="AL826" s="39"/>
      <c r="AM826" s="39"/>
    </row>
    <row r="827" spans="1:39" ht="15" x14ac:dyDescent="0.25">
      <c r="B827" s="11" t="s">
        <v>794</v>
      </c>
      <c r="C827" s="11"/>
      <c r="D827" s="141">
        <v>41542.747916666667</v>
      </c>
      <c r="E827" s="141">
        <v>41542.821527777778</v>
      </c>
      <c r="F827" s="11" t="s">
        <v>2</v>
      </c>
      <c r="G827" s="11" t="s">
        <v>1880</v>
      </c>
      <c r="H827" s="1">
        <f t="shared" si="132"/>
        <v>1</v>
      </c>
      <c r="I827" s="1" t="str">
        <f t="shared" si="133"/>
        <v>SECADM  </v>
      </c>
      <c r="J827">
        <f t="shared" si="134"/>
        <v>5</v>
      </c>
      <c r="K827" s="1" t="str">
        <f t="shared" si="129"/>
        <v>SECADM</v>
      </c>
      <c r="L827" s="39" t="s">
        <v>320</v>
      </c>
      <c r="M827" s="1" t="str">
        <f t="shared" si="130"/>
        <v>SC</v>
      </c>
      <c r="N827">
        <v>20</v>
      </c>
      <c r="O827" s="39"/>
      <c r="P827" s="61" t="s">
        <v>1540</v>
      </c>
      <c r="Q827" s="62">
        <f t="shared" si="135"/>
        <v>3</v>
      </c>
      <c r="R827" s="62"/>
      <c r="S827" s="63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  <c r="AF827" s="39"/>
      <c r="AG827" s="39"/>
      <c r="AH827" s="39"/>
      <c r="AI827" s="39"/>
      <c r="AJ827" s="39"/>
      <c r="AK827" s="39"/>
      <c r="AL827" s="39"/>
      <c r="AM827" s="39"/>
    </row>
    <row r="828" spans="1:39" ht="15" x14ac:dyDescent="0.25">
      <c r="B828" s="9" t="s">
        <v>830</v>
      </c>
      <c r="C828" s="9"/>
      <c r="D828" s="142">
        <v>41542.821527777778</v>
      </c>
      <c r="E828" s="142">
        <v>41543.70416666667</v>
      </c>
      <c r="F828" s="9" t="s">
        <v>2</v>
      </c>
      <c r="G828" s="9" t="s">
        <v>1881</v>
      </c>
      <c r="H828" s="1">
        <f t="shared" si="132"/>
        <v>1</v>
      </c>
      <c r="I828" s="1" t="str">
        <f t="shared" si="133"/>
        <v>CLC  </v>
      </c>
      <c r="J828">
        <f t="shared" si="134"/>
        <v>9</v>
      </c>
      <c r="K828" s="1" t="str">
        <f t="shared" si="129"/>
        <v>CLC</v>
      </c>
      <c r="L828" s="1" t="s">
        <v>316</v>
      </c>
      <c r="M828" s="1" t="str">
        <f t="shared" si="130"/>
        <v>SPO</v>
      </c>
      <c r="N828">
        <v>3</v>
      </c>
      <c r="O828" s="39"/>
      <c r="P828" s="61" t="s">
        <v>1541</v>
      </c>
      <c r="Q828" s="62">
        <f t="shared" si="135"/>
        <v>3</v>
      </c>
      <c r="R828" s="62"/>
      <c r="S828" s="63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  <c r="AG828" s="39"/>
      <c r="AH828" s="39"/>
      <c r="AI828" s="39"/>
      <c r="AJ828" s="39"/>
      <c r="AK828" s="39"/>
      <c r="AL828" s="39"/>
      <c r="AM828" s="39"/>
    </row>
    <row r="829" spans="1:39" ht="15" x14ac:dyDescent="0.25">
      <c r="B829" s="11" t="s">
        <v>831</v>
      </c>
      <c r="C829" s="11"/>
      <c r="D829" s="141">
        <v>41543.70416666667</v>
      </c>
      <c r="E829" s="141">
        <v>41558.759722222225</v>
      </c>
      <c r="F829" s="11" t="s">
        <v>197</v>
      </c>
      <c r="G829" s="11" t="s">
        <v>357</v>
      </c>
      <c r="H829" s="1">
        <f t="shared" si="132"/>
        <v>15</v>
      </c>
      <c r="I829" s="1" t="str">
        <f t="shared" si="133"/>
        <v>SC  </v>
      </c>
      <c r="J829">
        <f t="shared" si="134"/>
        <v>20</v>
      </c>
      <c r="K829" s="1" t="str">
        <f t="shared" si="129"/>
        <v>SC</v>
      </c>
      <c r="L829" s="1" t="s">
        <v>317</v>
      </c>
      <c r="M829" s="1" t="str">
        <f t="shared" si="130"/>
        <v>CO</v>
      </c>
      <c r="N829">
        <v>3</v>
      </c>
      <c r="O829" s="39"/>
      <c r="P829" s="61" t="s">
        <v>1542</v>
      </c>
      <c r="Q829" s="62">
        <f t="shared" si="135"/>
        <v>0</v>
      </c>
      <c r="R829" s="62"/>
      <c r="S829" s="63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  <c r="AG829" s="39"/>
      <c r="AH829" s="39"/>
      <c r="AI829" s="39"/>
      <c r="AJ829" s="39"/>
      <c r="AK829" s="39"/>
      <c r="AL829" s="39"/>
      <c r="AM829" s="39"/>
    </row>
    <row r="830" spans="1:39" ht="15" x14ac:dyDescent="0.25">
      <c r="B830" s="9" t="s">
        <v>577</v>
      </c>
      <c r="C830" s="9"/>
      <c r="D830" s="142">
        <v>41558.759722222225</v>
      </c>
      <c r="E830" s="142">
        <v>41561.584027777775</v>
      </c>
      <c r="F830" s="9" t="s">
        <v>11</v>
      </c>
      <c r="G830" s="9" t="s">
        <v>953</v>
      </c>
      <c r="H830" s="1">
        <f t="shared" si="132"/>
        <v>2</v>
      </c>
      <c r="I830" s="1" t="str">
        <f t="shared" si="133"/>
        <v>CLC  </v>
      </c>
      <c r="J830">
        <f t="shared" si="134"/>
        <v>9</v>
      </c>
      <c r="K830" s="1" t="str">
        <f t="shared" si="129"/>
        <v>CLC</v>
      </c>
      <c r="L830" s="1" t="s">
        <v>318</v>
      </c>
      <c r="M830" s="1" t="str">
        <f t="shared" si="130"/>
        <v>SECOFC</v>
      </c>
      <c r="N830">
        <v>2</v>
      </c>
      <c r="P830" s="61" t="s">
        <v>1543</v>
      </c>
      <c r="Q830" s="62">
        <f t="shared" si="135"/>
        <v>0</v>
      </c>
      <c r="R830" s="62"/>
      <c r="S830" s="63"/>
    </row>
    <row r="831" spans="1:39" ht="15" x14ac:dyDescent="0.25">
      <c r="B831" s="11" t="s">
        <v>281</v>
      </c>
      <c r="C831" s="11"/>
      <c r="D831" s="141">
        <v>41561.584027777775</v>
      </c>
      <c r="E831" s="141">
        <v>41561.767361111109</v>
      </c>
      <c r="F831" s="11" t="s">
        <v>2</v>
      </c>
      <c r="G831" s="11" t="s">
        <v>22</v>
      </c>
      <c r="H831" s="1">
        <f t="shared" si="132"/>
        <v>1</v>
      </c>
      <c r="I831" s="1" t="str">
        <f t="shared" si="133"/>
        <v>SPO  </v>
      </c>
      <c r="J831">
        <f t="shared" si="134"/>
        <v>3</v>
      </c>
      <c r="K831" s="1" t="str">
        <f t="shared" si="129"/>
        <v>SPO</v>
      </c>
      <c r="L831" s="1" t="s">
        <v>1462</v>
      </c>
      <c r="M831" s="1" t="str">
        <f t="shared" si="130"/>
        <v>SLIC</v>
      </c>
      <c r="N831">
        <v>19</v>
      </c>
      <c r="P831" s="61" t="s">
        <v>1719</v>
      </c>
      <c r="Q831" s="62">
        <f t="shared" si="135"/>
        <v>0</v>
      </c>
      <c r="R831" s="62"/>
      <c r="S831" s="63"/>
    </row>
    <row r="832" spans="1:39" ht="15" x14ac:dyDescent="0.25">
      <c r="B832" s="9" t="s">
        <v>945</v>
      </c>
      <c r="C832" s="9"/>
      <c r="D832" s="142">
        <v>41561.767361111109</v>
      </c>
      <c r="E832" s="142">
        <v>41562.570833333331</v>
      </c>
      <c r="F832" s="9" t="s">
        <v>2</v>
      </c>
      <c r="G832" s="9" t="s">
        <v>36</v>
      </c>
      <c r="H832" s="1">
        <f t="shared" si="132"/>
        <v>1</v>
      </c>
      <c r="I832" s="1" t="str">
        <f t="shared" ref="I832:I865" si="136">RIGHT(B832,LEN(B832)-5)</f>
        <v>SMOEP  </v>
      </c>
      <c r="J832">
        <f t="shared" si="134"/>
        <v>3</v>
      </c>
      <c r="K832" s="1" t="str">
        <f t="shared" si="129"/>
        <v>SMOEP</v>
      </c>
      <c r="L832" s="1" t="s">
        <v>321</v>
      </c>
      <c r="M832" s="1" t="str">
        <f t="shared" si="130"/>
        <v>SCON</v>
      </c>
      <c r="N832">
        <v>8</v>
      </c>
      <c r="P832" s="61" t="s">
        <v>1509</v>
      </c>
      <c r="Q832" s="62">
        <f t="shared" si="135"/>
        <v>0</v>
      </c>
      <c r="R832" s="62"/>
      <c r="S832" s="63"/>
    </row>
    <row r="833" spans="2:19" ht="15" x14ac:dyDescent="0.25">
      <c r="B833" s="11" t="s">
        <v>677</v>
      </c>
      <c r="C833" s="11"/>
      <c r="D833" s="141">
        <v>41562.570833333331</v>
      </c>
      <c r="E833" s="141">
        <v>41562.696527777778</v>
      </c>
      <c r="F833" s="11" t="s">
        <v>2</v>
      </c>
      <c r="G833" s="11" t="s">
        <v>20</v>
      </c>
      <c r="H833" s="1">
        <f t="shared" si="132"/>
        <v>1</v>
      </c>
      <c r="I833" s="1" t="str">
        <f t="shared" si="136"/>
        <v>CAA  </v>
      </c>
      <c r="J833">
        <f t="shared" si="134"/>
        <v>3</v>
      </c>
      <c r="K833" s="1" t="str">
        <f t="shared" si="129"/>
        <v>CAA</v>
      </c>
      <c r="L833" s="1" t="s">
        <v>330</v>
      </c>
      <c r="M833" s="1" t="str">
        <f t="shared" si="130"/>
        <v>CPL</v>
      </c>
      <c r="N833">
        <v>25</v>
      </c>
      <c r="P833" s="61" t="s">
        <v>1511</v>
      </c>
      <c r="Q833" s="62">
        <f t="shared" si="135"/>
        <v>0</v>
      </c>
      <c r="R833" s="62"/>
      <c r="S833" s="63"/>
    </row>
    <row r="834" spans="2:19" ht="21" x14ac:dyDescent="0.25">
      <c r="B834" s="9" t="s">
        <v>581</v>
      </c>
      <c r="C834" s="9"/>
      <c r="D834" s="142">
        <v>41562.696527777778</v>
      </c>
      <c r="E834" s="142">
        <v>41564.853472222225</v>
      </c>
      <c r="F834" s="9" t="s">
        <v>11</v>
      </c>
      <c r="G834" s="9" t="s">
        <v>1663</v>
      </c>
      <c r="H834" s="1">
        <f t="shared" si="132"/>
        <v>2</v>
      </c>
      <c r="I834" s="1" t="str">
        <f t="shared" si="136"/>
        <v>SECADM  </v>
      </c>
      <c r="J834">
        <f t="shared" si="134"/>
        <v>5</v>
      </c>
      <c r="K834" s="1" t="str">
        <f t="shared" si="129"/>
        <v>SECADM</v>
      </c>
      <c r="L834" s="1" t="s">
        <v>322</v>
      </c>
      <c r="M834" s="1" t="str">
        <f t="shared" si="130"/>
        <v>ASSDG</v>
      </c>
      <c r="N834">
        <v>6</v>
      </c>
      <c r="P834" s="61" t="s">
        <v>1513</v>
      </c>
      <c r="Q834" s="62">
        <f t="shared" si="135"/>
        <v>0</v>
      </c>
      <c r="R834" s="62"/>
      <c r="S834" s="63"/>
    </row>
    <row r="835" spans="2:19" ht="21" x14ac:dyDescent="0.25">
      <c r="B835" s="11" t="s">
        <v>358</v>
      </c>
      <c r="C835" s="11"/>
      <c r="D835" s="141">
        <v>41564.853472222225</v>
      </c>
      <c r="E835" s="141">
        <v>41565.772222222222</v>
      </c>
      <c r="F835" s="11" t="s">
        <v>2</v>
      </c>
      <c r="G835" s="11" t="s">
        <v>1882</v>
      </c>
      <c r="H835" s="1">
        <f t="shared" si="132"/>
        <v>1</v>
      </c>
      <c r="I835" s="1" t="str">
        <f t="shared" si="136"/>
        <v>SPO  </v>
      </c>
      <c r="J835">
        <f t="shared" si="134"/>
        <v>3</v>
      </c>
      <c r="K835" s="1" t="str">
        <f t="shared" si="129"/>
        <v>SPO</v>
      </c>
      <c r="L835" s="1" t="s">
        <v>323</v>
      </c>
      <c r="M835" s="1" t="str">
        <f t="shared" si="130"/>
        <v>DG</v>
      </c>
      <c r="N835">
        <v>2</v>
      </c>
      <c r="P835" s="58" t="s">
        <v>1515</v>
      </c>
      <c r="Q835" s="59">
        <f t="shared" si="135"/>
        <v>0</v>
      </c>
      <c r="R835" s="59"/>
      <c r="S835" s="60"/>
    </row>
    <row r="836" spans="2:19" ht="15" x14ac:dyDescent="0.25">
      <c r="B836" s="9" t="s">
        <v>946</v>
      </c>
      <c r="C836" s="9"/>
      <c r="D836" s="142">
        <v>41565.772222222222</v>
      </c>
      <c r="E836" s="142">
        <v>41565.806250000001</v>
      </c>
      <c r="F836" s="9" t="s">
        <v>2</v>
      </c>
      <c r="G836" s="9" t="s">
        <v>38</v>
      </c>
      <c r="H836" s="1">
        <f t="shared" si="132"/>
        <v>1</v>
      </c>
      <c r="I836" s="1" t="str">
        <f t="shared" si="136"/>
        <v>CO  </v>
      </c>
      <c r="J836">
        <f t="shared" si="134"/>
        <v>3</v>
      </c>
      <c r="K836" s="1" t="str">
        <f t="shared" si="129"/>
        <v>CO</v>
      </c>
      <c r="L836" s="1" t="s">
        <v>324</v>
      </c>
      <c r="M836" s="1" t="str">
        <f t="shared" si="130"/>
        <v>ACO</v>
      </c>
      <c r="N836">
        <v>1</v>
      </c>
      <c r="P836" s="58" t="s">
        <v>1517</v>
      </c>
      <c r="Q836" s="59">
        <f t="shared" si="135"/>
        <v>0</v>
      </c>
      <c r="R836" s="59"/>
      <c r="S836" s="60"/>
    </row>
    <row r="837" spans="2:19" ht="15" x14ac:dyDescent="0.25">
      <c r="B837" s="11" t="s">
        <v>947</v>
      </c>
      <c r="C837" s="11"/>
      <c r="D837" s="141">
        <v>41565.806250000001</v>
      </c>
      <c r="E837" s="141">
        <v>41568.618055555555</v>
      </c>
      <c r="F837" s="11" t="s">
        <v>11</v>
      </c>
      <c r="G837" s="11" t="s">
        <v>1726</v>
      </c>
      <c r="H837" s="1">
        <f t="shared" si="132"/>
        <v>2</v>
      </c>
      <c r="I837" s="1" t="str">
        <f t="shared" si="136"/>
        <v>SECOFC  </v>
      </c>
      <c r="J837">
        <f t="shared" si="134"/>
        <v>2</v>
      </c>
      <c r="K837" s="1" t="str">
        <f t="shared" si="129"/>
        <v>SECOFC</v>
      </c>
      <c r="L837"/>
      <c r="M837" s="97" t="s">
        <v>1549</v>
      </c>
      <c r="N837">
        <f>SUM(N819:N836)</f>
        <v>109</v>
      </c>
      <c r="P837" s="58" t="s">
        <v>1519</v>
      </c>
      <c r="Q837" s="59">
        <f t="shared" si="135"/>
        <v>0</v>
      </c>
      <c r="R837" s="59"/>
      <c r="S837" s="60"/>
    </row>
    <row r="838" spans="2:19" ht="15" x14ac:dyDescent="0.25">
      <c r="B838" s="9" t="s">
        <v>289</v>
      </c>
      <c r="C838" s="9"/>
      <c r="D838" s="142">
        <v>41568.618055555555</v>
      </c>
      <c r="E838" s="142">
        <v>41569.661805555559</v>
      </c>
      <c r="F838" s="9" t="s">
        <v>31</v>
      </c>
      <c r="G838" s="9" t="s">
        <v>284</v>
      </c>
      <c r="H838" s="1">
        <f t="shared" si="132"/>
        <v>1</v>
      </c>
      <c r="I838" s="1" t="str">
        <f t="shared" si="136"/>
        <v>CLC  </v>
      </c>
      <c r="J838">
        <f t="shared" si="134"/>
        <v>9</v>
      </c>
      <c r="K838" s="1" t="str">
        <f t="shared" si="129"/>
        <v>CLC</v>
      </c>
      <c r="L838"/>
      <c r="M838" s="1" t="str">
        <f t="shared" si="130"/>
        <v/>
      </c>
      <c r="N838"/>
      <c r="P838" s="58" t="s">
        <v>1533</v>
      </c>
      <c r="Q838" s="59">
        <f t="shared" si="135"/>
        <v>0</v>
      </c>
      <c r="R838" s="59"/>
      <c r="S838" s="60"/>
    </row>
    <row r="839" spans="2:19" ht="15" x14ac:dyDescent="0.25">
      <c r="B839" s="11" t="s">
        <v>291</v>
      </c>
      <c r="C839" s="11"/>
      <c r="D839" s="141">
        <v>41569.661805555559</v>
      </c>
      <c r="E839" s="141">
        <v>41571.765972222223</v>
      </c>
      <c r="F839" s="11" t="s">
        <v>11</v>
      </c>
      <c r="G839" s="11" t="s">
        <v>1764</v>
      </c>
      <c r="H839" s="1">
        <f t="shared" si="132"/>
        <v>2</v>
      </c>
      <c r="I839" s="1" t="str">
        <f t="shared" si="136"/>
        <v>SC  </v>
      </c>
      <c r="J839">
        <f t="shared" si="134"/>
        <v>20</v>
      </c>
      <c r="K839" s="1" t="str">
        <f t="shared" si="129"/>
        <v>SC</v>
      </c>
      <c r="L839"/>
      <c r="M839" s="1" t="str">
        <f t="shared" si="130"/>
        <v/>
      </c>
      <c r="N839"/>
      <c r="P839" s="58" t="s">
        <v>1522</v>
      </c>
      <c r="Q839" s="59">
        <f t="shared" si="135"/>
        <v>0</v>
      </c>
      <c r="R839" s="59"/>
      <c r="S839" s="60"/>
    </row>
    <row r="840" spans="2:19" ht="15" x14ac:dyDescent="0.25">
      <c r="B840" s="9" t="s">
        <v>145</v>
      </c>
      <c r="C840" s="9"/>
      <c r="D840" s="142">
        <v>41571.765972222223</v>
      </c>
      <c r="E840" s="142">
        <v>41572.633333333331</v>
      </c>
      <c r="F840" s="9" t="s">
        <v>2</v>
      </c>
      <c r="G840" s="9" t="s">
        <v>954</v>
      </c>
      <c r="H840" s="1">
        <f t="shared" si="132"/>
        <v>1</v>
      </c>
      <c r="I840" s="1" t="str">
        <f t="shared" si="136"/>
        <v>CLC  </v>
      </c>
      <c r="J840">
        <f t="shared" si="134"/>
        <v>9</v>
      </c>
      <c r="K840" s="1" t="str">
        <f t="shared" si="129"/>
        <v>CLC</v>
      </c>
      <c r="L840"/>
      <c r="M840" s="1" t="str">
        <f t="shared" si="130"/>
        <v/>
      </c>
      <c r="N840"/>
      <c r="P840" s="58" t="s">
        <v>1544</v>
      </c>
      <c r="Q840" s="59">
        <f t="shared" si="135"/>
        <v>0</v>
      </c>
      <c r="R840" s="59"/>
      <c r="S840" s="60"/>
    </row>
    <row r="841" spans="2:19" ht="15" x14ac:dyDescent="0.25">
      <c r="B841" s="11" t="s">
        <v>250</v>
      </c>
      <c r="C841" s="11"/>
      <c r="D841" s="141">
        <v>41572.633333333331</v>
      </c>
      <c r="E841" s="141">
        <v>41575.746527777781</v>
      </c>
      <c r="F841" s="11" t="s">
        <v>13</v>
      </c>
      <c r="G841" s="11" t="s">
        <v>1883</v>
      </c>
      <c r="H841" s="1">
        <f t="shared" si="132"/>
        <v>3</v>
      </c>
      <c r="I841" s="1" t="str">
        <f t="shared" si="136"/>
        <v>SC  </v>
      </c>
      <c r="J841">
        <f t="shared" si="134"/>
        <v>20</v>
      </c>
      <c r="K841" s="1" t="str">
        <f t="shared" si="129"/>
        <v>SC</v>
      </c>
      <c r="L841"/>
      <c r="M841" s="1" t="str">
        <f t="shared" si="130"/>
        <v/>
      </c>
      <c r="N841"/>
      <c r="P841" s="58" t="s">
        <v>1545</v>
      </c>
      <c r="Q841" s="59">
        <f t="shared" si="135"/>
        <v>0</v>
      </c>
      <c r="R841" s="59"/>
      <c r="S841" s="60"/>
    </row>
    <row r="842" spans="2:19" ht="15" x14ac:dyDescent="0.25">
      <c r="B842" s="9" t="s">
        <v>252</v>
      </c>
      <c r="C842" s="9"/>
      <c r="D842" s="142">
        <v>41575.746527777781</v>
      </c>
      <c r="E842" s="142">
        <v>41575.847916666666</v>
      </c>
      <c r="F842" s="9" t="s">
        <v>2</v>
      </c>
      <c r="G842" s="9" t="s">
        <v>955</v>
      </c>
      <c r="H842" s="1">
        <f t="shared" si="132"/>
        <v>1</v>
      </c>
      <c r="I842" s="1" t="str">
        <f t="shared" si="136"/>
        <v>CLC  </v>
      </c>
      <c r="J842">
        <f t="shared" si="134"/>
        <v>9</v>
      </c>
      <c r="K842" s="1" t="str">
        <f t="shared" si="129"/>
        <v>CLC</v>
      </c>
      <c r="L842"/>
      <c r="M842" s="1" t="str">
        <f t="shared" si="130"/>
        <v/>
      </c>
      <c r="N842"/>
      <c r="P842" s="58" t="s">
        <v>1546</v>
      </c>
      <c r="Q842" s="59">
        <f t="shared" si="135"/>
        <v>0</v>
      </c>
      <c r="R842" s="59"/>
      <c r="S842" s="60"/>
    </row>
    <row r="843" spans="2:19" ht="15" x14ac:dyDescent="0.25">
      <c r="B843" s="11" t="s">
        <v>362</v>
      </c>
      <c r="C843" s="11"/>
      <c r="D843" s="141">
        <v>41575.847916666666</v>
      </c>
      <c r="E843" s="141">
        <v>41576.727083333331</v>
      </c>
      <c r="F843" s="11" t="s">
        <v>2</v>
      </c>
      <c r="G843" s="11" t="s">
        <v>1884</v>
      </c>
      <c r="H843" s="1">
        <f t="shared" si="132"/>
        <v>1</v>
      </c>
      <c r="I843" s="1" t="str">
        <f t="shared" si="136"/>
        <v>SECADM  </v>
      </c>
      <c r="J843">
        <f t="shared" si="134"/>
        <v>5</v>
      </c>
      <c r="K843" s="1" t="str">
        <f t="shared" si="129"/>
        <v>SECADM</v>
      </c>
      <c r="L843"/>
      <c r="M843" s="1" t="str">
        <f t="shared" si="130"/>
        <v/>
      </c>
      <c r="N843"/>
      <c r="P843" s="58" t="s">
        <v>1547</v>
      </c>
      <c r="Q843" s="59">
        <f t="shared" si="135"/>
        <v>0</v>
      </c>
      <c r="R843" s="59"/>
      <c r="S843" s="60"/>
    </row>
    <row r="844" spans="2:19" ht="15.75" thickBot="1" x14ac:dyDescent="0.3">
      <c r="B844" s="9" t="s">
        <v>203</v>
      </c>
      <c r="C844" s="9"/>
      <c r="D844" s="142">
        <v>41576.727083333331</v>
      </c>
      <c r="E844" s="142">
        <v>41576.774305555555</v>
      </c>
      <c r="F844" s="9" t="s">
        <v>2</v>
      </c>
      <c r="G844" s="9" t="s">
        <v>956</v>
      </c>
      <c r="H844" s="1">
        <f t="shared" si="132"/>
        <v>1</v>
      </c>
      <c r="I844" s="1" t="str">
        <f t="shared" si="136"/>
        <v>CLC  </v>
      </c>
      <c r="J844">
        <f t="shared" si="134"/>
        <v>9</v>
      </c>
      <c r="K844" s="1" t="str">
        <f t="shared" si="129"/>
        <v>CLC</v>
      </c>
      <c r="L844"/>
      <c r="M844" s="1" t="str">
        <f t="shared" si="130"/>
        <v/>
      </c>
      <c r="N844"/>
      <c r="P844" s="64" t="s">
        <v>1548</v>
      </c>
      <c r="Q844" s="88">
        <f t="shared" si="135"/>
        <v>0</v>
      </c>
      <c r="R844" s="88"/>
      <c r="S844" s="65"/>
    </row>
    <row r="845" spans="2:19" ht="15" x14ac:dyDescent="0.25">
      <c r="B845" s="11" t="s">
        <v>363</v>
      </c>
      <c r="C845" s="11"/>
      <c r="D845" s="141">
        <v>41576.774305555555</v>
      </c>
      <c r="E845" s="141">
        <v>41590.603472222225</v>
      </c>
      <c r="F845" s="11" t="s">
        <v>226</v>
      </c>
      <c r="G845" s="11" t="s">
        <v>624</v>
      </c>
      <c r="H845" s="1">
        <f t="shared" si="132"/>
        <v>13</v>
      </c>
      <c r="I845" s="1" t="str">
        <f t="shared" si="136"/>
        <v>SLIC  </v>
      </c>
      <c r="J845">
        <f t="shared" si="134"/>
        <v>19</v>
      </c>
      <c r="K845" s="1" t="str">
        <f t="shared" si="129"/>
        <v>SLIC</v>
      </c>
      <c r="L845"/>
      <c r="M845" s="1" t="str">
        <f t="shared" si="130"/>
        <v/>
      </c>
      <c r="N845"/>
    </row>
    <row r="846" spans="2:19" ht="15" x14ac:dyDescent="0.25">
      <c r="B846" s="9" t="s">
        <v>45</v>
      </c>
      <c r="C846" s="9"/>
      <c r="D846" s="142">
        <v>41590.603472222225</v>
      </c>
      <c r="E846" s="142">
        <v>41598.617361111108</v>
      </c>
      <c r="F846" s="9" t="s">
        <v>194</v>
      </c>
      <c r="G846" s="9" t="s">
        <v>853</v>
      </c>
      <c r="H846" s="1">
        <f t="shared" si="132"/>
        <v>8</v>
      </c>
      <c r="I846" s="1" t="str">
        <f t="shared" si="136"/>
        <v>SCON  </v>
      </c>
      <c r="J846">
        <f t="shared" si="134"/>
        <v>8</v>
      </c>
      <c r="K846" s="1" t="str">
        <f t="shared" si="129"/>
        <v>SCON</v>
      </c>
      <c r="L846"/>
      <c r="M846" s="1" t="str">
        <f t="shared" si="130"/>
        <v/>
      </c>
      <c r="N846"/>
    </row>
    <row r="847" spans="2:19" ht="15" x14ac:dyDescent="0.25">
      <c r="B847" s="11" t="s">
        <v>366</v>
      </c>
      <c r="C847" s="11"/>
      <c r="D847" s="141">
        <v>41598.617361111108</v>
      </c>
      <c r="E847" s="141">
        <v>41598.681944444441</v>
      </c>
      <c r="F847" s="11" t="s">
        <v>2</v>
      </c>
      <c r="G847" s="11" t="s">
        <v>957</v>
      </c>
      <c r="H847" s="1">
        <f t="shared" si="132"/>
        <v>1</v>
      </c>
      <c r="I847" s="1" t="str">
        <f t="shared" si="136"/>
        <v>SLIC  </v>
      </c>
      <c r="J847">
        <f t="shared" si="134"/>
        <v>19</v>
      </c>
      <c r="K847" s="1" t="str">
        <f t="shared" si="129"/>
        <v>SLIC</v>
      </c>
      <c r="L847"/>
      <c r="M847" s="1" t="str">
        <f t="shared" si="130"/>
        <v/>
      </c>
      <c r="N847"/>
    </row>
    <row r="848" spans="2:19" ht="15" x14ac:dyDescent="0.25">
      <c r="B848" s="9" t="s">
        <v>208</v>
      </c>
      <c r="C848" s="9"/>
      <c r="D848" s="142">
        <v>41598.681944444441</v>
      </c>
      <c r="E848" s="142">
        <v>41598.734722222223</v>
      </c>
      <c r="F848" s="9" t="s">
        <v>2</v>
      </c>
      <c r="G848" s="9" t="s">
        <v>20</v>
      </c>
      <c r="H848" s="1">
        <f t="shared" si="132"/>
        <v>1</v>
      </c>
      <c r="I848" s="1" t="str">
        <f t="shared" si="136"/>
        <v>CLC  </v>
      </c>
      <c r="J848">
        <f t="shared" si="134"/>
        <v>9</v>
      </c>
      <c r="K848" s="1" t="str">
        <f t="shared" si="129"/>
        <v>CLC</v>
      </c>
      <c r="L848"/>
      <c r="M848" s="1" t="str">
        <f t="shared" si="130"/>
        <v/>
      </c>
      <c r="N848"/>
    </row>
    <row r="849" spans="2:14" ht="15" x14ac:dyDescent="0.25">
      <c r="B849" s="11" t="s">
        <v>369</v>
      </c>
      <c r="C849" s="11"/>
      <c r="D849" s="141">
        <v>41598.734722222223</v>
      </c>
      <c r="E849" s="141">
        <v>41598.834722222222</v>
      </c>
      <c r="F849" s="11" t="s">
        <v>2</v>
      </c>
      <c r="G849" s="11" t="s">
        <v>1773</v>
      </c>
      <c r="H849" s="1">
        <f t="shared" si="132"/>
        <v>1</v>
      </c>
      <c r="I849" s="1" t="str">
        <f t="shared" si="136"/>
        <v>SECADM  </v>
      </c>
      <c r="J849">
        <f t="shared" si="134"/>
        <v>5</v>
      </c>
      <c r="K849" s="1" t="str">
        <f t="shared" si="129"/>
        <v>SECADM</v>
      </c>
      <c r="L849"/>
      <c r="M849" s="1" t="str">
        <f t="shared" si="130"/>
        <v/>
      </c>
      <c r="N849"/>
    </row>
    <row r="850" spans="2:14" ht="21" x14ac:dyDescent="0.25">
      <c r="B850" s="9" t="s">
        <v>948</v>
      </c>
      <c r="C850" s="9"/>
      <c r="D850" s="142">
        <v>41598.834722222222</v>
      </c>
      <c r="E850" s="142">
        <v>41600.863888888889</v>
      </c>
      <c r="F850" s="9" t="s">
        <v>11</v>
      </c>
      <c r="G850" s="9" t="s">
        <v>958</v>
      </c>
      <c r="H850" s="1">
        <f t="shared" si="132"/>
        <v>2</v>
      </c>
      <c r="I850" s="1" t="str">
        <f t="shared" si="136"/>
        <v>CPL  </v>
      </c>
      <c r="J850">
        <f t="shared" si="134"/>
        <v>25</v>
      </c>
      <c r="K850" s="1" t="str">
        <f t="shared" si="129"/>
        <v>CPL</v>
      </c>
      <c r="L850"/>
      <c r="M850" s="1" t="str">
        <f t="shared" si="130"/>
        <v/>
      </c>
      <c r="N850"/>
    </row>
    <row r="851" spans="2:14" ht="15" x14ac:dyDescent="0.25">
      <c r="B851" s="11" t="s">
        <v>949</v>
      </c>
      <c r="C851" s="11"/>
      <c r="D851" s="141">
        <v>41600.863888888889</v>
      </c>
      <c r="E851" s="141">
        <v>41606.802083333336</v>
      </c>
      <c r="F851" s="11" t="s">
        <v>86</v>
      </c>
      <c r="G851" s="11" t="s">
        <v>457</v>
      </c>
      <c r="H851" s="1">
        <f t="shared" si="132"/>
        <v>5</v>
      </c>
      <c r="I851" s="1" t="str">
        <f t="shared" si="136"/>
        <v>ASSDG  </v>
      </c>
      <c r="J851">
        <f t="shared" si="134"/>
        <v>6</v>
      </c>
      <c r="K851" s="1" t="str">
        <f t="shared" si="129"/>
        <v>ASSDG</v>
      </c>
      <c r="L851"/>
      <c r="M851" s="1" t="str">
        <f t="shared" si="130"/>
        <v/>
      </c>
      <c r="N851"/>
    </row>
    <row r="852" spans="2:14" ht="15" x14ac:dyDescent="0.25">
      <c r="B852" s="9" t="s">
        <v>950</v>
      </c>
      <c r="C852" s="9"/>
      <c r="D852" s="142">
        <v>41606.802083333336</v>
      </c>
      <c r="E852" s="142">
        <v>41606.84375</v>
      </c>
      <c r="F852" s="9" t="s">
        <v>2</v>
      </c>
      <c r="G852" s="9" t="s">
        <v>1885</v>
      </c>
      <c r="H852" s="1">
        <f t="shared" si="132"/>
        <v>1</v>
      </c>
      <c r="I852" s="1" t="str">
        <f t="shared" si="136"/>
        <v>DG  </v>
      </c>
      <c r="J852">
        <f t="shared" si="134"/>
        <v>2</v>
      </c>
      <c r="K852" s="1" t="str">
        <f t="shared" si="129"/>
        <v>DG</v>
      </c>
      <c r="L852"/>
      <c r="M852" s="1" t="str">
        <f t="shared" si="130"/>
        <v/>
      </c>
      <c r="N852"/>
    </row>
    <row r="853" spans="2:14" ht="15" x14ac:dyDescent="0.25">
      <c r="B853" s="11" t="s">
        <v>951</v>
      </c>
      <c r="C853" s="11"/>
      <c r="D853" s="141">
        <v>41606.84375</v>
      </c>
      <c r="E853" s="141">
        <v>41607.679166666669</v>
      </c>
      <c r="F853" s="11" t="s">
        <v>2</v>
      </c>
      <c r="G853" s="11" t="s">
        <v>959</v>
      </c>
      <c r="H853" s="1">
        <f t="shared" si="132"/>
        <v>1</v>
      </c>
      <c r="I853" s="1" t="str">
        <f t="shared" si="136"/>
        <v>SLIC  </v>
      </c>
      <c r="J853">
        <f t="shared" si="134"/>
        <v>19</v>
      </c>
      <c r="K853" s="1" t="str">
        <f t="shared" si="129"/>
        <v>SLIC</v>
      </c>
      <c r="L853"/>
      <c r="M853" s="1" t="str">
        <f t="shared" si="130"/>
        <v/>
      </c>
      <c r="N853"/>
    </row>
    <row r="854" spans="2:14" ht="15" x14ac:dyDescent="0.25">
      <c r="B854" s="9" t="s">
        <v>306</v>
      </c>
      <c r="C854" s="9"/>
      <c r="D854" s="142">
        <v>41607.679166666669</v>
      </c>
      <c r="E854" s="142">
        <v>41607.685416666667</v>
      </c>
      <c r="F854" s="9" t="s">
        <v>2</v>
      </c>
      <c r="G854" s="9" t="s">
        <v>422</v>
      </c>
      <c r="H854" s="1">
        <f t="shared" si="132"/>
        <v>1</v>
      </c>
      <c r="I854" s="1" t="str">
        <f t="shared" si="136"/>
        <v>CLC  </v>
      </c>
      <c r="J854">
        <f t="shared" si="134"/>
        <v>9</v>
      </c>
      <c r="K854" s="1" t="str">
        <f t="shared" si="129"/>
        <v>CLC</v>
      </c>
      <c r="L854"/>
      <c r="M854" s="1" t="str">
        <f t="shared" si="130"/>
        <v/>
      </c>
      <c r="N854"/>
    </row>
    <row r="855" spans="2:14" ht="21" x14ac:dyDescent="0.25">
      <c r="B855" s="11" t="s">
        <v>952</v>
      </c>
      <c r="C855" s="11"/>
      <c r="D855" s="141">
        <v>41607.685416666667</v>
      </c>
      <c r="E855" s="141">
        <v>41607.731249999997</v>
      </c>
      <c r="F855" s="11" t="s">
        <v>2</v>
      </c>
      <c r="G855" s="11" t="s">
        <v>960</v>
      </c>
      <c r="H855" s="1">
        <f t="shared" si="132"/>
        <v>1</v>
      </c>
      <c r="I855" s="1" t="str">
        <f t="shared" si="136"/>
        <v>SLIC  </v>
      </c>
      <c r="J855">
        <f t="shared" si="134"/>
        <v>19</v>
      </c>
      <c r="K855" s="1" t="str">
        <f t="shared" si="129"/>
        <v>SLIC</v>
      </c>
      <c r="L855"/>
      <c r="M855" s="1" t="str">
        <f t="shared" si="130"/>
        <v/>
      </c>
      <c r="N855"/>
    </row>
    <row r="856" spans="2:14" ht="15" x14ac:dyDescent="0.25">
      <c r="B856" s="9" t="s">
        <v>593</v>
      </c>
      <c r="C856" s="9"/>
      <c r="D856" s="142">
        <v>41607.731249999997</v>
      </c>
      <c r="E856" s="142">
        <v>41607.780555555553</v>
      </c>
      <c r="F856" s="9" t="s">
        <v>2</v>
      </c>
      <c r="G856" s="9" t="s">
        <v>961</v>
      </c>
      <c r="H856" s="1">
        <f t="shared" si="132"/>
        <v>1</v>
      </c>
      <c r="I856" s="1" t="str">
        <f t="shared" si="136"/>
        <v>SPO  </v>
      </c>
      <c r="J856">
        <f t="shared" si="134"/>
        <v>3</v>
      </c>
      <c r="K856" s="1" t="str">
        <f t="shared" si="129"/>
        <v>SPO</v>
      </c>
      <c r="L856"/>
      <c r="M856" s="1" t="str">
        <f t="shared" si="130"/>
        <v/>
      </c>
      <c r="N856"/>
    </row>
    <row r="857" spans="2:14" ht="15" x14ac:dyDescent="0.25">
      <c r="B857" s="11" t="s">
        <v>594</v>
      </c>
      <c r="C857" s="11"/>
      <c r="D857" s="141">
        <v>41607.780555555553</v>
      </c>
      <c r="E857" s="141">
        <v>41607.794444444444</v>
      </c>
      <c r="F857" s="11" t="s">
        <v>2</v>
      </c>
      <c r="G857" s="11" t="s">
        <v>38</v>
      </c>
      <c r="H857" s="1">
        <f t="shared" si="132"/>
        <v>1</v>
      </c>
      <c r="I857" s="1" t="str">
        <f t="shared" si="136"/>
        <v>CO  </v>
      </c>
      <c r="J857">
        <f t="shared" si="134"/>
        <v>3</v>
      </c>
      <c r="K857" s="1" t="str">
        <f t="shared" si="129"/>
        <v>CO</v>
      </c>
      <c r="L857"/>
      <c r="M857" s="1" t="str">
        <f t="shared" si="130"/>
        <v/>
      </c>
      <c r="N857"/>
    </row>
    <row r="858" spans="2:14" ht="15" x14ac:dyDescent="0.25">
      <c r="B858" s="9" t="s">
        <v>379</v>
      </c>
      <c r="C858" s="9"/>
      <c r="D858" s="142">
        <v>41607.794444444444</v>
      </c>
      <c r="E858" s="142">
        <v>41610.636805555558</v>
      </c>
      <c r="F858" s="9" t="s">
        <v>11</v>
      </c>
      <c r="G858" s="9" t="s">
        <v>962</v>
      </c>
      <c r="H858" s="1">
        <f t="shared" si="132"/>
        <v>2</v>
      </c>
      <c r="I858" s="1" t="str">
        <f t="shared" si="136"/>
        <v>SLIC  </v>
      </c>
      <c r="J858">
        <f t="shared" si="134"/>
        <v>19</v>
      </c>
      <c r="K858" s="1" t="str">
        <f t="shared" si="129"/>
        <v>SLIC</v>
      </c>
      <c r="L858"/>
      <c r="M858" s="1" t="str">
        <f t="shared" si="130"/>
        <v/>
      </c>
      <c r="N858"/>
    </row>
    <row r="859" spans="2:14" ht="15" x14ac:dyDescent="0.25">
      <c r="B859" s="11" t="s">
        <v>380</v>
      </c>
      <c r="C859" s="11"/>
      <c r="D859" s="141">
        <v>41610.636805555558</v>
      </c>
      <c r="E859" s="141">
        <v>41610.644444444442</v>
      </c>
      <c r="F859" s="11" t="s">
        <v>2</v>
      </c>
      <c r="G859" s="11" t="s">
        <v>963</v>
      </c>
      <c r="H859" s="1">
        <f t="shared" si="132"/>
        <v>1</v>
      </c>
      <c r="I859" s="1" t="str">
        <f t="shared" si="136"/>
        <v>CPL  </v>
      </c>
      <c r="J859">
        <f t="shared" si="134"/>
        <v>25</v>
      </c>
      <c r="K859" s="1" t="str">
        <f t="shared" si="129"/>
        <v>CPL</v>
      </c>
      <c r="L859"/>
      <c r="M859" s="1" t="str">
        <f t="shared" si="130"/>
        <v/>
      </c>
      <c r="N859"/>
    </row>
    <row r="860" spans="2:14" ht="15" x14ac:dyDescent="0.25">
      <c r="B860" s="9" t="s">
        <v>382</v>
      </c>
      <c r="C860" s="9"/>
      <c r="D860" s="142">
        <v>41610.644444444442</v>
      </c>
      <c r="E860" s="142">
        <v>41612.537499999999</v>
      </c>
      <c r="F860" s="9" t="s">
        <v>31</v>
      </c>
      <c r="G860" s="9" t="s">
        <v>385</v>
      </c>
      <c r="H860" s="1">
        <f t="shared" si="132"/>
        <v>1</v>
      </c>
      <c r="I860" s="1" t="str">
        <f t="shared" si="136"/>
        <v>SLIC  </v>
      </c>
      <c r="J860">
        <f t="shared" si="134"/>
        <v>19</v>
      </c>
      <c r="K860" s="1" t="str">
        <f t="shared" si="129"/>
        <v>SLIC</v>
      </c>
      <c r="L860"/>
      <c r="M860" s="1" t="str">
        <f t="shared" si="130"/>
        <v/>
      </c>
      <c r="N860"/>
    </row>
    <row r="861" spans="2:14" ht="15" x14ac:dyDescent="0.25">
      <c r="B861" s="11" t="s">
        <v>384</v>
      </c>
      <c r="C861" s="11"/>
      <c r="D861" s="141">
        <v>41612.537499999999</v>
      </c>
      <c r="E861" s="141">
        <v>41634.60833333333</v>
      </c>
      <c r="F861" s="11" t="s">
        <v>121</v>
      </c>
      <c r="G861" s="11" t="s">
        <v>1886</v>
      </c>
      <c r="H861" s="1">
        <f t="shared" si="132"/>
        <v>22</v>
      </c>
      <c r="I861" s="1" t="str">
        <f t="shared" si="136"/>
        <v>CPL  </v>
      </c>
      <c r="J861">
        <f t="shared" si="134"/>
        <v>25</v>
      </c>
      <c r="K861" s="1" t="str">
        <f t="shared" si="129"/>
        <v>CPL</v>
      </c>
      <c r="L861"/>
      <c r="M861" s="1" t="str">
        <f t="shared" si="130"/>
        <v/>
      </c>
      <c r="N861"/>
    </row>
    <row r="862" spans="2:14" ht="15" x14ac:dyDescent="0.25">
      <c r="B862" s="9" t="s">
        <v>841</v>
      </c>
      <c r="C862" s="9"/>
      <c r="D862" s="142">
        <v>41634.60833333333</v>
      </c>
      <c r="E862" s="142">
        <v>41634.64166666667</v>
      </c>
      <c r="F862" s="9" t="s">
        <v>2</v>
      </c>
      <c r="G862" s="9" t="s">
        <v>861</v>
      </c>
      <c r="H862" s="1">
        <f t="shared" si="132"/>
        <v>1</v>
      </c>
      <c r="I862" s="1" t="str">
        <f t="shared" si="136"/>
        <v>ASSDG  </v>
      </c>
      <c r="J862">
        <f t="shared" si="134"/>
        <v>6</v>
      </c>
      <c r="K862" s="1" t="str">
        <f t="shared" si="129"/>
        <v>ASSDG</v>
      </c>
      <c r="L862"/>
      <c r="M862" s="1" t="str">
        <f t="shared" si="130"/>
        <v/>
      </c>
      <c r="N862"/>
    </row>
    <row r="863" spans="2:14" ht="15" x14ac:dyDescent="0.25">
      <c r="B863" s="11" t="s">
        <v>842</v>
      </c>
      <c r="C863" s="11"/>
      <c r="D863" s="141">
        <v>41634.64166666667</v>
      </c>
      <c r="E863" s="141">
        <v>41634.677083333336</v>
      </c>
      <c r="F863" s="11" t="s">
        <v>2</v>
      </c>
      <c r="G863" s="11" t="s">
        <v>1780</v>
      </c>
      <c r="H863" s="1">
        <f t="shared" si="132"/>
        <v>1</v>
      </c>
      <c r="I863" s="1" t="str">
        <f t="shared" si="136"/>
        <v>DG  </v>
      </c>
      <c r="J863">
        <f t="shared" si="134"/>
        <v>2</v>
      </c>
      <c r="K863" s="1" t="str">
        <f t="shared" si="129"/>
        <v>DG</v>
      </c>
      <c r="L863"/>
      <c r="M863" s="1" t="str">
        <f t="shared" si="130"/>
        <v/>
      </c>
      <c r="N863"/>
    </row>
    <row r="864" spans="2:14" ht="15" x14ac:dyDescent="0.25">
      <c r="B864" s="9" t="s">
        <v>843</v>
      </c>
      <c r="C864" s="9"/>
      <c r="D864" s="142">
        <v>41634.677083333336</v>
      </c>
      <c r="E864" s="142">
        <v>41634.69027777778</v>
      </c>
      <c r="F864" s="9" t="s">
        <v>2</v>
      </c>
      <c r="G864" s="9" t="s">
        <v>64</v>
      </c>
      <c r="H864" s="1">
        <f t="shared" si="132"/>
        <v>1</v>
      </c>
      <c r="I864" s="1" t="str">
        <f t="shared" si="136"/>
        <v>CO  </v>
      </c>
      <c r="J864">
        <f t="shared" si="134"/>
        <v>3</v>
      </c>
      <c r="K864" s="1" t="str">
        <f t="shared" ref="K864:K927" si="137">TRIM(SUBSTITUTE(I864,CHAR(160),CHAR(32)))</f>
        <v>CO</v>
      </c>
      <c r="L864"/>
      <c r="M864" s="1" t="str">
        <f t="shared" ref="M864:M927" si="138">TRIM(SUBSTITUTE(L864,CHAR(160),CHAR(32)))</f>
        <v/>
      </c>
      <c r="N864"/>
    </row>
    <row r="865" spans="1:39" ht="15" x14ac:dyDescent="0.25">
      <c r="B865" s="11" t="s">
        <v>844</v>
      </c>
      <c r="C865" s="11"/>
      <c r="D865" s="141">
        <v>41634.69027777778</v>
      </c>
      <c r="E865" s="141">
        <v>41634.780555555553</v>
      </c>
      <c r="F865" s="11" t="s">
        <v>2</v>
      </c>
      <c r="G865" s="11" t="s">
        <v>300</v>
      </c>
      <c r="H865" s="1">
        <f t="shared" si="132"/>
        <v>1</v>
      </c>
      <c r="I865" s="1" t="str">
        <f t="shared" si="136"/>
        <v>ACO  </v>
      </c>
      <c r="J865">
        <f t="shared" si="134"/>
        <v>1</v>
      </c>
      <c r="K865" s="1" t="str">
        <f t="shared" si="137"/>
        <v>ACO</v>
      </c>
      <c r="L865"/>
      <c r="M865" s="1" t="str">
        <f t="shared" si="138"/>
        <v/>
      </c>
      <c r="N865"/>
    </row>
    <row r="866" spans="1:39" x14ac:dyDescent="0.15">
      <c r="K866" s="1" t="str">
        <f t="shared" si="137"/>
        <v/>
      </c>
      <c r="M866" s="1" t="str">
        <f t="shared" si="138"/>
        <v/>
      </c>
    </row>
    <row r="867" spans="1:39" x14ac:dyDescent="0.15">
      <c r="B867" s="15"/>
      <c r="C867" s="15"/>
      <c r="D867" s="15"/>
      <c r="E867" s="15"/>
      <c r="F867" s="15"/>
      <c r="G867" s="15"/>
      <c r="H867" s="15"/>
      <c r="I867" s="39"/>
      <c r="J867" s="39"/>
      <c r="K867" s="1" t="str">
        <f t="shared" si="137"/>
        <v/>
      </c>
      <c r="M867" s="1" t="str">
        <f t="shared" si="138"/>
        <v/>
      </c>
    </row>
    <row r="868" spans="1:39" x14ac:dyDescent="0.15">
      <c r="I868" s="39"/>
      <c r="J868" s="39"/>
      <c r="K868" s="1" t="str">
        <f t="shared" si="137"/>
        <v/>
      </c>
      <c r="M868" s="1" t="str">
        <f t="shared" si="138"/>
        <v/>
      </c>
    </row>
    <row r="869" spans="1:39" ht="11.25" thickBot="1" x14ac:dyDescent="0.2">
      <c r="I869" s="40" t="s">
        <v>311</v>
      </c>
      <c r="J869" s="39"/>
      <c r="K869" s="1" t="str">
        <f t="shared" si="137"/>
        <v>DADOS EXTRAIDOS:</v>
      </c>
      <c r="L869" s="6" t="s">
        <v>1451</v>
      </c>
      <c r="M869" s="1" t="str">
        <f t="shared" si="138"/>
        <v>DADOS AGRUPADOS</v>
      </c>
      <c r="P869" s="6"/>
    </row>
    <row r="870" spans="1:39" ht="21.75" customHeight="1" thickBot="1" x14ac:dyDescent="0.2">
      <c r="A870" s="41" t="s">
        <v>1499</v>
      </c>
      <c r="G870" s="16" t="s">
        <v>1127</v>
      </c>
      <c r="I870" s="6" t="s">
        <v>310</v>
      </c>
      <c r="J870" s="6" t="s">
        <v>326</v>
      </c>
      <c r="K870" s="1" t="str">
        <f t="shared" si="137"/>
        <v>DEPTO</v>
      </c>
      <c r="L870" s="39"/>
      <c r="M870" s="1" t="str">
        <f t="shared" si="138"/>
        <v/>
      </c>
      <c r="N870" s="39"/>
      <c r="O870" s="39"/>
      <c r="P870" s="89" t="s">
        <v>1478</v>
      </c>
      <c r="Q870" s="43"/>
      <c r="R870" s="43"/>
      <c r="S870" s="42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  <c r="AH870" s="39"/>
      <c r="AI870" s="39"/>
      <c r="AJ870" s="39"/>
      <c r="AK870" s="39"/>
      <c r="AL870" s="39"/>
      <c r="AM870" s="39"/>
    </row>
    <row r="871" spans="1:39" ht="15" x14ac:dyDescent="0.25">
      <c r="B871" s="11" t="s">
        <v>791</v>
      </c>
      <c r="C871" s="11"/>
      <c r="D871" s="10" t="s">
        <v>1</v>
      </c>
      <c r="E871" s="141">
        <v>41575.62222222222</v>
      </c>
      <c r="F871" s="11" t="s">
        <v>738</v>
      </c>
      <c r="G871" s="11" t="s">
        <v>1</v>
      </c>
      <c r="H871" s="1">
        <f t="shared" ref="H871:H901" si="139">VALUE(IF(LEFT(F871,1)="&lt;",1,LEFT(F871,2)))</f>
        <v>27</v>
      </c>
      <c r="I871" s="1" t="str">
        <f t="shared" ref="I871:I879" si="140">RIGHT(B871,LEN(B871)-4)</f>
        <v>SMOEP  </v>
      </c>
      <c r="J871">
        <f t="shared" ref="J871:J902" si="141">SUMIFS($H$871:$H$902,$I$871:$I$902,I871)</f>
        <v>27</v>
      </c>
      <c r="K871" s="1" t="str">
        <f t="shared" si="137"/>
        <v>SMOEP</v>
      </c>
      <c r="L871" s="39" t="s">
        <v>1477</v>
      </c>
      <c r="M871" s="1" t="str">
        <f t="shared" si="138"/>
        <v>SMOEP</v>
      </c>
      <c r="N871">
        <v>27</v>
      </c>
      <c r="O871" s="39"/>
      <c r="P871" s="84" t="s">
        <v>1501</v>
      </c>
      <c r="Q871" s="82">
        <f>SUMIFS($N$871:$N$891,$M$871:$M$891,P871)</f>
        <v>0</v>
      </c>
      <c r="R871" s="82"/>
      <c r="S871" s="83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  <c r="AH871" s="39"/>
      <c r="AI871" s="39"/>
      <c r="AJ871" s="39"/>
      <c r="AK871" s="39"/>
      <c r="AL871" s="39"/>
      <c r="AM871" s="39"/>
    </row>
    <row r="872" spans="1:39" s="15" customFormat="1" ht="15" x14ac:dyDescent="0.25">
      <c r="A872" s="39"/>
      <c r="B872" s="9" t="s">
        <v>346</v>
      </c>
      <c r="C872" s="9"/>
      <c r="D872" s="142">
        <v>41575.62222222222</v>
      </c>
      <c r="E872" s="142">
        <v>41575.699999999997</v>
      </c>
      <c r="F872" s="9" t="s">
        <v>2</v>
      </c>
      <c r="G872" s="9" t="s">
        <v>617</v>
      </c>
      <c r="H872" s="1">
        <f t="shared" si="139"/>
        <v>1</v>
      </c>
      <c r="I872" s="1" t="str">
        <f t="shared" si="140"/>
        <v>CAA  </v>
      </c>
      <c r="J872">
        <f t="shared" si="141"/>
        <v>1</v>
      </c>
      <c r="K872" s="1" t="str">
        <f t="shared" si="137"/>
        <v>CAA</v>
      </c>
      <c r="L872" s="39" t="s">
        <v>314</v>
      </c>
      <c r="M872" s="1" t="str">
        <f t="shared" si="138"/>
        <v>CAA</v>
      </c>
      <c r="N872">
        <v>1</v>
      </c>
      <c r="O872" s="39"/>
      <c r="P872" s="84" t="s">
        <v>1505</v>
      </c>
      <c r="Q872" s="85">
        <f t="shared" ref="Q872:Q892" si="142">SUMIFS($N$871:$N$891,$M$871:$M$891,P872)</f>
        <v>0</v>
      </c>
      <c r="R872" s="85"/>
      <c r="S872" s="86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  <c r="AH872" s="39"/>
      <c r="AI872" s="39"/>
      <c r="AJ872" s="39"/>
      <c r="AK872" s="39"/>
      <c r="AL872" s="39"/>
      <c r="AM872" s="39"/>
    </row>
    <row r="873" spans="1:39" ht="15" x14ac:dyDescent="0.25">
      <c r="B873" s="11" t="s">
        <v>930</v>
      </c>
      <c r="C873" s="11"/>
      <c r="D873" s="141">
        <v>41575.699999999997</v>
      </c>
      <c r="E873" s="141">
        <v>41576.723611111112</v>
      </c>
      <c r="F873" s="11" t="s">
        <v>31</v>
      </c>
      <c r="G873" s="11" t="s">
        <v>1887</v>
      </c>
      <c r="H873" s="1">
        <f t="shared" si="139"/>
        <v>1</v>
      </c>
      <c r="I873" s="1" t="str">
        <f t="shared" si="140"/>
        <v>SECADM  </v>
      </c>
      <c r="J873">
        <f t="shared" si="141"/>
        <v>4</v>
      </c>
      <c r="K873" s="1" t="str">
        <f t="shared" si="137"/>
        <v>SECADM</v>
      </c>
      <c r="L873" s="39" t="s">
        <v>315</v>
      </c>
      <c r="M873" s="1" t="str">
        <f t="shared" si="138"/>
        <v>SECADM</v>
      </c>
      <c r="N873">
        <v>4</v>
      </c>
      <c r="O873" s="39"/>
      <c r="P873" s="61" t="s">
        <v>1503</v>
      </c>
      <c r="Q873" s="62">
        <f t="shared" si="142"/>
        <v>0</v>
      </c>
      <c r="R873" s="62"/>
      <c r="S873" s="63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  <c r="AH873" s="39"/>
      <c r="AI873" s="39"/>
      <c r="AJ873" s="39"/>
      <c r="AK873" s="39"/>
      <c r="AL873" s="39"/>
      <c r="AM873" s="39"/>
    </row>
    <row r="874" spans="1:39" ht="15" x14ac:dyDescent="0.25">
      <c r="B874" s="9" t="s">
        <v>964</v>
      </c>
      <c r="C874" s="9"/>
      <c r="D874" s="142">
        <v>41576.723611111112</v>
      </c>
      <c r="E874" s="142">
        <v>41576.772222222222</v>
      </c>
      <c r="F874" s="9" t="s">
        <v>2</v>
      </c>
      <c r="G874" s="9" t="s">
        <v>1888</v>
      </c>
      <c r="H874" s="1">
        <f t="shared" si="139"/>
        <v>1</v>
      </c>
      <c r="I874" s="1" t="str">
        <f t="shared" si="140"/>
        <v>DG  </v>
      </c>
      <c r="J874">
        <f t="shared" si="141"/>
        <v>3</v>
      </c>
      <c r="K874" s="1" t="str">
        <f t="shared" si="137"/>
        <v>DG</v>
      </c>
      <c r="L874" s="39" t="s">
        <v>323</v>
      </c>
      <c r="M874" s="1" t="str">
        <f t="shared" si="138"/>
        <v>DG</v>
      </c>
      <c r="N874">
        <v>3</v>
      </c>
      <c r="O874" s="39"/>
      <c r="P874" s="61" t="s">
        <v>1507</v>
      </c>
      <c r="Q874" s="62">
        <f t="shared" si="142"/>
        <v>0</v>
      </c>
      <c r="R874" s="62"/>
      <c r="S874" s="63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  <c r="AH874" s="39"/>
      <c r="AI874" s="39"/>
      <c r="AJ874" s="39"/>
      <c r="AK874" s="39"/>
      <c r="AL874" s="39"/>
      <c r="AM874" s="39"/>
    </row>
    <row r="875" spans="1:39" ht="15" x14ac:dyDescent="0.25">
      <c r="B875" s="11" t="s">
        <v>965</v>
      </c>
      <c r="C875" s="11"/>
      <c r="D875" s="141">
        <v>41576.772222222222</v>
      </c>
      <c r="E875" s="141">
        <v>41577.617361111108</v>
      </c>
      <c r="F875" s="11" t="s">
        <v>2</v>
      </c>
      <c r="G875" s="11" t="s">
        <v>972</v>
      </c>
      <c r="H875" s="1">
        <f t="shared" si="139"/>
        <v>1</v>
      </c>
      <c r="I875" s="1" t="str">
        <f t="shared" si="140"/>
        <v>SPO  </v>
      </c>
      <c r="J875">
        <f t="shared" si="141"/>
        <v>1</v>
      </c>
      <c r="K875" s="1" t="str">
        <f t="shared" si="137"/>
        <v>SPO</v>
      </c>
      <c r="L875" s="39" t="s">
        <v>316</v>
      </c>
      <c r="M875" s="1" t="str">
        <f t="shared" si="138"/>
        <v>SPO</v>
      </c>
      <c r="N875">
        <v>1</v>
      </c>
      <c r="O875" s="39"/>
      <c r="P875" s="61" t="s">
        <v>1540</v>
      </c>
      <c r="Q875" s="62">
        <f t="shared" si="142"/>
        <v>1</v>
      </c>
      <c r="R875" s="62"/>
      <c r="S875" s="63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  <c r="AH875" s="39"/>
      <c r="AI875" s="39"/>
      <c r="AJ875" s="39"/>
      <c r="AK875" s="39"/>
      <c r="AL875" s="39"/>
      <c r="AM875" s="39"/>
    </row>
    <row r="876" spans="1:39" ht="15" x14ac:dyDescent="0.25">
      <c r="B876" s="9" t="s">
        <v>135</v>
      </c>
      <c r="C876" s="9"/>
      <c r="D876" s="142">
        <v>41577.617361111108</v>
      </c>
      <c r="E876" s="142">
        <v>41577.625694444447</v>
      </c>
      <c r="F876" s="9" t="s">
        <v>2</v>
      </c>
      <c r="G876" s="9" t="s">
        <v>827</v>
      </c>
      <c r="H876" s="1">
        <f t="shared" si="139"/>
        <v>1</v>
      </c>
      <c r="I876" s="1" t="str">
        <f t="shared" si="140"/>
        <v>CO  </v>
      </c>
      <c r="J876">
        <f t="shared" si="141"/>
        <v>2</v>
      </c>
      <c r="K876" s="1" t="str">
        <f t="shared" si="137"/>
        <v>CO</v>
      </c>
      <c r="L876" s="39" t="s">
        <v>317</v>
      </c>
      <c r="M876" s="1" t="str">
        <f t="shared" si="138"/>
        <v>CO</v>
      </c>
      <c r="N876">
        <v>2</v>
      </c>
      <c r="O876" s="39"/>
      <c r="P876" s="61" t="s">
        <v>1541</v>
      </c>
      <c r="Q876" s="62">
        <f t="shared" si="142"/>
        <v>27</v>
      </c>
      <c r="R876" s="62"/>
      <c r="S876" s="63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  <c r="AG876" s="39"/>
      <c r="AH876" s="39"/>
      <c r="AI876" s="39"/>
      <c r="AJ876" s="39"/>
      <c r="AK876" s="39"/>
      <c r="AL876" s="39"/>
      <c r="AM876" s="39"/>
    </row>
    <row r="877" spans="1:39" ht="15" x14ac:dyDescent="0.25">
      <c r="B877" s="11" t="s">
        <v>966</v>
      </c>
      <c r="C877" s="11"/>
      <c r="D877" s="141">
        <v>41577.625694444447</v>
      </c>
      <c r="E877" s="141">
        <v>41577.665277777778</v>
      </c>
      <c r="F877" s="11" t="s">
        <v>2</v>
      </c>
      <c r="G877" s="11" t="s">
        <v>1726</v>
      </c>
      <c r="H877" s="1">
        <f t="shared" si="139"/>
        <v>1</v>
      </c>
      <c r="I877" s="1" t="str">
        <f t="shared" si="140"/>
        <v>SECOFC  </v>
      </c>
      <c r="J877">
        <f t="shared" si="141"/>
        <v>1</v>
      </c>
      <c r="K877" s="1" t="str">
        <f t="shared" si="137"/>
        <v>SECOFC</v>
      </c>
      <c r="L877" s="39" t="s">
        <v>318</v>
      </c>
      <c r="M877" s="1" t="str">
        <f t="shared" si="138"/>
        <v>SECOFC</v>
      </c>
      <c r="N877">
        <v>1</v>
      </c>
      <c r="O877" s="39"/>
      <c r="P877" s="61" t="s">
        <v>1542</v>
      </c>
      <c r="Q877" s="62">
        <f t="shared" si="142"/>
        <v>0</v>
      </c>
      <c r="R877" s="62"/>
      <c r="S877" s="63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  <c r="AH877" s="39"/>
      <c r="AI877" s="39"/>
      <c r="AJ877" s="39"/>
      <c r="AK877" s="39"/>
      <c r="AL877" s="39"/>
      <c r="AM877" s="39"/>
    </row>
    <row r="878" spans="1:39" ht="15" x14ac:dyDescent="0.25">
      <c r="B878" s="9" t="s">
        <v>577</v>
      </c>
      <c r="C878" s="9"/>
      <c r="D878" s="142">
        <v>41577.665277777778</v>
      </c>
      <c r="E878" s="142">
        <v>41577.75</v>
      </c>
      <c r="F878" s="9" t="s">
        <v>2</v>
      </c>
      <c r="G878" s="9" t="s">
        <v>284</v>
      </c>
      <c r="H878" s="1">
        <f t="shared" si="139"/>
        <v>1</v>
      </c>
      <c r="I878" s="1" t="str">
        <f t="shared" si="140"/>
        <v>CLC  </v>
      </c>
      <c r="J878">
        <f t="shared" si="141"/>
        <v>6</v>
      </c>
      <c r="K878" s="1" t="str">
        <f t="shared" si="137"/>
        <v>CLC</v>
      </c>
      <c r="L878" s="39" t="s">
        <v>319</v>
      </c>
      <c r="M878" s="1" t="str">
        <f t="shared" si="138"/>
        <v>CLC</v>
      </c>
      <c r="N878">
        <v>6</v>
      </c>
      <c r="O878" s="39"/>
      <c r="P878" s="61" t="s">
        <v>1543</v>
      </c>
      <c r="Q878" s="62">
        <f t="shared" si="142"/>
        <v>0</v>
      </c>
      <c r="R878" s="62"/>
      <c r="S878" s="63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  <c r="AH878" s="39"/>
      <c r="AI878" s="39"/>
      <c r="AJ878" s="39"/>
      <c r="AK878" s="39"/>
      <c r="AL878" s="39"/>
      <c r="AM878" s="39"/>
    </row>
    <row r="879" spans="1:39" ht="15" x14ac:dyDescent="0.25">
      <c r="B879" s="11" t="s">
        <v>578</v>
      </c>
      <c r="C879" s="11"/>
      <c r="D879" s="141">
        <v>41577.75</v>
      </c>
      <c r="E879" s="141">
        <v>41597.629166666666</v>
      </c>
      <c r="F879" s="11" t="s">
        <v>5</v>
      </c>
      <c r="G879" s="11" t="s">
        <v>1889</v>
      </c>
      <c r="H879" s="1">
        <f t="shared" si="139"/>
        <v>19</v>
      </c>
      <c r="I879" s="1" t="str">
        <f t="shared" si="140"/>
        <v>SC  </v>
      </c>
      <c r="J879">
        <f t="shared" si="141"/>
        <v>19</v>
      </c>
      <c r="K879" s="1" t="str">
        <f t="shared" si="137"/>
        <v>SC</v>
      </c>
      <c r="L879" s="39" t="s">
        <v>320</v>
      </c>
      <c r="M879" s="1" t="str">
        <f t="shared" si="138"/>
        <v>SC</v>
      </c>
      <c r="N879">
        <v>19</v>
      </c>
      <c r="O879" s="39"/>
      <c r="P879" s="61" t="s">
        <v>1719</v>
      </c>
      <c r="Q879" s="62">
        <f t="shared" si="142"/>
        <v>0</v>
      </c>
      <c r="R879" s="62"/>
      <c r="S879" s="63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  <c r="AH879" s="39"/>
      <c r="AI879" s="39"/>
      <c r="AJ879" s="39"/>
      <c r="AK879" s="39"/>
      <c r="AL879" s="39"/>
      <c r="AM879" s="39"/>
    </row>
    <row r="880" spans="1:39" ht="15" x14ac:dyDescent="0.25">
      <c r="B880" s="9" t="s">
        <v>91</v>
      </c>
      <c r="C880" s="9"/>
      <c r="D880" s="142">
        <v>41597.629166666666</v>
      </c>
      <c r="E880" s="142">
        <v>41597.755555555559</v>
      </c>
      <c r="F880" s="9" t="s">
        <v>2</v>
      </c>
      <c r="G880" s="9" t="s">
        <v>1890</v>
      </c>
      <c r="H880" s="1">
        <f t="shared" si="139"/>
        <v>1</v>
      </c>
      <c r="I880" s="1" t="str">
        <f t="shared" ref="I880:I902" si="143">RIGHT(B880,LEN(B880)-5)</f>
        <v>CLC  </v>
      </c>
      <c r="J880">
        <f t="shared" si="141"/>
        <v>6</v>
      </c>
      <c r="K880" s="1" t="str">
        <f t="shared" si="137"/>
        <v>CLC</v>
      </c>
      <c r="L880" s="1" t="s">
        <v>1462</v>
      </c>
      <c r="M880" s="1" t="str">
        <f t="shared" si="138"/>
        <v>SLIC</v>
      </c>
      <c r="N880">
        <v>8</v>
      </c>
      <c r="P880" s="61" t="s">
        <v>1509</v>
      </c>
      <c r="Q880" s="62">
        <f t="shared" si="142"/>
        <v>0</v>
      </c>
      <c r="R880" s="62"/>
      <c r="S880" s="63"/>
    </row>
    <row r="881" spans="2:19" ht="15" x14ac:dyDescent="0.25">
      <c r="B881" s="11" t="s">
        <v>967</v>
      </c>
      <c r="C881" s="11"/>
      <c r="D881" s="141">
        <v>41597.755555555559</v>
      </c>
      <c r="E881" s="141">
        <v>41598.835416666669</v>
      </c>
      <c r="F881" s="11" t="s">
        <v>31</v>
      </c>
      <c r="G881" s="11" t="s">
        <v>1891</v>
      </c>
      <c r="H881" s="1">
        <f t="shared" si="139"/>
        <v>1</v>
      </c>
      <c r="I881" s="1" t="str">
        <f t="shared" si="143"/>
        <v>SECADM  </v>
      </c>
      <c r="J881">
        <f t="shared" si="141"/>
        <v>4</v>
      </c>
      <c r="K881" s="1" t="str">
        <f t="shared" si="137"/>
        <v>SECADM</v>
      </c>
      <c r="L881" s="1" t="s">
        <v>330</v>
      </c>
      <c r="M881" s="1" t="str">
        <f t="shared" si="138"/>
        <v>CPL</v>
      </c>
      <c r="N881">
        <v>27</v>
      </c>
      <c r="P881" s="61" t="s">
        <v>1511</v>
      </c>
      <c r="Q881" s="62">
        <f t="shared" si="142"/>
        <v>0</v>
      </c>
      <c r="R881" s="62"/>
      <c r="S881" s="63"/>
    </row>
    <row r="882" spans="2:19" ht="15" x14ac:dyDescent="0.25">
      <c r="B882" s="9" t="s">
        <v>94</v>
      </c>
      <c r="C882" s="9"/>
      <c r="D882" s="142">
        <v>41598.835416666669</v>
      </c>
      <c r="E882" s="142">
        <v>41599.665972222225</v>
      </c>
      <c r="F882" s="9" t="s">
        <v>2</v>
      </c>
      <c r="G882" s="9" t="s">
        <v>973</v>
      </c>
      <c r="H882" s="1">
        <f t="shared" si="139"/>
        <v>1</v>
      </c>
      <c r="I882" s="1" t="str">
        <f t="shared" si="143"/>
        <v>CLC  </v>
      </c>
      <c r="J882">
        <f t="shared" si="141"/>
        <v>6</v>
      </c>
      <c r="K882" s="1" t="str">
        <f t="shared" si="137"/>
        <v>CLC</v>
      </c>
      <c r="L882" s="1" t="s">
        <v>322</v>
      </c>
      <c r="M882" s="1" t="str">
        <f t="shared" si="138"/>
        <v>ASSDG</v>
      </c>
      <c r="N882">
        <v>5</v>
      </c>
      <c r="P882" s="61" t="s">
        <v>1513</v>
      </c>
      <c r="Q882" s="62">
        <f t="shared" si="142"/>
        <v>0</v>
      </c>
      <c r="R882" s="62"/>
      <c r="S882" s="63"/>
    </row>
    <row r="883" spans="2:19" ht="15" x14ac:dyDescent="0.25">
      <c r="B883" s="11" t="s">
        <v>968</v>
      </c>
      <c r="C883" s="11"/>
      <c r="D883" s="141">
        <v>41599.665972222225</v>
      </c>
      <c r="E883" s="141">
        <v>41605.586111111108</v>
      </c>
      <c r="F883" s="11" t="s">
        <v>86</v>
      </c>
      <c r="G883" s="11" t="s">
        <v>624</v>
      </c>
      <c r="H883" s="1">
        <f t="shared" si="139"/>
        <v>5</v>
      </c>
      <c r="I883" s="1" t="str">
        <f t="shared" si="143"/>
        <v>SLIC  </v>
      </c>
      <c r="J883">
        <f t="shared" si="141"/>
        <v>8</v>
      </c>
      <c r="K883" s="1" t="str">
        <f t="shared" si="137"/>
        <v>SLIC</v>
      </c>
      <c r="L883" s="1" t="s">
        <v>321</v>
      </c>
      <c r="M883" s="1" t="str">
        <f t="shared" si="138"/>
        <v>SCON</v>
      </c>
      <c r="N883">
        <v>1</v>
      </c>
      <c r="P883" s="58" t="s">
        <v>1515</v>
      </c>
      <c r="Q883" s="59">
        <f t="shared" si="142"/>
        <v>0</v>
      </c>
      <c r="R883" s="59"/>
      <c r="S883" s="60"/>
    </row>
    <row r="884" spans="2:19" ht="15" x14ac:dyDescent="0.25">
      <c r="B884" s="9" t="s">
        <v>97</v>
      </c>
      <c r="C884" s="9"/>
      <c r="D884" s="142">
        <v>41605.586111111108</v>
      </c>
      <c r="E884" s="142">
        <v>41605.719444444447</v>
      </c>
      <c r="F884" s="9" t="s">
        <v>2</v>
      </c>
      <c r="G884" s="9" t="s">
        <v>857</v>
      </c>
      <c r="H884" s="1">
        <f t="shared" si="139"/>
        <v>1</v>
      </c>
      <c r="I884" s="1" t="str">
        <f t="shared" si="143"/>
        <v>CLC  </v>
      </c>
      <c r="J884">
        <f t="shared" si="141"/>
        <v>6</v>
      </c>
      <c r="K884" s="1" t="str">
        <f t="shared" si="137"/>
        <v>CLC</v>
      </c>
      <c r="L884"/>
      <c r="M884" s="97" t="s">
        <v>1549</v>
      </c>
      <c r="N884">
        <f>SUM(N866:N883)</f>
        <v>105</v>
      </c>
      <c r="P884" s="58" t="s">
        <v>1517</v>
      </c>
      <c r="Q884" s="59">
        <f t="shared" si="142"/>
        <v>0</v>
      </c>
      <c r="R884" s="59"/>
      <c r="S884" s="60"/>
    </row>
    <row r="885" spans="2:19" ht="15" x14ac:dyDescent="0.25">
      <c r="B885" s="11" t="s">
        <v>99</v>
      </c>
      <c r="C885" s="11"/>
      <c r="D885" s="141">
        <v>41605.719444444447</v>
      </c>
      <c r="E885" s="141">
        <v>41605.803472222222</v>
      </c>
      <c r="F885" s="11" t="s">
        <v>2</v>
      </c>
      <c r="G885" s="11" t="s">
        <v>1737</v>
      </c>
      <c r="H885" s="1">
        <f t="shared" si="139"/>
        <v>1</v>
      </c>
      <c r="I885" s="1" t="str">
        <f t="shared" si="143"/>
        <v>SECADM  </v>
      </c>
      <c r="J885">
        <f t="shared" si="141"/>
        <v>4</v>
      </c>
      <c r="K885" s="1" t="str">
        <f t="shared" si="137"/>
        <v>SECADM</v>
      </c>
      <c r="L885"/>
      <c r="M885" s="1" t="str">
        <f t="shared" si="138"/>
        <v/>
      </c>
      <c r="N885"/>
      <c r="P885" s="58" t="s">
        <v>1519</v>
      </c>
      <c r="Q885" s="59">
        <f t="shared" si="142"/>
        <v>0</v>
      </c>
      <c r="R885" s="59"/>
      <c r="S885" s="60"/>
    </row>
    <row r="886" spans="2:19" ht="15" x14ac:dyDescent="0.25">
      <c r="B886" s="9" t="s">
        <v>969</v>
      </c>
      <c r="C886" s="9"/>
      <c r="D886" s="142">
        <v>41605.803472222222</v>
      </c>
      <c r="E886" s="142">
        <v>41607.769444444442</v>
      </c>
      <c r="F886" s="9" t="s">
        <v>31</v>
      </c>
      <c r="G886" s="9" t="s">
        <v>974</v>
      </c>
      <c r="H886" s="1">
        <f t="shared" si="139"/>
        <v>1</v>
      </c>
      <c r="I886" s="1" t="str">
        <f t="shared" si="143"/>
        <v>CPL  </v>
      </c>
      <c r="J886">
        <f t="shared" si="141"/>
        <v>27</v>
      </c>
      <c r="K886" s="1" t="str">
        <f t="shared" si="137"/>
        <v>CPL</v>
      </c>
      <c r="L886"/>
      <c r="M886" s="1" t="str">
        <f t="shared" si="138"/>
        <v/>
      </c>
      <c r="N886"/>
      <c r="P886" s="58" t="s">
        <v>1533</v>
      </c>
      <c r="Q886" s="59">
        <f t="shared" si="142"/>
        <v>0</v>
      </c>
      <c r="R886" s="59"/>
      <c r="S886" s="60"/>
    </row>
    <row r="887" spans="2:19" ht="15" x14ac:dyDescent="0.25">
      <c r="B887" s="11" t="s">
        <v>970</v>
      </c>
      <c r="C887" s="11"/>
      <c r="D887" s="141">
        <v>41607.769444444442</v>
      </c>
      <c r="E887" s="141">
        <v>41611.724999999999</v>
      </c>
      <c r="F887" s="11" t="s">
        <v>13</v>
      </c>
      <c r="G887" s="11" t="s">
        <v>457</v>
      </c>
      <c r="H887" s="1">
        <f t="shared" si="139"/>
        <v>3</v>
      </c>
      <c r="I887" s="1" t="str">
        <f t="shared" si="143"/>
        <v>ASSDG  </v>
      </c>
      <c r="J887">
        <f t="shared" si="141"/>
        <v>5</v>
      </c>
      <c r="K887" s="1" t="str">
        <f t="shared" si="137"/>
        <v>ASSDG</v>
      </c>
      <c r="L887"/>
      <c r="M887" s="1" t="str">
        <f t="shared" si="138"/>
        <v/>
      </c>
      <c r="N887"/>
      <c r="P887" s="58" t="s">
        <v>1522</v>
      </c>
      <c r="Q887" s="59">
        <f t="shared" si="142"/>
        <v>0</v>
      </c>
      <c r="R887" s="59"/>
      <c r="S887" s="60"/>
    </row>
    <row r="888" spans="2:19" ht="15" x14ac:dyDescent="0.25">
      <c r="B888" s="9" t="s">
        <v>934</v>
      </c>
      <c r="C888" s="9"/>
      <c r="D888" s="142">
        <v>41611.724999999999</v>
      </c>
      <c r="E888" s="142">
        <v>41611.756249999999</v>
      </c>
      <c r="F888" s="9" t="s">
        <v>2</v>
      </c>
      <c r="G888" s="9" t="s">
        <v>975</v>
      </c>
      <c r="H888" s="1">
        <f t="shared" si="139"/>
        <v>1</v>
      </c>
      <c r="I888" s="1" t="str">
        <f t="shared" si="143"/>
        <v>SCON  </v>
      </c>
      <c r="J888">
        <f t="shared" si="141"/>
        <v>1</v>
      </c>
      <c r="K888" s="1" t="str">
        <f t="shared" si="137"/>
        <v>SCON</v>
      </c>
      <c r="L888"/>
      <c r="M888" s="1" t="str">
        <f t="shared" si="138"/>
        <v/>
      </c>
      <c r="N888"/>
      <c r="P888" s="58" t="s">
        <v>1544</v>
      </c>
      <c r="Q888" s="59">
        <f t="shared" si="142"/>
        <v>0</v>
      </c>
      <c r="R888" s="59"/>
      <c r="S888" s="60"/>
    </row>
    <row r="889" spans="2:19" ht="15" x14ac:dyDescent="0.25">
      <c r="B889" s="11" t="s">
        <v>838</v>
      </c>
      <c r="C889" s="11"/>
      <c r="D889" s="141">
        <v>41611.756249999999</v>
      </c>
      <c r="E889" s="141">
        <v>41611.797222222223</v>
      </c>
      <c r="F889" s="11" t="s">
        <v>2</v>
      </c>
      <c r="G889" s="11" t="s">
        <v>976</v>
      </c>
      <c r="H889" s="1">
        <f t="shared" si="139"/>
        <v>1</v>
      </c>
      <c r="I889" s="1" t="str">
        <f t="shared" si="143"/>
        <v>SLIC  </v>
      </c>
      <c r="J889">
        <f t="shared" si="141"/>
        <v>8</v>
      </c>
      <c r="K889" s="1" t="str">
        <f t="shared" si="137"/>
        <v>SLIC</v>
      </c>
      <c r="L889"/>
      <c r="M889" s="1" t="str">
        <f t="shared" si="138"/>
        <v/>
      </c>
      <c r="N889"/>
      <c r="P889" s="58" t="s">
        <v>1545</v>
      </c>
      <c r="Q889" s="59">
        <f t="shared" si="142"/>
        <v>0</v>
      </c>
      <c r="R889" s="59"/>
      <c r="S889" s="60"/>
    </row>
    <row r="890" spans="2:19" ht="15" x14ac:dyDescent="0.25">
      <c r="B890" s="9" t="s">
        <v>252</v>
      </c>
      <c r="C890" s="9"/>
      <c r="D890" s="142">
        <v>41611.797222222223</v>
      </c>
      <c r="E890" s="142">
        <v>41611.802083333336</v>
      </c>
      <c r="F890" s="9" t="s">
        <v>2</v>
      </c>
      <c r="G890" s="9" t="s">
        <v>977</v>
      </c>
      <c r="H890" s="1">
        <f t="shared" si="139"/>
        <v>1</v>
      </c>
      <c r="I890" s="1" t="str">
        <f t="shared" si="143"/>
        <v>CLC  </v>
      </c>
      <c r="J890">
        <f t="shared" si="141"/>
        <v>6</v>
      </c>
      <c r="K890" s="1" t="str">
        <f t="shared" si="137"/>
        <v>CLC</v>
      </c>
      <c r="L890"/>
      <c r="M890" s="1" t="str">
        <f t="shared" si="138"/>
        <v/>
      </c>
      <c r="N890"/>
      <c r="P890" s="58" t="s">
        <v>1546</v>
      </c>
      <c r="Q890" s="59">
        <f t="shared" si="142"/>
        <v>0</v>
      </c>
      <c r="R890" s="59"/>
      <c r="S890" s="60"/>
    </row>
    <row r="891" spans="2:19" ht="15" x14ac:dyDescent="0.25">
      <c r="B891" s="11" t="s">
        <v>362</v>
      </c>
      <c r="C891" s="11"/>
      <c r="D891" s="141">
        <v>41611.802083333336</v>
      </c>
      <c r="E891" s="141">
        <v>41611.8125</v>
      </c>
      <c r="F891" s="11" t="s">
        <v>2</v>
      </c>
      <c r="G891" s="11" t="s">
        <v>627</v>
      </c>
      <c r="H891" s="1">
        <f t="shared" si="139"/>
        <v>1</v>
      </c>
      <c r="I891" s="1" t="str">
        <f t="shared" si="143"/>
        <v>SECADM  </v>
      </c>
      <c r="J891">
        <f t="shared" si="141"/>
        <v>4</v>
      </c>
      <c r="K891" s="1" t="str">
        <f t="shared" si="137"/>
        <v>SECADM</v>
      </c>
      <c r="L891"/>
      <c r="M891" s="1" t="str">
        <f t="shared" si="138"/>
        <v/>
      </c>
      <c r="N891"/>
      <c r="P891" s="58" t="s">
        <v>1547</v>
      </c>
      <c r="Q891" s="59">
        <f t="shared" si="142"/>
        <v>0</v>
      </c>
      <c r="R891" s="59"/>
      <c r="S891" s="60"/>
    </row>
    <row r="892" spans="2:19" ht="21.75" thickBot="1" x14ac:dyDescent="0.3">
      <c r="B892" s="9" t="s">
        <v>203</v>
      </c>
      <c r="C892" s="9"/>
      <c r="D892" s="142">
        <v>41611.8125</v>
      </c>
      <c r="E892" s="142">
        <v>41612.518750000003</v>
      </c>
      <c r="F892" s="9" t="s">
        <v>2</v>
      </c>
      <c r="G892" s="9" t="s">
        <v>978</v>
      </c>
      <c r="H892" s="1">
        <f t="shared" si="139"/>
        <v>1</v>
      </c>
      <c r="I892" s="1" t="str">
        <f t="shared" si="143"/>
        <v>CLC  </v>
      </c>
      <c r="J892">
        <f t="shared" si="141"/>
        <v>6</v>
      </c>
      <c r="K892" s="1" t="str">
        <f t="shared" si="137"/>
        <v>CLC</v>
      </c>
      <c r="L892"/>
      <c r="M892" s="1" t="str">
        <f t="shared" si="138"/>
        <v/>
      </c>
      <c r="N892"/>
      <c r="P892" s="64" t="s">
        <v>1548</v>
      </c>
      <c r="Q892" s="88">
        <f t="shared" si="142"/>
        <v>0</v>
      </c>
      <c r="R892" s="88"/>
      <c r="S892" s="65"/>
    </row>
    <row r="893" spans="2:19" ht="15" x14ac:dyDescent="0.25">
      <c r="B893" s="11" t="s">
        <v>659</v>
      </c>
      <c r="C893" s="11"/>
      <c r="D893" s="141">
        <v>41612.518750000003</v>
      </c>
      <c r="E893" s="141">
        <v>41612.593055555553</v>
      </c>
      <c r="F893" s="11" t="s">
        <v>2</v>
      </c>
      <c r="G893" s="11" t="s">
        <v>979</v>
      </c>
      <c r="H893" s="1">
        <f t="shared" si="139"/>
        <v>1</v>
      </c>
      <c r="I893" s="1" t="str">
        <f t="shared" si="143"/>
        <v>CPL  </v>
      </c>
      <c r="J893">
        <f t="shared" si="141"/>
        <v>27</v>
      </c>
      <c r="K893" s="1" t="str">
        <f t="shared" si="137"/>
        <v>CPL</v>
      </c>
      <c r="L893"/>
      <c r="M893" s="1" t="str">
        <f t="shared" si="138"/>
        <v/>
      </c>
      <c r="N893"/>
    </row>
    <row r="894" spans="2:19" ht="15" x14ac:dyDescent="0.25">
      <c r="B894" s="9" t="s">
        <v>660</v>
      </c>
      <c r="C894" s="9"/>
      <c r="D894" s="142">
        <v>41612.593055555553</v>
      </c>
      <c r="E894" s="142">
        <v>41612.631944444445</v>
      </c>
      <c r="F894" s="9" t="s">
        <v>2</v>
      </c>
      <c r="G894" s="9" t="s">
        <v>457</v>
      </c>
      <c r="H894" s="1">
        <f t="shared" si="139"/>
        <v>1</v>
      </c>
      <c r="I894" s="1" t="str">
        <f t="shared" si="143"/>
        <v>ASSDG  </v>
      </c>
      <c r="J894">
        <f t="shared" si="141"/>
        <v>5</v>
      </c>
      <c r="K894" s="1" t="str">
        <f t="shared" si="137"/>
        <v>ASSDG</v>
      </c>
      <c r="L894"/>
      <c r="M894" s="1" t="str">
        <f t="shared" si="138"/>
        <v/>
      </c>
      <c r="N894"/>
    </row>
    <row r="895" spans="2:19" ht="15" x14ac:dyDescent="0.25">
      <c r="B895" s="11" t="s">
        <v>661</v>
      </c>
      <c r="C895" s="11"/>
      <c r="D895" s="141">
        <v>41612.631944444445</v>
      </c>
      <c r="E895" s="141">
        <v>41612.728472222225</v>
      </c>
      <c r="F895" s="11" t="s">
        <v>2</v>
      </c>
      <c r="G895" s="11" t="s">
        <v>1885</v>
      </c>
      <c r="H895" s="1">
        <f t="shared" si="139"/>
        <v>1</v>
      </c>
      <c r="I895" s="1" t="str">
        <f t="shared" si="143"/>
        <v>DG  </v>
      </c>
      <c r="J895">
        <f t="shared" si="141"/>
        <v>3</v>
      </c>
      <c r="K895" s="1" t="str">
        <f t="shared" si="137"/>
        <v>DG</v>
      </c>
      <c r="L895"/>
      <c r="M895" s="1" t="str">
        <f t="shared" si="138"/>
        <v/>
      </c>
      <c r="N895"/>
    </row>
    <row r="896" spans="2:19" ht="15" x14ac:dyDescent="0.25">
      <c r="B896" s="9" t="s">
        <v>662</v>
      </c>
      <c r="C896" s="9"/>
      <c r="D896" s="142">
        <v>41612.728472222225</v>
      </c>
      <c r="E896" s="142">
        <v>41612.743750000001</v>
      </c>
      <c r="F896" s="9" t="s">
        <v>2</v>
      </c>
      <c r="G896" s="9" t="s">
        <v>1779</v>
      </c>
      <c r="H896" s="1">
        <f t="shared" si="139"/>
        <v>1</v>
      </c>
      <c r="I896" s="1" t="str">
        <f t="shared" si="143"/>
        <v>SLIC  </v>
      </c>
      <c r="J896">
        <f t="shared" si="141"/>
        <v>8</v>
      </c>
      <c r="K896" s="1" t="str">
        <f t="shared" si="137"/>
        <v>SLIC</v>
      </c>
      <c r="L896"/>
      <c r="M896" s="1" t="str">
        <f t="shared" si="138"/>
        <v/>
      </c>
      <c r="N896"/>
    </row>
    <row r="897" spans="1:38" ht="15" x14ac:dyDescent="0.25">
      <c r="B897" s="11" t="s">
        <v>663</v>
      </c>
      <c r="C897" s="11"/>
      <c r="D897" s="141">
        <v>41612.743750000001</v>
      </c>
      <c r="E897" s="141">
        <v>41612.791666666664</v>
      </c>
      <c r="F897" s="11" t="s">
        <v>2</v>
      </c>
      <c r="G897" s="11" t="s">
        <v>980</v>
      </c>
      <c r="H897" s="1">
        <f t="shared" si="139"/>
        <v>1</v>
      </c>
      <c r="I897" s="1" t="str">
        <f t="shared" si="143"/>
        <v>CPL  </v>
      </c>
      <c r="J897">
        <f t="shared" si="141"/>
        <v>27</v>
      </c>
      <c r="K897" s="1" t="str">
        <f t="shared" si="137"/>
        <v>CPL</v>
      </c>
      <c r="L897"/>
      <c r="M897" s="1" t="str">
        <f t="shared" si="138"/>
        <v/>
      </c>
      <c r="N897"/>
    </row>
    <row r="898" spans="1:38" ht="15" x14ac:dyDescent="0.25">
      <c r="B898" s="9" t="s">
        <v>664</v>
      </c>
      <c r="C898" s="9"/>
      <c r="D898" s="142">
        <v>41612.791666666664</v>
      </c>
      <c r="E898" s="142">
        <v>41613.729861111111</v>
      </c>
      <c r="F898" s="9" t="s">
        <v>2</v>
      </c>
      <c r="G898" s="9" t="s">
        <v>385</v>
      </c>
      <c r="H898" s="1">
        <f t="shared" si="139"/>
        <v>1</v>
      </c>
      <c r="I898" s="1" t="str">
        <f t="shared" si="143"/>
        <v>SLIC  </v>
      </c>
      <c r="J898">
        <f t="shared" si="141"/>
        <v>8</v>
      </c>
      <c r="K898" s="1" t="str">
        <f t="shared" si="137"/>
        <v>SLIC</v>
      </c>
      <c r="L898"/>
      <c r="M898" s="1" t="str">
        <f t="shared" si="138"/>
        <v/>
      </c>
      <c r="N898"/>
    </row>
    <row r="899" spans="1:38" ht="15" x14ac:dyDescent="0.25">
      <c r="B899" s="11" t="s">
        <v>53</v>
      </c>
      <c r="C899" s="11"/>
      <c r="D899" s="141">
        <v>41613.729861111111</v>
      </c>
      <c r="E899" s="141">
        <v>41638.595138888886</v>
      </c>
      <c r="F899" s="11" t="s">
        <v>251</v>
      </c>
      <c r="G899" s="11" t="s">
        <v>1892</v>
      </c>
      <c r="H899" s="1">
        <f t="shared" si="139"/>
        <v>24</v>
      </c>
      <c r="I899" s="1" t="str">
        <f t="shared" si="143"/>
        <v>CPL  </v>
      </c>
      <c r="J899">
        <f t="shared" si="141"/>
        <v>27</v>
      </c>
      <c r="K899" s="1" t="str">
        <f t="shared" si="137"/>
        <v>CPL</v>
      </c>
      <c r="L899"/>
      <c r="M899" s="1" t="str">
        <f t="shared" si="138"/>
        <v/>
      </c>
      <c r="N899"/>
    </row>
    <row r="900" spans="1:38" ht="15" x14ac:dyDescent="0.25">
      <c r="B900" s="9" t="s">
        <v>55</v>
      </c>
      <c r="C900" s="9"/>
      <c r="D900" s="142">
        <v>41638.595138888886</v>
      </c>
      <c r="E900" s="142">
        <v>41638.609027777777</v>
      </c>
      <c r="F900" s="9" t="s">
        <v>2</v>
      </c>
      <c r="G900" s="9" t="s">
        <v>861</v>
      </c>
      <c r="H900" s="1">
        <f t="shared" si="139"/>
        <v>1</v>
      </c>
      <c r="I900" s="1" t="str">
        <f t="shared" si="143"/>
        <v>ASSDG  </v>
      </c>
      <c r="J900">
        <f t="shared" si="141"/>
        <v>5</v>
      </c>
      <c r="K900" s="1" t="str">
        <f t="shared" si="137"/>
        <v>ASSDG</v>
      </c>
      <c r="L900"/>
      <c r="M900" s="1" t="str">
        <f t="shared" si="138"/>
        <v/>
      </c>
      <c r="N900"/>
    </row>
    <row r="901" spans="1:38" ht="15" x14ac:dyDescent="0.25">
      <c r="B901" s="11" t="s">
        <v>265</v>
      </c>
      <c r="C901" s="11"/>
      <c r="D901" s="141">
        <v>41638.609027777777</v>
      </c>
      <c r="E901" s="141">
        <v>41638.650694444441</v>
      </c>
      <c r="F901" s="11" t="s">
        <v>2</v>
      </c>
      <c r="G901" s="11" t="s">
        <v>1737</v>
      </c>
      <c r="H901" s="1">
        <f t="shared" si="139"/>
        <v>1</v>
      </c>
      <c r="I901" s="1" t="str">
        <f t="shared" si="143"/>
        <v>DG  </v>
      </c>
      <c r="J901">
        <f t="shared" si="141"/>
        <v>3</v>
      </c>
      <c r="K901" s="1" t="str">
        <f t="shared" si="137"/>
        <v>DG</v>
      </c>
      <c r="L901"/>
      <c r="M901" s="1" t="str">
        <f t="shared" si="138"/>
        <v/>
      </c>
      <c r="N901"/>
    </row>
    <row r="902" spans="1:38" ht="15" x14ac:dyDescent="0.25">
      <c r="B902" s="9" t="s">
        <v>971</v>
      </c>
      <c r="C902" s="9"/>
      <c r="D902" s="142">
        <v>41638.650694444441</v>
      </c>
      <c r="E902" s="142">
        <v>41638.652083333334</v>
      </c>
      <c r="F902" s="9" t="s">
        <v>2</v>
      </c>
      <c r="G902" s="9" t="s">
        <v>981</v>
      </c>
      <c r="H902" s="1">
        <v>1</v>
      </c>
      <c r="I902" s="1" t="str">
        <f t="shared" si="143"/>
        <v>CO  </v>
      </c>
      <c r="J902">
        <f t="shared" si="141"/>
        <v>2</v>
      </c>
      <c r="K902" s="1" t="str">
        <f t="shared" si="137"/>
        <v>CO</v>
      </c>
      <c r="L902"/>
      <c r="M902" s="1" t="str">
        <f t="shared" si="138"/>
        <v/>
      </c>
      <c r="N902"/>
    </row>
    <row r="903" spans="1:38" x14ac:dyDescent="0.15">
      <c r="K903" s="1" t="str">
        <f t="shared" si="137"/>
        <v/>
      </c>
      <c r="M903" s="1" t="str">
        <f t="shared" si="138"/>
        <v/>
      </c>
    </row>
    <row r="904" spans="1:38" x14ac:dyDescent="0.15">
      <c r="B904" s="15"/>
      <c r="C904" s="15"/>
      <c r="D904" s="15"/>
      <c r="E904" s="15"/>
      <c r="F904" s="15"/>
      <c r="G904" s="15"/>
      <c r="H904" s="15"/>
      <c r="J904" s="39"/>
      <c r="K904" s="1" t="str">
        <f t="shared" si="137"/>
        <v/>
      </c>
      <c r="M904" s="1" t="str">
        <f t="shared" si="138"/>
        <v/>
      </c>
    </row>
    <row r="905" spans="1:38" x14ac:dyDescent="0.15">
      <c r="K905" s="1" t="str">
        <f t="shared" si="137"/>
        <v/>
      </c>
      <c r="M905" s="1" t="str">
        <f t="shared" si="138"/>
        <v/>
      </c>
    </row>
    <row r="906" spans="1:38" ht="11.25" thickBot="1" x14ac:dyDescent="0.2">
      <c r="I906" s="40" t="s">
        <v>311</v>
      </c>
      <c r="J906" s="39"/>
      <c r="K906" s="1" t="str">
        <f t="shared" si="137"/>
        <v>DADOS EXTRAIDOS:</v>
      </c>
      <c r="L906" s="6" t="s">
        <v>1451</v>
      </c>
      <c r="M906" s="1" t="str">
        <f t="shared" si="138"/>
        <v>DADOS AGRUPADOS</v>
      </c>
      <c r="P906" s="6"/>
    </row>
    <row r="907" spans="1:38" ht="32.25" thickBot="1" x14ac:dyDescent="0.2">
      <c r="A907" s="41" t="s">
        <v>1499</v>
      </c>
      <c r="G907" s="16" t="s">
        <v>1893</v>
      </c>
      <c r="I907" s="6" t="s">
        <v>310</v>
      </c>
      <c r="J907" s="6" t="s">
        <v>326</v>
      </c>
      <c r="K907" s="1" t="str">
        <f t="shared" si="137"/>
        <v>DEPTO</v>
      </c>
      <c r="L907" s="39"/>
      <c r="M907" s="1" t="str">
        <f t="shared" si="138"/>
        <v/>
      </c>
      <c r="N907" s="39"/>
      <c r="O907" s="39"/>
      <c r="P907" s="89" t="s">
        <v>1478</v>
      </c>
      <c r="Q907" s="43"/>
      <c r="R907" s="43"/>
      <c r="S907" s="42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  <c r="AH907" s="39"/>
      <c r="AI907" s="39"/>
      <c r="AJ907" s="39"/>
      <c r="AK907" s="39"/>
      <c r="AL907" s="39"/>
    </row>
    <row r="908" spans="1:38" ht="15" x14ac:dyDescent="0.25">
      <c r="B908" s="11" t="s">
        <v>791</v>
      </c>
      <c r="C908" s="11"/>
      <c r="D908" s="10" t="s">
        <v>1</v>
      </c>
      <c r="E908" s="141">
        <v>42229.54583333333</v>
      </c>
      <c r="F908" s="11" t="s">
        <v>11</v>
      </c>
      <c r="G908" s="11" t="s">
        <v>1</v>
      </c>
      <c r="H908" s="1">
        <f t="shared" ref="H908:H955" si="144">VALUE(IF(LEFT(F908,1)="&lt;",1,LEFT(F908,2)))</f>
        <v>2</v>
      </c>
      <c r="I908" s="1" t="str">
        <f t="shared" ref="I908:I916" si="145">RIGHT(B908,LEN(B908)-4)</f>
        <v>SMOEP  </v>
      </c>
      <c r="J908">
        <f t="shared" ref="J908:J955" si="146">SUMIFS($H$908:$H$955,$I$908:$I$955,I908)</f>
        <v>4</v>
      </c>
      <c r="K908" s="1" t="str">
        <f t="shared" si="137"/>
        <v>SMOEP</v>
      </c>
      <c r="L908" s="39" t="s">
        <v>1477</v>
      </c>
      <c r="M908" s="1" t="str">
        <f t="shared" si="138"/>
        <v>SMOEP</v>
      </c>
      <c r="N908">
        <v>4</v>
      </c>
      <c r="O908" s="39"/>
      <c r="P908" s="84" t="s">
        <v>1501</v>
      </c>
      <c r="Q908" s="82">
        <f>SUMIFS($N$908:$N$928,$M$908:$M$928,P908)</f>
        <v>0</v>
      </c>
      <c r="R908" s="82"/>
      <c r="S908" s="83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  <c r="AH908" s="39"/>
      <c r="AI908" s="39"/>
      <c r="AJ908" s="39"/>
      <c r="AK908" s="39"/>
      <c r="AL908" s="39"/>
    </row>
    <row r="909" spans="1:38" s="15" customFormat="1" ht="15" x14ac:dyDescent="0.25">
      <c r="A909" s="39"/>
      <c r="B909" s="9" t="s">
        <v>346</v>
      </c>
      <c r="C909" s="9"/>
      <c r="D909" s="142">
        <v>42229.54583333333</v>
      </c>
      <c r="E909" s="142">
        <v>42236.445833333331</v>
      </c>
      <c r="F909" s="9" t="s">
        <v>28</v>
      </c>
      <c r="G909" s="9" t="s">
        <v>909</v>
      </c>
      <c r="H909" s="1">
        <f t="shared" si="144"/>
        <v>6</v>
      </c>
      <c r="I909" s="1" t="str">
        <f t="shared" si="145"/>
        <v>CAA  </v>
      </c>
      <c r="J909">
        <f t="shared" si="146"/>
        <v>7</v>
      </c>
      <c r="K909" s="1" t="str">
        <f t="shared" si="137"/>
        <v>CAA</v>
      </c>
      <c r="L909" s="39" t="s">
        <v>314</v>
      </c>
      <c r="M909" s="1" t="str">
        <f t="shared" si="138"/>
        <v>CAA</v>
      </c>
      <c r="N909">
        <v>7</v>
      </c>
      <c r="O909" s="39"/>
      <c r="P909" s="84" t="s">
        <v>1505</v>
      </c>
      <c r="Q909" s="85">
        <f t="shared" ref="Q909:Q929" si="147">SUMIFS($N$908:$N$928,$M$908:$M$928,P909)</f>
        <v>0</v>
      </c>
      <c r="R909" s="85"/>
      <c r="S909" s="86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  <c r="AH909" s="39"/>
      <c r="AI909" s="39"/>
      <c r="AJ909" s="39"/>
      <c r="AK909" s="39"/>
      <c r="AL909" s="39"/>
    </row>
    <row r="910" spans="1:38" ht="15" x14ac:dyDescent="0.25">
      <c r="B910" s="11" t="s">
        <v>792</v>
      </c>
      <c r="C910" s="11"/>
      <c r="D910" s="141">
        <v>42236.445833333331</v>
      </c>
      <c r="E910" s="141">
        <v>42236.841666666667</v>
      </c>
      <c r="F910" s="11" t="s">
        <v>2</v>
      </c>
      <c r="G910" s="11" t="s">
        <v>493</v>
      </c>
      <c r="H910" s="1">
        <f t="shared" si="144"/>
        <v>1</v>
      </c>
      <c r="I910" s="1" t="str">
        <f t="shared" si="145"/>
        <v>SMOEP  </v>
      </c>
      <c r="J910">
        <f t="shared" si="146"/>
        <v>4</v>
      </c>
      <c r="K910" s="1" t="str">
        <f t="shared" si="137"/>
        <v>SMOEP</v>
      </c>
      <c r="L910" s="39" t="s">
        <v>315</v>
      </c>
      <c r="M910" s="1" t="str">
        <f t="shared" si="138"/>
        <v>SECADM</v>
      </c>
      <c r="N910">
        <v>3</v>
      </c>
      <c r="O910" s="39"/>
      <c r="P910" s="61" t="s">
        <v>1503</v>
      </c>
      <c r="Q910" s="62">
        <f t="shared" si="147"/>
        <v>0</v>
      </c>
      <c r="R910" s="62"/>
      <c r="S910" s="63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  <c r="AH910" s="39"/>
      <c r="AI910" s="39"/>
      <c r="AJ910" s="39"/>
      <c r="AK910" s="39"/>
      <c r="AL910" s="39"/>
    </row>
    <row r="911" spans="1:38" ht="15" x14ac:dyDescent="0.25">
      <c r="B911" s="9" t="s">
        <v>7</v>
      </c>
      <c r="C911" s="9"/>
      <c r="D911" s="142">
        <v>42236.841666666667</v>
      </c>
      <c r="E911" s="142">
        <v>42237.466666666667</v>
      </c>
      <c r="F911" s="9" t="s">
        <v>2</v>
      </c>
      <c r="G911" s="9" t="s">
        <v>617</v>
      </c>
      <c r="H911" s="1">
        <f t="shared" si="144"/>
        <v>1</v>
      </c>
      <c r="I911" s="1" t="str">
        <f t="shared" si="145"/>
        <v>CAA  </v>
      </c>
      <c r="J911">
        <f t="shared" si="146"/>
        <v>7</v>
      </c>
      <c r="K911" s="1" t="str">
        <f t="shared" si="137"/>
        <v>CAA</v>
      </c>
      <c r="L911" s="39" t="s">
        <v>316</v>
      </c>
      <c r="M911" s="1" t="str">
        <f t="shared" si="138"/>
        <v>SPO</v>
      </c>
      <c r="N911">
        <v>2</v>
      </c>
      <c r="O911" s="39"/>
      <c r="P911" s="61" t="s">
        <v>1507</v>
      </c>
      <c r="Q911" s="62">
        <f t="shared" si="147"/>
        <v>0</v>
      </c>
      <c r="R911" s="62"/>
      <c r="S911" s="63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  <c r="AH911" s="39"/>
      <c r="AI911" s="39"/>
      <c r="AJ911" s="39"/>
      <c r="AK911" s="39"/>
      <c r="AL911" s="39"/>
    </row>
    <row r="912" spans="1:38" ht="15" x14ac:dyDescent="0.25">
      <c r="B912" s="11" t="s">
        <v>794</v>
      </c>
      <c r="C912" s="11"/>
      <c r="D912" s="141">
        <v>42237.466666666667</v>
      </c>
      <c r="E912" s="141">
        <v>42240.680555555555</v>
      </c>
      <c r="F912" s="11" t="s">
        <v>13</v>
      </c>
      <c r="G912" s="11" t="s">
        <v>1664</v>
      </c>
      <c r="H912" s="1">
        <f t="shared" si="144"/>
        <v>3</v>
      </c>
      <c r="I912" s="1" t="str">
        <f t="shared" si="145"/>
        <v>SECADM  </v>
      </c>
      <c r="J912">
        <f t="shared" si="146"/>
        <v>3</v>
      </c>
      <c r="K912" s="1" t="str">
        <f t="shared" si="137"/>
        <v>SECADM</v>
      </c>
      <c r="L912" s="39" t="s">
        <v>317</v>
      </c>
      <c r="M912" s="1" t="str">
        <f t="shared" si="138"/>
        <v>CO</v>
      </c>
      <c r="N912">
        <v>1</v>
      </c>
      <c r="O912" s="39"/>
      <c r="P912" s="61" t="s">
        <v>1540</v>
      </c>
      <c r="Q912" s="62">
        <f t="shared" si="147"/>
        <v>13</v>
      </c>
      <c r="R912" s="62"/>
      <c r="S912" s="63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  <c r="AH912" s="39"/>
      <c r="AI912" s="39"/>
      <c r="AJ912" s="39"/>
      <c r="AK912" s="39"/>
      <c r="AL912" s="39"/>
    </row>
    <row r="913" spans="2:38" ht="15" x14ac:dyDescent="0.25">
      <c r="B913" s="9" t="s">
        <v>982</v>
      </c>
      <c r="C913" s="9"/>
      <c r="D913" s="142">
        <v>42240.680555555555</v>
      </c>
      <c r="E913" s="142">
        <v>42240.771527777775</v>
      </c>
      <c r="F913" s="9" t="s">
        <v>2</v>
      </c>
      <c r="G913" s="9" t="s">
        <v>22</v>
      </c>
      <c r="H913" s="1">
        <f t="shared" si="144"/>
        <v>1</v>
      </c>
      <c r="I913" s="1" t="str">
        <f t="shared" si="145"/>
        <v>SPO  </v>
      </c>
      <c r="J913">
        <f t="shared" si="146"/>
        <v>2</v>
      </c>
      <c r="K913" s="1" t="str">
        <f t="shared" si="137"/>
        <v>SPO</v>
      </c>
      <c r="L913" s="39" t="s">
        <v>318</v>
      </c>
      <c r="M913" s="1" t="str">
        <f t="shared" si="138"/>
        <v>SECOFC</v>
      </c>
      <c r="N913">
        <v>1</v>
      </c>
      <c r="O913" s="39"/>
      <c r="P913" s="61" t="s">
        <v>1541</v>
      </c>
      <c r="Q913" s="62">
        <f t="shared" si="147"/>
        <v>11</v>
      </c>
      <c r="R913" s="62"/>
      <c r="S913" s="63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  <c r="AH913" s="39"/>
      <c r="AI913" s="39"/>
      <c r="AJ913" s="39"/>
      <c r="AK913" s="39"/>
      <c r="AL913" s="39"/>
    </row>
    <row r="914" spans="2:38" ht="15" x14ac:dyDescent="0.25">
      <c r="B914" s="11" t="s">
        <v>983</v>
      </c>
      <c r="C914" s="11"/>
      <c r="D914" s="141">
        <v>42240.771527777775</v>
      </c>
      <c r="E914" s="141">
        <v>42241.633333333331</v>
      </c>
      <c r="F914" s="11" t="s">
        <v>2</v>
      </c>
      <c r="G914" s="11" t="s">
        <v>999</v>
      </c>
      <c r="H914" s="1">
        <f t="shared" si="144"/>
        <v>1</v>
      </c>
      <c r="I914" s="1" t="str">
        <f t="shared" si="145"/>
        <v>SMOEP  </v>
      </c>
      <c r="J914">
        <f t="shared" si="146"/>
        <v>4</v>
      </c>
      <c r="K914" s="1" t="str">
        <f t="shared" si="137"/>
        <v>SMOEP</v>
      </c>
      <c r="L914" s="1" t="s">
        <v>1455</v>
      </c>
      <c r="M914" s="1" t="str">
        <f t="shared" si="138"/>
        <v>CLC</v>
      </c>
      <c r="N914">
        <v>12</v>
      </c>
      <c r="O914" s="39"/>
      <c r="P914" s="61" t="s">
        <v>1542</v>
      </c>
      <c r="Q914" s="62">
        <f t="shared" si="147"/>
        <v>0</v>
      </c>
      <c r="R914" s="62"/>
      <c r="S914" s="63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  <c r="AH914" s="39"/>
      <c r="AI914" s="39"/>
      <c r="AJ914" s="39"/>
      <c r="AK914" s="39"/>
      <c r="AL914" s="39"/>
    </row>
    <row r="915" spans="2:38" ht="15" x14ac:dyDescent="0.25">
      <c r="B915" s="9" t="s">
        <v>984</v>
      </c>
      <c r="C915" s="9"/>
      <c r="D915" s="142">
        <v>42241.633333333331</v>
      </c>
      <c r="E915" s="142">
        <v>42241.677777777775</v>
      </c>
      <c r="F915" s="9" t="s">
        <v>2</v>
      </c>
      <c r="G915" s="9" t="s">
        <v>1000</v>
      </c>
      <c r="H915" s="1">
        <f t="shared" si="144"/>
        <v>1</v>
      </c>
      <c r="I915" s="1" t="str">
        <f t="shared" si="145"/>
        <v>SPO  </v>
      </c>
      <c r="J915">
        <f t="shared" si="146"/>
        <v>2</v>
      </c>
      <c r="K915" s="1" t="str">
        <f t="shared" si="137"/>
        <v>SPO</v>
      </c>
      <c r="L915" s="1" t="s">
        <v>1458</v>
      </c>
      <c r="M915" s="1" t="str">
        <f t="shared" si="138"/>
        <v>SC</v>
      </c>
      <c r="N915">
        <v>10</v>
      </c>
      <c r="O915" s="39"/>
      <c r="P915" s="61" t="s">
        <v>1543</v>
      </c>
      <c r="Q915" s="62">
        <f t="shared" si="147"/>
        <v>0</v>
      </c>
      <c r="R915" s="62"/>
      <c r="S915" s="63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  <c r="AH915" s="39"/>
      <c r="AI915" s="39"/>
      <c r="AJ915" s="39"/>
      <c r="AK915" s="39"/>
      <c r="AL915" s="39"/>
    </row>
    <row r="916" spans="2:38" ht="15" x14ac:dyDescent="0.25">
      <c r="B916" s="11" t="s">
        <v>985</v>
      </c>
      <c r="C916" s="11"/>
      <c r="D916" s="141">
        <v>42241.677777777775</v>
      </c>
      <c r="E916" s="141">
        <v>42241.713888888888</v>
      </c>
      <c r="F916" s="11" t="s">
        <v>2</v>
      </c>
      <c r="G916" s="11" t="s">
        <v>827</v>
      </c>
      <c r="H916" s="1">
        <f t="shared" si="144"/>
        <v>1</v>
      </c>
      <c r="I916" s="1" t="str">
        <f t="shared" si="145"/>
        <v>CO  </v>
      </c>
      <c r="J916">
        <f t="shared" si="146"/>
        <v>1</v>
      </c>
      <c r="K916" s="1" t="str">
        <f t="shared" si="137"/>
        <v>CO</v>
      </c>
      <c r="L916" s="1" t="s">
        <v>1460</v>
      </c>
      <c r="M916" s="1" t="str">
        <f t="shared" si="138"/>
        <v>CAA</v>
      </c>
      <c r="N916">
        <v>6</v>
      </c>
      <c r="O916" s="39"/>
      <c r="P916" s="61" t="s">
        <v>1719</v>
      </c>
      <c r="Q916" s="62">
        <f t="shared" si="147"/>
        <v>0</v>
      </c>
      <c r="R916" s="62"/>
      <c r="S916" s="63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  <c r="AF916" s="39"/>
      <c r="AG916" s="39"/>
      <c r="AH916" s="39"/>
      <c r="AI916" s="39"/>
      <c r="AJ916" s="39"/>
      <c r="AK916" s="39"/>
      <c r="AL916" s="39"/>
    </row>
    <row r="917" spans="2:38" ht="15" x14ac:dyDescent="0.25">
      <c r="B917" s="9" t="s">
        <v>986</v>
      </c>
      <c r="C917" s="9"/>
      <c r="D917" s="142">
        <v>42241.713888888888</v>
      </c>
      <c r="E917" s="142">
        <v>42241.760416666664</v>
      </c>
      <c r="F917" s="9" t="s">
        <v>2</v>
      </c>
      <c r="G917" s="9" t="s">
        <v>1726</v>
      </c>
      <c r="H917" s="1">
        <f t="shared" si="144"/>
        <v>1</v>
      </c>
      <c r="I917" s="1" t="str">
        <f>RIGHT(B917,LEN(B917)-5)</f>
        <v>SECOFC  </v>
      </c>
      <c r="J917">
        <f t="shared" si="146"/>
        <v>1</v>
      </c>
      <c r="K917" s="1" t="str">
        <f t="shared" si="137"/>
        <v>SECOFC</v>
      </c>
      <c r="L917" s="1" t="s">
        <v>1486</v>
      </c>
      <c r="M917" s="1" t="str">
        <f t="shared" si="138"/>
        <v>SMOEP</v>
      </c>
      <c r="N917">
        <v>7</v>
      </c>
      <c r="O917" s="39"/>
      <c r="P917" s="61" t="s">
        <v>1509</v>
      </c>
      <c r="Q917" s="62">
        <f t="shared" si="147"/>
        <v>0</v>
      </c>
      <c r="R917" s="62"/>
      <c r="S917" s="63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  <c r="AH917" s="39"/>
      <c r="AI917" s="39"/>
      <c r="AJ917" s="39"/>
      <c r="AK917" s="39"/>
      <c r="AL917" s="39"/>
    </row>
    <row r="918" spans="2:38" ht="15" x14ac:dyDescent="0.25">
      <c r="B918" s="11" t="s">
        <v>650</v>
      </c>
      <c r="C918" s="11"/>
      <c r="D918" s="141">
        <v>42241.760416666664</v>
      </c>
      <c r="E918" s="141">
        <v>42242.609027777777</v>
      </c>
      <c r="F918" s="11" t="s">
        <v>2</v>
      </c>
      <c r="G918" s="11" t="s">
        <v>284</v>
      </c>
      <c r="H918" s="1">
        <f t="shared" si="144"/>
        <v>1</v>
      </c>
      <c r="I918" s="1" t="str">
        <f t="shared" ref="I918:I955" si="148">RIGHT(B918,LEN(B918)-4)</f>
        <v xml:space="preserve"> CLC  </v>
      </c>
      <c r="J918">
        <f t="shared" si="146"/>
        <v>12</v>
      </c>
      <c r="K918" s="1" t="str">
        <f t="shared" si="137"/>
        <v>CLC</v>
      </c>
      <c r="L918" s="1" t="s">
        <v>1456</v>
      </c>
      <c r="M918" s="1" t="str">
        <f t="shared" si="138"/>
        <v>SECADM</v>
      </c>
      <c r="N918">
        <v>5</v>
      </c>
      <c r="P918" s="61" t="s">
        <v>1511</v>
      </c>
      <c r="Q918" s="62">
        <f t="shared" si="147"/>
        <v>0</v>
      </c>
      <c r="R918" s="62"/>
      <c r="S918" s="63"/>
    </row>
    <row r="919" spans="2:38" ht="15" x14ac:dyDescent="0.25">
      <c r="B919" s="9" t="s">
        <v>138</v>
      </c>
      <c r="C919" s="9"/>
      <c r="D919" s="142">
        <v>42242.609027777777</v>
      </c>
      <c r="E919" s="142">
        <v>42248.726388888892</v>
      </c>
      <c r="F919" s="9" t="s">
        <v>28</v>
      </c>
      <c r="G919" s="9" t="s">
        <v>1894</v>
      </c>
      <c r="H919" s="1">
        <f t="shared" si="144"/>
        <v>6</v>
      </c>
      <c r="I919" s="1" t="str">
        <f t="shared" si="148"/>
        <v xml:space="preserve"> SC  </v>
      </c>
      <c r="J919">
        <f t="shared" si="146"/>
        <v>10</v>
      </c>
      <c r="K919" s="1" t="str">
        <f t="shared" si="137"/>
        <v>SC</v>
      </c>
      <c r="L919" s="1" t="s">
        <v>1459</v>
      </c>
      <c r="M919" s="1" t="str">
        <f t="shared" si="138"/>
        <v>SLIC</v>
      </c>
      <c r="N919">
        <v>26</v>
      </c>
      <c r="P919" s="61" t="s">
        <v>1513</v>
      </c>
      <c r="Q919" s="62">
        <f t="shared" si="147"/>
        <v>0</v>
      </c>
      <c r="R919" s="62"/>
      <c r="S919" s="63"/>
    </row>
    <row r="920" spans="2:38" ht="21" x14ac:dyDescent="0.25">
      <c r="B920" s="11" t="s">
        <v>26</v>
      </c>
      <c r="C920" s="11"/>
      <c r="D920" s="141">
        <v>42248.726388888892</v>
      </c>
      <c r="E920" s="141">
        <v>42251.756944444445</v>
      </c>
      <c r="F920" s="11" t="s">
        <v>13</v>
      </c>
      <c r="G920" s="11" t="s">
        <v>1895</v>
      </c>
      <c r="H920" s="1">
        <f t="shared" si="144"/>
        <v>3</v>
      </c>
      <c r="I920" s="1" t="str">
        <f t="shared" si="148"/>
        <v xml:space="preserve"> CLC  </v>
      </c>
      <c r="J920">
        <f t="shared" si="146"/>
        <v>12</v>
      </c>
      <c r="K920" s="1" t="str">
        <f t="shared" si="137"/>
        <v>CLC</v>
      </c>
      <c r="L920" s="1" t="s">
        <v>1454</v>
      </c>
      <c r="M920" s="1" t="str">
        <f t="shared" si="138"/>
        <v>SCON</v>
      </c>
      <c r="N920">
        <v>1</v>
      </c>
      <c r="P920" s="58" t="s">
        <v>1515</v>
      </c>
      <c r="Q920" s="59">
        <f t="shared" si="147"/>
        <v>0</v>
      </c>
      <c r="R920" s="59"/>
      <c r="S920" s="60"/>
    </row>
    <row r="921" spans="2:38" ht="21" x14ac:dyDescent="0.25">
      <c r="B921" s="9" t="s">
        <v>987</v>
      </c>
      <c r="C921" s="9"/>
      <c r="D921" s="142">
        <v>42251.756944444445</v>
      </c>
      <c r="E921" s="142">
        <v>42256.612500000003</v>
      </c>
      <c r="F921" s="9" t="s">
        <v>8</v>
      </c>
      <c r="G921" s="9" t="s">
        <v>1896</v>
      </c>
      <c r="H921" s="1">
        <f t="shared" si="144"/>
        <v>4</v>
      </c>
      <c r="I921" s="1" t="str">
        <f t="shared" si="148"/>
        <v xml:space="preserve"> CAA  </v>
      </c>
      <c r="J921">
        <f t="shared" si="146"/>
        <v>6</v>
      </c>
      <c r="K921" s="1" t="str">
        <f t="shared" si="137"/>
        <v>CAA</v>
      </c>
      <c r="L921" s="1" t="s">
        <v>1461</v>
      </c>
      <c r="M921" s="1" t="str">
        <f t="shared" si="138"/>
        <v>CPL</v>
      </c>
      <c r="N921">
        <v>37</v>
      </c>
      <c r="P921" s="58" t="s">
        <v>1517</v>
      </c>
      <c r="Q921" s="59">
        <f t="shared" si="147"/>
        <v>0</v>
      </c>
      <c r="R921" s="59"/>
      <c r="S921" s="60"/>
    </row>
    <row r="922" spans="2:38" ht="15" x14ac:dyDescent="0.25">
      <c r="B922" s="11" t="s">
        <v>800</v>
      </c>
      <c r="C922" s="11"/>
      <c r="D922" s="141">
        <v>42256.612500000003</v>
      </c>
      <c r="E922" s="141">
        <v>42261.832638888889</v>
      </c>
      <c r="F922" s="11" t="s">
        <v>86</v>
      </c>
      <c r="G922" s="11" t="s">
        <v>1001</v>
      </c>
      <c r="H922" s="1">
        <f t="shared" si="144"/>
        <v>5</v>
      </c>
      <c r="I922" s="1" t="str">
        <f t="shared" si="148"/>
        <v xml:space="preserve"> SMOEP  </v>
      </c>
      <c r="J922">
        <f t="shared" si="146"/>
        <v>7</v>
      </c>
      <c r="K922" s="1" t="str">
        <f t="shared" si="137"/>
        <v>SMOEP</v>
      </c>
      <c r="L922" s="1" t="s">
        <v>1457</v>
      </c>
      <c r="M922" s="1" t="str">
        <f t="shared" si="138"/>
        <v>ASSDG</v>
      </c>
      <c r="N922">
        <v>7</v>
      </c>
      <c r="P922" s="58" t="s">
        <v>1519</v>
      </c>
      <c r="Q922" s="59">
        <f t="shared" si="147"/>
        <v>0</v>
      </c>
      <c r="R922" s="59"/>
      <c r="S922" s="60"/>
    </row>
    <row r="923" spans="2:38" ht="15" x14ac:dyDescent="0.25">
      <c r="B923" s="9" t="s">
        <v>681</v>
      </c>
      <c r="C923" s="9"/>
      <c r="D923" s="142">
        <v>42261.832638888889</v>
      </c>
      <c r="E923" s="142">
        <v>42264.70416666667</v>
      </c>
      <c r="F923" s="9" t="s">
        <v>11</v>
      </c>
      <c r="G923" s="9" t="s">
        <v>1002</v>
      </c>
      <c r="H923" s="1">
        <f t="shared" si="144"/>
        <v>2</v>
      </c>
      <c r="I923" s="1" t="str">
        <f t="shared" si="148"/>
        <v xml:space="preserve"> CAA  </v>
      </c>
      <c r="J923">
        <f t="shared" si="146"/>
        <v>6</v>
      </c>
      <c r="K923" s="1" t="str">
        <f t="shared" si="137"/>
        <v>CAA</v>
      </c>
      <c r="L923" s="1" t="s">
        <v>1453</v>
      </c>
      <c r="M923" s="1" t="str">
        <f t="shared" si="138"/>
        <v>DG</v>
      </c>
      <c r="N923">
        <v>2</v>
      </c>
      <c r="P923" s="58" t="s">
        <v>1533</v>
      </c>
      <c r="Q923" s="59">
        <f t="shared" si="147"/>
        <v>0</v>
      </c>
      <c r="R923" s="59"/>
      <c r="S923" s="60"/>
    </row>
    <row r="924" spans="2:38" ht="15" x14ac:dyDescent="0.25">
      <c r="B924" s="11" t="s">
        <v>583</v>
      </c>
      <c r="C924" s="11"/>
      <c r="D924" s="141">
        <v>42264.70416666667</v>
      </c>
      <c r="E924" s="141">
        <v>42264.727777777778</v>
      </c>
      <c r="F924" s="11" t="s">
        <v>2</v>
      </c>
      <c r="G924" s="11" t="s">
        <v>1897</v>
      </c>
      <c r="H924" s="1">
        <f t="shared" si="144"/>
        <v>1</v>
      </c>
      <c r="I924" s="1" t="str">
        <f t="shared" si="148"/>
        <v xml:space="preserve"> CLC  </v>
      </c>
      <c r="J924">
        <f t="shared" si="146"/>
        <v>12</v>
      </c>
      <c r="K924" s="1" t="str">
        <f t="shared" si="137"/>
        <v>CLC</v>
      </c>
      <c r="L924" s="1" t="s">
        <v>329</v>
      </c>
      <c r="M924" s="1" t="str">
        <f t="shared" si="138"/>
        <v>CO</v>
      </c>
      <c r="N924">
        <v>1</v>
      </c>
      <c r="P924" s="58" t="s">
        <v>1522</v>
      </c>
      <c r="Q924" s="59">
        <f t="shared" si="147"/>
        <v>0</v>
      </c>
      <c r="R924" s="59"/>
      <c r="S924" s="60"/>
    </row>
    <row r="925" spans="2:38" ht="21" x14ac:dyDescent="0.25">
      <c r="B925" s="9" t="s">
        <v>988</v>
      </c>
      <c r="C925" s="9"/>
      <c r="D925" s="142">
        <v>42264.727777777778</v>
      </c>
      <c r="E925" s="142">
        <v>42269.583333333336</v>
      </c>
      <c r="F925" s="9" t="s">
        <v>8</v>
      </c>
      <c r="G925" s="9" t="s">
        <v>1898</v>
      </c>
      <c r="H925" s="1">
        <f t="shared" si="144"/>
        <v>4</v>
      </c>
      <c r="I925" s="1" t="str">
        <f t="shared" si="148"/>
        <v xml:space="preserve"> SC  </v>
      </c>
      <c r="J925">
        <f t="shared" si="146"/>
        <v>10</v>
      </c>
      <c r="K925" s="1" t="str">
        <f t="shared" si="137"/>
        <v>SC</v>
      </c>
      <c r="L925"/>
      <c r="M925" s="97" t="s">
        <v>1549</v>
      </c>
      <c r="N925">
        <f>SUM(N907:N924)</f>
        <v>132</v>
      </c>
      <c r="P925" s="58" t="s">
        <v>1544</v>
      </c>
      <c r="Q925" s="59">
        <f t="shared" si="147"/>
        <v>0</v>
      </c>
      <c r="R925" s="59"/>
      <c r="S925" s="60"/>
    </row>
    <row r="926" spans="2:38" ht="21" x14ac:dyDescent="0.25">
      <c r="B926" s="11" t="s">
        <v>656</v>
      </c>
      <c r="C926" s="11"/>
      <c r="D926" s="141">
        <v>42269.583333333336</v>
      </c>
      <c r="E926" s="141">
        <v>42269.650694444441</v>
      </c>
      <c r="F926" s="11" t="s">
        <v>2</v>
      </c>
      <c r="G926" s="11" t="s">
        <v>1899</v>
      </c>
      <c r="H926" s="1">
        <f t="shared" si="144"/>
        <v>1</v>
      </c>
      <c r="I926" s="1" t="str">
        <f t="shared" si="148"/>
        <v xml:space="preserve"> CLC  </v>
      </c>
      <c r="J926">
        <f t="shared" si="146"/>
        <v>12</v>
      </c>
      <c r="K926" s="1" t="str">
        <f t="shared" si="137"/>
        <v>CLC</v>
      </c>
      <c r="L926"/>
      <c r="M926" s="1" t="str">
        <f t="shared" si="138"/>
        <v/>
      </c>
      <c r="N926"/>
      <c r="P926" s="58" t="s">
        <v>1545</v>
      </c>
      <c r="Q926" s="59">
        <f t="shared" si="147"/>
        <v>0</v>
      </c>
      <c r="R926" s="59"/>
      <c r="S926" s="60"/>
    </row>
    <row r="927" spans="2:38" ht="15" x14ac:dyDescent="0.25">
      <c r="B927" s="9" t="s">
        <v>935</v>
      </c>
      <c r="C927" s="9"/>
      <c r="D927" s="142">
        <v>42269.650694444441</v>
      </c>
      <c r="E927" s="142">
        <v>42270.705555555556</v>
      </c>
      <c r="F927" s="9" t="s">
        <v>31</v>
      </c>
      <c r="G927" s="9" t="s">
        <v>1900</v>
      </c>
      <c r="H927" s="1">
        <f t="shared" si="144"/>
        <v>1</v>
      </c>
      <c r="I927" s="1" t="str">
        <f t="shared" si="148"/>
        <v xml:space="preserve"> SECADM  </v>
      </c>
      <c r="J927">
        <f t="shared" si="146"/>
        <v>5</v>
      </c>
      <c r="K927" s="1" t="str">
        <f t="shared" si="137"/>
        <v>SECADM</v>
      </c>
      <c r="L927"/>
      <c r="M927" s="1" t="str">
        <f t="shared" si="138"/>
        <v/>
      </c>
      <c r="N927"/>
      <c r="P927" s="58" t="s">
        <v>1546</v>
      </c>
      <c r="Q927" s="59">
        <f t="shared" si="147"/>
        <v>0</v>
      </c>
      <c r="R927" s="59"/>
      <c r="S927" s="60"/>
    </row>
    <row r="928" spans="2:38" ht="15" x14ac:dyDescent="0.25">
      <c r="B928" s="11" t="s">
        <v>40</v>
      </c>
      <c r="C928" s="11"/>
      <c r="D928" s="141">
        <v>42270.705555555556</v>
      </c>
      <c r="E928" s="141">
        <v>42270.775694444441</v>
      </c>
      <c r="F928" s="11" t="s">
        <v>2</v>
      </c>
      <c r="G928" s="11" t="s">
        <v>1003</v>
      </c>
      <c r="H928" s="1">
        <f t="shared" si="144"/>
        <v>1</v>
      </c>
      <c r="I928" s="1" t="str">
        <f t="shared" si="148"/>
        <v xml:space="preserve"> CLC  </v>
      </c>
      <c r="J928">
        <f t="shared" si="146"/>
        <v>12</v>
      </c>
      <c r="K928" s="1" t="str">
        <f t="shared" ref="K928:K991" si="149">TRIM(SUBSTITUTE(I928,CHAR(160),CHAR(32)))</f>
        <v>CLC</v>
      </c>
      <c r="L928"/>
      <c r="M928" s="1" t="str">
        <f t="shared" ref="M928:M996" si="150">TRIM(SUBSTITUTE(L928,CHAR(160),CHAR(32)))</f>
        <v/>
      </c>
      <c r="N928"/>
      <c r="P928" s="58" t="s">
        <v>1547</v>
      </c>
      <c r="Q928" s="59">
        <f t="shared" si="147"/>
        <v>0</v>
      </c>
      <c r="R928" s="59"/>
      <c r="S928" s="60"/>
    </row>
    <row r="929" spans="2:19" ht="15.75" thickBot="1" x14ac:dyDescent="0.3">
      <c r="B929" s="9" t="s">
        <v>989</v>
      </c>
      <c r="C929" s="9"/>
      <c r="D929" s="142">
        <v>42270.775694444441</v>
      </c>
      <c r="E929" s="142">
        <v>42276.777083333334</v>
      </c>
      <c r="F929" s="9" t="s">
        <v>28</v>
      </c>
      <c r="G929" s="9" t="s">
        <v>1004</v>
      </c>
      <c r="H929" s="1">
        <f t="shared" si="144"/>
        <v>6</v>
      </c>
      <c r="I929" s="1" t="str">
        <f t="shared" si="148"/>
        <v xml:space="preserve"> SLIC  </v>
      </c>
      <c r="J929">
        <f t="shared" si="146"/>
        <v>26</v>
      </c>
      <c r="K929" s="1" t="str">
        <f t="shared" si="149"/>
        <v>SLIC</v>
      </c>
      <c r="L929"/>
      <c r="M929" s="1" t="str">
        <f t="shared" si="150"/>
        <v/>
      </c>
      <c r="N929"/>
      <c r="P929" s="64" t="s">
        <v>1548</v>
      </c>
      <c r="Q929" s="88">
        <f t="shared" si="147"/>
        <v>0</v>
      </c>
      <c r="R929" s="88"/>
      <c r="S929" s="65"/>
    </row>
    <row r="930" spans="2:19" ht="15" x14ac:dyDescent="0.25">
      <c r="B930" s="11" t="s">
        <v>255</v>
      </c>
      <c r="C930" s="11"/>
      <c r="D930" s="141">
        <v>42276.777083333334</v>
      </c>
      <c r="E930" s="141">
        <v>42278.617361111108</v>
      </c>
      <c r="F930" s="11" t="s">
        <v>31</v>
      </c>
      <c r="G930" s="11" t="s">
        <v>1005</v>
      </c>
      <c r="H930" s="1">
        <f t="shared" si="144"/>
        <v>1</v>
      </c>
      <c r="I930" s="1" t="str">
        <f t="shared" si="148"/>
        <v xml:space="preserve"> SCON  </v>
      </c>
      <c r="J930">
        <f t="shared" si="146"/>
        <v>1</v>
      </c>
      <c r="K930" s="1" t="str">
        <f t="shared" si="149"/>
        <v>SCON</v>
      </c>
      <c r="L930"/>
      <c r="M930" s="1" t="str">
        <f t="shared" si="150"/>
        <v/>
      </c>
      <c r="N930"/>
    </row>
    <row r="931" spans="2:19" ht="15" x14ac:dyDescent="0.25">
      <c r="B931" s="9" t="s">
        <v>990</v>
      </c>
      <c r="C931" s="9"/>
      <c r="D931" s="142">
        <v>42278.617361111108</v>
      </c>
      <c r="E931" s="142">
        <v>42278.677777777775</v>
      </c>
      <c r="F931" s="9" t="s">
        <v>2</v>
      </c>
      <c r="G931" s="9" t="s">
        <v>1006</v>
      </c>
      <c r="H931" s="1">
        <f t="shared" si="144"/>
        <v>1</v>
      </c>
      <c r="I931" s="1" t="str">
        <f t="shared" si="148"/>
        <v xml:space="preserve"> SLIC  </v>
      </c>
      <c r="J931">
        <f t="shared" si="146"/>
        <v>26</v>
      </c>
      <c r="K931" s="1" t="str">
        <f t="shared" si="149"/>
        <v>SLIC</v>
      </c>
      <c r="L931"/>
      <c r="M931" s="1" t="str">
        <f t="shared" si="150"/>
        <v/>
      </c>
      <c r="N931"/>
    </row>
    <row r="932" spans="2:19" ht="15" x14ac:dyDescent="0.25">
      <c r="B932" s="11" t="s">
        <v>47</v>
      </c>
      <c r="C932" s="11"/>
      <c r="D932" s="141">
        <v>42278.677777777775</v>
      </c>
      <c r="E932" s="141">
        <v>42278.836805555555</v>
      </c>
      <c r="F932" s="11" t="s">
        <v>2</v>
      </c>
      <c r="G932" s="11" t="s">
        <v>627</v>
      </c>
      <c r="H932" s="1">
        <f t="shared" si="144"/>
        <v>1</v>
      </c>
      <c r="I932" s="1" t="str">
        <f t="shared" si="148"/>
        <v xml:space="preserve"> CLC  </v>
      </c>
      <c r="J932">
        <f t="shared" si="146"/>
        <v>12</v>
      </c>
      <c r="K932" s="1" t="str">
        <f t="shared" si="149"/>
        <v>CLC</v>
      </c>
      <c r="L932"/>
      <c r="M932" s="1" t="str">
        <f t="shared" si="150"/>
        <v/>
      </c>
      <c r="N932"/>
    </row>
    <row r="933" spans="2:19" ht="15" x14ac:dyDescent="0.25">
      <c r="B933" s="9" t="s">
        <v>49</v>
      </c>
      <c r="C933" s="9"/>
      <c r="D933" s="142">
        <v>42278.836805555555</v>
      </c>
      <c r="E933" s="142">
        <v>42279.647222222222</v>
      </c>
      <c r="F933" s="9" t="s">
        <v>2</v>
      </c>
      <c r="G933" s="9" t="s">
        <v>1007</v>
      </c>
      <c r="H933" s="1">
        <f t="shared" si="144"/>
        <v>1</v>
      </c>
      <c r="I933" s="1" t="str">
        <f t="shared" si="148"/>
        <v xml:space="preserve"> SECADM  </v>
      </c>
      <c r="J933">
        <f t="shared" si="146"/>
        <v>5</v>
      </c>
      <c r="K933" s="1" t="str">
        <f t="shared" si="149"/>
        <v>SECADM</v>
      </c>
      <c r="L933"/>
      <c r="M933" s="1" t="str">
        <f t="shared" si="150"/>
        <v/>
      </c>
      <c r="N933"/>
    </row>
    <row r="934" spans="2:19" ht="21" x14ac:dyDescent="0.25">
      <c r="B934" s="11" t="s">
        <v>663</v>
      </c>
      <c r="C934" s="11"/>
      <c r="D934" s="141">
        <v>42279.647222222222</v>
      </c>
      <c r="E934" s="141">
        <v>42279.689583333333</v>
      </c>
      <c r="F934" s="11" t="s">
        <v>2</v>
      </c>
      <c r="G934" s="11" t="s">
        <v>1008</v>
      </c>
      <c r="H934" s="1">
        <f t="shared" si="144"/>
        <v>1</v>
      </c>
      <c r="I934" s="1" t="str">
        <f t="shared" si="148"/>
        <v xml:space="preserve"> CPL  </v>
      </c>
      <c r="J934">
        <f t="shared" si="146"/>
        <v>37</v>
      </c>
      <c r="K934" s="1" t="str">
        <f t="shared" si="149"/>
        <v>CPL</v>
      </c>
      <c r="L934"/>
      <c r="M934" s="1" t="str">
        <f t="shared" si="150"/>
        <v/>
      </c>
      <c r="N934"/>
    </row>
    <row r="935" spans="2:19" ht="15" x14ac:dyDescent="0.25">
      <c r="B935" s="9" t="s">
        <v>52</v>
      </c>
      <c r="C935" s="9"/>
      <c r="D935" s="142">
        <v>42279.689583333333</v>
      </c>
      <c r="E935" s="142">
        <v>42279.779166666667</v>
      </c>
      <c r="F935" s="9" t="s">
        <v>2</v>
      </c>
      <c r="G935" s="9" t="s">
        <v>1009</v>
      </c>
      <c r="H935" s="1">
        <f t="shared" si="144"/>
        <v>1</v>
      </c>
      <c r="I935" s="1" t="str">
        <f t="shared" si="148"/>
        <v xml:space="preserve"> SECADM  </v>
      </c>
      <c r="J935">
        <f t="shared" si="146"/>
        <v>5</v>
      </c>
      <c r="K935" s="1" t="str">
        <f t="shared" si="149"/>
        <v>SECADM</v>
      </c>
      <c r="L935"/>
      <c r="M935" s="1" t="str">
        <f t="shared" si="150"/>
        <v/>
      </c>
      <c r="N935"/>
    </row>
    <row r="936" spans="2:19" ht="15" x14ac:dyDescent="0.25">
      <c r="B936" s="11" t="s">
        <v>119</v>
      </c>
      <c r="C936" s="11"/>
      <c r="D936" s="141">
        <v>42279.779166666667</v>
      </c>
      <c r="E936" s="141">
        <v>42283.698611111111</v>
      </c>
      <c r="F936" s="11" t="s">
        <v>13</v>
      </c>
      <c r="G936" s="11" t="s">
        <v>1010</v>
      </c>
      <c r="H936" s="1">
        <f t="shared" si="144"/>
        <v>3</v>
      </c>
      <c r="I936" s="1" t="str">
        <f t="shared" si="148"/>
        <v xml:space="preserve"> CLC  </v>
      </c>
      <c r="J936">
        <f t="shared" si="146"/>
        <v>12</v>
      </c>
      <c r="K936" s="1" t="str">
        <f t="shared" si="149"/>
        <v>CLC</v>
      </c>
      <c r="L936"/>
      <c r="M936" s="1" t="str">
        <f t="shared" si="150"/>
        <v/>
      </c>
      <c r="N936"/>
    </row>
    <row r="937" spans="2:19" ht="15" x14ac:dyDescent="0.25">
      <c r="B937" s="9" t="s">
        <v>372</v>
      </c>
      <c r="C937" s="9"/>
      <c r="D937" s="142">
        <v>42283.698611111111</v>
      </c>
      <c r="E937" s="142">
        <v>42291.677083333336</v>
      </c>
      <c r="F937" s="9" t="s">
        <v>178</v>
      </c>
      <c r="G937" s="9" t="s">
        <v>1011</v>
      </c>
      <c r="H937" s="1">
        <f t="shared" si="144"/>
        <v>7</v>
      </c>
      <c r="I937" s="1" t="str">
        <f t="shared" si="148"/>
        <v xml:space="preserve"> SLIC  </v>
      </c>
      <c r="J937">
        <f t="shared" si="146"/>
        <v>26</v>
      </c>
      <c r="K937" s="1" t="str">
        <f t="shared" si="149"/>
        <v>SLIC</v>
      </c>
      <c r="L937"/>
      <c r="M937" s="1" t="str">
        <f t="shared" si="150"/>
        <v/>
      </c>
      <c r="N937"/>
    </row>
    <row r="938" spans="2:19" ht="15" x14ac:dyDescent="0.25">
      <c r="B938" s="11" t="s">
        <v>123</v>
      </c>
      <c r="C938" s="11"/>
      <c r="D938" s="141">
        <v>42291.677083333336</v>
      </c>
      <c r="E938" s="141">
        <v>42291.73541666667</v>
      </c>
      <c r="F938" s="11" t="s">
        <v>2</v>
      </c>
      <c r="G938" s="11" t="s">
        <v>627</v>
      </c>
      <c r="H938" s="1">
        <f t="shared" si="144"/>
        <v>1</v>
      </c>
      <c r="I938" s="1" t="str">
        <f t="shared" si="148"/>
        <v xml:space="preserve"> CLC  </v>
      </c>
      <c r="J938">
        <f t="shared" si="146"/>
        <v>12</v>
      </c>
      <c r="K938" s="1" t="str">
        <f t="shared" si="149"/>
        <v>CLC</v>
      </c>
      <c r="L938"/>
      <c r="M938" s="1" t="str">
        <f t="shared" si="150"/>
        <v/>
      </c>
      <c r="N938"/>
    </row>
    <row r="939" spans="2:19" ht="15" x14ac:dyDescent="0.25">
      <c r="B939" s="9" t="s">
        <v>374</v>
      </c>
      <c r="C939" s="9"/>
      <c r="D939" s="142">
        <v>42291.73541666667</v>
      </c>
      <c r="E939" s="142">
        <v>42293.836805555555</v>
      </c>
      <c r="F939" s="9" t="s">
        <v>11</v>
      </c>
      <c r="G939" s="9" t="s">
        <v>1876</v>
      </c>
      <c r="H939" s="1">
        <f t="shared" si="144"/>
        <v>2</v>
      </c>
      <c r="I939" s="1" t="str">
        <f t="shared" si="148"/>
        <v xml:space="preserve"> SECADM  </v>
      </c>
      <c r="J939">
        <f t="shared" si="146"/>
        <v>5</v>
      </c>
      <c r="K939" s="1" t="str">
        <f t="shared" si="149"/>
        <v>SECADM</v>
      </c>
      <c r="L939"/>
      <c r="M939" s="1" t="str">
        <f t="shared" si="150"/>
        <v/>
      </c>
      <c r="N939"/>
    </row>
    <row r="940" spans="2:19" ht="15" x14ac:dyDescent="0.25">
      <c r="B940" s="11" t="s">
        <v>375</v>
      </c>
      <c r="C940" s="11"/>
      <c r="D940" s="141">
        <v>42293.836805555555</v>
      </c>
      <c r="E940" s="141">
        <v>42297.745833333334</v>
      </c>
      <c r="F940" s="11" t="s">
        <v>13</v>
      </c>
      <c r="G940" s="11" t="s">
        <v>1778</v>
      </c>
      <c r="H940" s="1">
        <f t="shared" si="144"/>
        <v>3</v>
      </c>
      <c r="I940" s="1" t="str">
        <f t="shared" si="148"/>
        <v xml:space="preserve"> CPL  </v>
      </c>
      <c r="J940">
        <f t="shared" si="146"/>
        <v>37</v>
      </c>
      <c r="K940" s="1" t="str">
        <f t="shared" si="149"/>
        <v>CPL</v>
      </c>
      <c r="L940"/>
      <c r="M940" s="1" t="str">
        <f t="shared" si="150"/>
        <v/>
      </c>
      <c r="N940"/>
    </row>
    <row r="941" spans="2:19" ht="15" x14ac:dyDescent="0.25">
      <c r="B941" s="9" t="s">
        <v>376</v>
      </c>
      <c r="C941" s="9"/>
      <c r="D941" s="142">
        <v>42297.745833333334</v>
      </c>
      <c r="E941" s="142">
        <v>42300.67291666667</v>
      </c>
      <c r="F941" s="9" t="s">
        <v>11</v>
      </c>
      <c r="G941" s="9" t="s">
        <v>443</v>
      </c>
      <c r="H941" s="1">
        <f t="shared" si="144"/>
        <v>2</v>
      </c>
      <c r="I941" s="1" t="str">
        <f t="shared" si="148"/>
        <v xml:space="preserve"> ASSDG  </v>
      </c>
      <c r="J941">
        <f t="shared" si="146"/>
        <v>7</v>
      </c>
      <c r="K941" s="1" t="str">
        <f t="shared" si="149"/>
        <v>ASSDG</v>
      </c>
      <c r="L941"/>
      <c r="M941" s="1" t="str">
        <f t="shared" si="150"/>
        <v/>
      </c>
      <c r="N941"/>
    </row>
    <row r="942" spans="2:19" ht="15" x14ac:dyDescent="0.25">
      <c r="B942" s="11" t="s">
        <v>991</v>
      </c>
      <c r="C942" s="11"/>
      <c r="D942" s="141">
        <v>42300.67291666667</v>
      </c>
      <c r="E942" s="141">
        <v>42304.578472222223</v>
      </c>
      <c r="F942" s="11" t="s">
        <v>13</v>
      </c>
      <c r="G942" s="11" t="s">
        <v>422</v>
      </c>
      <c r="H942" s="1">
        <f t="shared" si="144"/>
        <v>3</v>
      </c>
      <c r="I942" s="1" t="str">
        <f t="shared" si="148"/>
        <v xml:space="preserve"> SLIC  </v>
      </c>
      <c r="J942">
        <f t="shared" si="146"/>
        <v>26</v>
      </c>
      <c r="K942" s="1" t="str">
        <f t="shared" si="149"/>
        <v>SLIC</v>
      </c>
      <c r="L942"/>
      <c r="M942" s="1" t="str">
        <f t="shared" si="150"/>
        <v/>
      </c>
      <c r="N942"/>
    </row>
    <row r="943" spans="2:19" ht="15" x14ac:dyDescent="0.25">
      <c r="B943" s="9" t="s">
        <v>992</v>
      </c>
      <c r="C943" s="9"/>
      <c r="D943" s="142">
        <v>42304.578472222223</v>
      </c>
      <c r="E943" s="142">
        <v>42307.504861111112</v>
      </c>
      <c r="F943" s="9" t="s">
        <v>11</v>
      </c>
      <c r="G943" s="9" t="s">
        <v>36</v>
      </c>
      <c r="H943" s="1">
        <f t="shared" si="144"/>
        <v>2</v>
      </c>
      <c r="I943" s="1" t="str">
        <f t="shared" si="148"/>
        <v xml:space="preserve"> SMOEP  </v>
      </c>
      <c r="J943">
        <f t="shared" si="146"/>
        <v>7</v>
      </c>
      <c r="K943" s="1" t="str">
        <f t="shared" si="149"/>
        <v>SMOEP</v>
      </c>
      <c r="L943"/>
      <c r="M943" s="1" t="str">
        <f t="shared" si="150"/>
        <v/>
      </c>
      <c r="N943"/>
    </row>
    <row r="944" spans="2:19" ht="15" x14ac:dyDescent="0.25">
      <c r="B944" s="11" t="s">
        <v>993</v>
      </c>
      <c r="C944" s="11"/>
      <c r="D944" s="141">
        <v>42307.504861111112</v>
      </c>
      <c r="E944" s="141">
        <v>42313.622916666667</v>
      </c>
      <c r="F944" s="11" t="s">
        <v>28</v>
      </c>
      <c r="G944" s="11" t="s">
        <v>1901</v>
      </c>
      <c r="H944" s="1">
        <f t="shared" si="144"/>
        <v>6</v>
      </c>
      <c r="I944" s="1" t="str">
        <f t="shared" si="148"/>
        <v xml:space="preserve"> SLIC  </v>
      </c>
      <c r="J944">
        <f t="shared" si="146"/>
        <v>26</v>
      </c>
      <c r="K944" s="1" t="str">
        <f t="shared" si="149"/>
        <v>SLIC</v>
      </c>
      <c r="L944"/>
      <c r="M944" s="1" t="str">
        <f t="shared" si="150"/>
        <v/>
      </c>
      <c r="N944"/>
    </row>
    <row r="945" spans="1:19" ht="15" x14ac:dyDescent="0.25">
      <c r="B945" s="9" t="s">
        <v>596</v>
      </c>
      <c r="C945" s="9"/>
      <c r="D945" s="142">
        <v>42313.622916666667</v>
      </c>
      <c r="E945" s="142">
        <v>42313.672222222223</v>
      </c>
      <c r="F945" s="9" t="s">
        <v>2</v>
      </c>
      <c r="G945" s="9" t="s">
        <v>821</v>
      </c>
      <c r="H945" s="1">
        <f t="shared" si="144"/>
        <v>1</v>
      </c>
      <c r="I945" s="1" t="str">
        <f t="shared" si="148"/>
        <v xml:space="preserve"> ASSDG  </v>
      </c>
      <c r="J945">
        <f t="shared" si="146"/>
        <v>7</v>
      </c>
      <c r="K945" s="1" t="str">
        <f t="shared" si="149"/>
        <v>ASSDG</v>
      </c>
      <c r="L945"/>
      <c r="M945" s="1" t="str">
        <f t="shared" si="150"/>
        <v/>
      </c>
      <c r="N945"/>
    </row>
    <row r="946" spans="1:19" ht="15" x14ac:dyDescent="0.25">
      <c r="B946" s="11" t="s">
        <v>384</v>
      </c>
      <c r="C946" s="11"/>
      <c r="D946" s="141">
        <v>42313.672222222223</v>
      </c>
      <c r="E946" s="141">
        <v>42313.723611111112</v>
      </c>
      <c r="F946" s="11" t="s">
        <v>2</v>
      </c>
      <c r="G946" s="11" t="s">
        <v>20</v>
      </c>
      <c r="H946" s="1">
        <f t="shared" si="144"/>
        <v>1</v>
      </c>
      <c r="I946" s="1" t="str">
        <f t="shared" si="148"/>
        <v xml:space="preserve"> CPL  </v>
      </c>
      <c r="J946">
        <f t="shared" si="146"/>
        <v>37</v>
      </c>
      <c r="K946" s="1" t="str">
        <f t="shared" si="149"/>
        <v>CPL</v>
      </c>
      <c r="L946"/>
      <c r="M946" s="1" t="str">
        <f t="shared" si="150"/>
        <v/>
      </c>
      <c r="N946"/>
    </row>
    <row r="947" spans="1:19" ht="15" x14ac:dyDescent="0.25">
      <c r="B947" s="9" t="s">
        <v>841</v>
      </c>
      <c r="C947" s="9"/>
      <c r="D947" s="142">
        <v>42313.723611111112</v>
      </c>
      <c r="E947" s="142">
        <v>42317.620138888888</v>
      </c>
      <c r="F947" s="9" t="s">
        <v>13</v>
      </c>
      <c r="G947" s="9" t="s">
        <v>443</v>
      </c>
      <c r="H947" s="1">
        <f t="shared" si="144"/>
        <v>3</v>
      </c>
      <c r="I947" s="1" t="str">
        <f t="shared" si="148"/>
        <v xml:space="preserve"> ASSDG  </v>
      </c>
      <c r="J947">
        <f t="shared" si="146"/>
        <v>7</v>
      </c>
      <c r="K947" s="1" t="str">
        <f t="shared" si="149"/>
        <v>ASSDG</v>
      </c>
      <c r="L947"/>
      <c r="M947" s="1" t="str">
        <f t="shared" si="150"/>
        <v/>
      </c>
      <c r="N947"/>
    </row>
    <row r="948" spans="1:19" ht="15" x14ac:dyDescent="0.25">
      <c r="B948" s="11" t="s">
        <v>842</v>
      </c>
      <c r="C948" s="11"/>
      <c r="D948" s="141">
        <v>42317.620138888888</v>
      </c>
      <c r="E948" s="141">
        <v>42317.740277777775</v>
      </c>
      <c r="F948" s="11" t="s">
        <v>2</v>
      </c>
      <c r="G948" s="11" t="s">
        <v>1737</v>
      </c>
      <c r="H948" s="1">
        <f t="shared" si="144"/>
        <v>1</v>
      </c>
      <c r="I948" s="1" t="str">
        <f t="shared" si="148"/>
        <v xml:space="preserve"> DG  </v>
      </c>
      <c r="J948">
        <f t="shared" si="146"/>
        <v>2</v>
      </c>
      <c r="K948" s="1" t="str">
        <f t="shared" si="149"/>
        <v>DG</v>
      </c>
      <c r="L948"/>
      <c r="M948" s="1" t="str">
        <f t="shared" si="150"/>
        <v/>
      </c>
      <c r="N948"/>
    </row>
    <row r="949" spans="1:19" ht="15" x14ac:dyDescent="0.25">
      <c r="B949" s="9" t="s">
        <v>994</v>
      </c>
      <c r="C949" s="9"/>
      <c r="D949" s="142">
        <v>42317.740277777775</v>
      </c>
      <c r="E949" s="142">
        <v>42318.813194444447</v>
      </c>
      <c r="F949" s="9" t="s">
        <v>31</v>
      </c>
      <c r="G949" s="9" t="s">
        <v>1012</v>
      </c>
      <c r="H949" s="1">
        <f t="shared" si="144"/>
        <v>1</v>
      </c>
      <c r="I949" s="1" t="str">
        <f t="shared" si="148"/>
        <v xml:space="preserve"> SLIC  </v>
      </c>
      <c r="J949">
        <f t="shared" si="146"/>
        <v>26</v>
      </c>
      <c r="K949" s="1" t="str">
        <f t="shared" si="149"/>
        <v>SLIC</v>
      </c>
      <c r="L949"/>
      <c r="M949" s="1" t="str">
        <f t="shared" si="150"/>
        <v/>
      </c>
      <c r="N949"/>
    </row>
    <row r="950" spans="1:19" ht="15" x14ac:dyDescent="0.25">
      <c r="B950" s="11" t="s">
        <v>995</v>
      </c>
      <c r="C950" s="11"/>
      <c r="D950" s="141">
        <v>42318.813194444447</v>
      </c>
      <c r="E950" s="141">
        <v>42318.816666666666</v>
      </c>
      <c r="F950" s="11" t="s">
        <v>2</v>
      </c>
      <c r="G950" s="11" t="s">
        <v>1013</v>
      </c>
      <c r="H950" s="1">
        <f t="shared" si="144"/>
        <v>1</v>
      </c>
      <c r="I950" s="1" t="str">
        <f t="shared" si="148"/>
        <v xml:space="preserve"> CPL  </v>
      </c>
      <c r="J950">
        <f t="shared" si="146"/>
        <v>37</v>
      </c>
      <c r="K950" s="1" t="str">
        <f t="shared" si="149"/>
        <v>CPL</v>
      </c>
      <c r="L950"/>
      <c r="M950" s="1" t="str">
        <f t="shared" si="150"/>
        <v/>
      </c>
      <c r="N950"/>
    </row>
    <row r="951" spans="1:19" ht="15" x14ac:dyDescent="0.25">
      <c r="B951" s="9" t="s">
        <v>996</v>
      </c>
      <c r="C951" s="9"/>
      <c r="D951" s="142">
        <v>42318.816666666666</v>
      </c>
      <c r="E951" s="142">
        <v>42321.686805555553</v>
      </c>
      <c r="F951" s="9" t="s">
        <v>11</v>
      </c>
      <c r="G951" s="9" t="s">
        <v>385</v>
      </c>
      <c r="H951" s="1">
        <f t="shared" si="144"/>
        <v>2</v>
      </c>
      <c r="I951" s="1" t="str">
        <f t="shared" si="148"/>
        <v xml:space="preserve"> SLIC  </v>
      </c>
      <c r="J951">
        <f t="shared" si="146"/>
        <v>26</v>
      </c>
      <c r="K951" s="1" t="str">
        <f t="shared" si="149"/>
        <v>SLIC</v>
      </c>
      <c r="L951"/>
      <c r="M951" s="1" t="str">
        <f t="shared" si="150"/>
        <v/>
      </c>
      <c r="N951"/>
    </row>
    <row r="952" spans="1:19" ht="15" x14ac:dyDescent="0.25">
      <c r="B952" s="11" t="s">
        <v>395</v>
      </c>
      <c r="C952" s="11"/>
      <c r="D952" s="141">
        <v>42321.686805555553</v>
      </c>
      <c r="E952" s="141">
        <v>42353.536111111112</v>
      </c>
      <c r="F952" s="11" t="s">
        <v>231</v>
      </c>
      <c r="G952" s="11" t="s">
        <v>1014</v>
      </c>
      <c r="H952" s="1">
        <f t="shared" si="144"/>
        <v>31</v>
      </c>
      <c r="I952" s="1" t="str">
        <f t="shared" si="148"/>
        <v xml:space="preserve"> CPL  </v>
      </c>
      <c r="J952">
        <f t="shared" si="146"/>
        <v>37</v>
      </c>
      <c r="K952" s="1" t="str">
        <f t="shared" si="149"/>
        <v>CPL</v>
      </c>
      <c r="L952"/>
      <c r="M952" s="1" t="str">
        <f t="shared" si="150"/>
        <v/>
      </c>
      <c r="N952"/>
    </row>
    <row r="953" spans="1:19" ht="15" x14ac:dyDescent="0.25">
      <c r="B953" s="9" t="s">
        <v>997</v>
      </c>
      <c r="C953" s="9"/>
      <c r="D953" s="142">
        <v>42353.536111111112</v>
      </c>
      <c r="E953" s="142">
        <v>42353.807638888888</v>
      </c>
      <c r="F953" s="9" t="s">
        <v>2</v>
      </c>
      <c r="G953" s="9" t="s">
        <v>9</v>
      </c>
      <c r="H953" s="1">
        <f t="shared" si="144"/>
        <v>1</v>
      </c>
      <c r="I953" s="1" t="str">
        <f t="shared" si="148"/>
        <v xml:space="preserve"> ASSDG  </v>
      </c>
      <c r="J953">
        <f t="shared" si="146"/>
        <v>7</v>
      </c>
      <c r="K953" s="1" t="str">
        <f t="shared" si="149"/>
        <v>ASSDG</v>
      </c>
      <c r="L953"/>
      <c r="M953" s="1" t="str">
        <f t="shared" si="150"/>
        <v/>
      </c>
      <c r="N953"/>
    </row>
    <row r="954" spans="1:19" ht="15" x14ac:dyDescent="0.25">
      <c r="B954" s="11" t="s">
        <v>998</v>
      </c>
      <c r="C954" s="11"/>
      <c r="D954" s="141">
        <v>42353.807638888888</v>
      </c>
      <c r="E954" s="141">
        <v>42354.650694444441</v>
      </c>
      <c r="F954" s="11" t="s">
        <v>2</v>
      </c>
      <c r="G954" s="11" t="s">
        <v>1780</v>
      </c>
      <c r="H954" s="1">
        <f t="shared" si="144"/>
        <v>1</v>
      </c>
      <c r="I954" s="1" t="str">
        <f t="shared" si="148"/>
        <v xml:space="preserve"> DG  </v>
      </c>
      <c r="J954">
        <f t="shared" si="146"/>
        <v>2</v>
      </c>
      <c r="K954" s="1" t="str">
        <f t="shared" si="149"/>
        <v>DG</v>
      </c>
      <c r="L954"/>
      <c r="M954" s="1" t="str">
        <f t="shared" si="150"/>
        <v/>
      </c>
      <c r="N954"/>
    </row>
    <row r="955" spans="1:19" ht="15" x14ac:dyDescent="0.25">
      <c r="B955" s="9" t="s">
        <v>848</v>
      </c>
      <c r="C955" s="9"/>
      <c r="D955" s="142">
        <v>42354.650694444441</v>
      </c>
      <c r="E955" s="142">
        <v>42354.661805555559</v>
      </c>
      <c r="F955" s="9" t="s">
        <v>2</v>
      </c>
      <c r="G955" s="9" t="s">
        <v>64</v>
      </c>
      <c r="H955" s="1">
        <f t="shared" si="144"/>
        <v>1</v>
      </c>
      <c r="I955" s="1" t="str">
        <f t="shared" si="148"/>
        <v xml:space="preserve"> CO  </v>
      </c>
      <c r="J955">
        <f t="shared" si="146"/>
        <v>1</v>
      </c>
      <c r="K955" s="1" t="str">
        <f t="shared" si="149"/>
        <v>CO</v>
      </c>
      <c r="L955"/>
      <c r="M955" s="1" t="str">
        <f t="shared" si="150"/>
        <v/>
      </c>
      <c r="N955"/>
    </row>
    <row r="956" spans="1:19" x14ac:dyDescent="0.15">
      <c r="K956" s="1" t="str">
        <f t="shared" si="149"/>
        <v/>
      </c>
      <c r="M956" s="1" t="str">
        <f t="shared" si="150"/>
        <v/>
      </c>
    </row>
    <row r="957" spans="1:19" x14ac:dyDescent="0.15">
      <c r="B957" s="15"/>
      <c r="C957" s="15"/>
      <c r="D957" s="15"/>
      <c r="E957" s="15"/>
      <c r="F957" s="15"/>
      <c r="G957" s="15"/>
      <c r="H957" s="15"/>
      <c r="J957" s="39"/>
      <c r="K957" s="1" t="str">
        <f t="shared" si="149"/>
        <v/>
      </c>
      <c r="M957" s="1" t="str">
        <f t="shared" si="150"/>
        <v/>
      </c>
    </row>
    <row r="958" spans="1:19" x14ac:dyDescent="0.15">
      <c r="K958" s="1" t="str">
        <f t="shared" si="149"/>
        <v/>
      </c>
      <c r="M958" s="1" t="str">
        <f t="shared" si="150"/>
        <v/>
      </c>
    </row>
    <row r="959" spans="1:19" ht="11.25" thickBot="1" x14ac:dyDescent="0.2">
      <c r="I959" s="40" t="s">
        <v>311</v>
      </c>
      <c r="J959" s="39"/>
      <c r="K959" s="1" t="str">
        <f t="shared" si="149"/>
        <v>DADOS EXTRAIDOS:</v>
      </c>
      <c r="L959" s="6" t="s">
        <v>1451</v>
      </c>
      <c r="M959" s="1" t="str">
        <f t="shared" si="150"/>
        <v>DADOS AGRUPADOS</v>
      </c>
      <c r="P959" s="6"/>
    </row>
    <row r="960" spans="1:19" ht="21.75" customHeight="1" thickBot="1" x14ac:dyDescent="0.2">
      <c r="A960" s="41" t="s">
        <v>1499</v>
      </c>
      <c r="G960" s="17" t="s">
        <v>1015</v>
      </c>
      <c r="I960" s="6" t="s">
        <v>310</v>
      </c>
      <c r="J960" s="6" t="s">
        <v>326</v>
      </c>
      <c r="K960" s="1" t="str">
        <f t="shared" si="149"/>
        <v>DEPTO</v>
      </c>
      <c r="L960" s="39"/>
      <c r="M960" s="1" t="str">
        <f t="shared" si="150"/>
        <v/>
      </c>
      <c r="N960" s="39"/>
      <c r="O960" s="39"/>
      <c r="P960" s="89" t="s">
        <v>1478</v>
      </c>
      <c r="Q960" s="43"/>
      <c r="R960" s="43"/>
      <c r="S960" s="42"/>
    </row>
    <row r="961" spans="1:39" ht="15" x14ac:dyDescent="0.25">
      <c r="B961" s="11" t="s">
        <v>1016</v>
      </c>
      <c r="C961" s="11"/>
      <c r="D961" s="10" t="s">
        <v>1</v>
      </c>
      <c r="E961" s="141">
        <v>42580.616666666669</v>
      </c>
      <c r="F961" s="11" t="s">
        <v>2</v>
      </c>
      <c r="G961" s="11" t="s">
        <v>1</v>
      </c>
      <c r="H961" s="1">
        <f t="shared" ref="H961:H976" si="151">VALUE(IF(LEFT(F961,1)="&lt;",1,LEFT(F961,2)))</f>
        <v>1</v>
      </c>
      <c r="I961" s="1" t="str">
        <f t="shared" ref="I961:I969" si="152">RIGHT(B961,LEN(B961)-4)</f>
        <v>086ZE  </v>
      </c>
      <c r="J961">
        <f t="shared" ref="J961:J976" si="153">SUMIFS($H$961:$H$976,$I$961:$I$976,I961)</f>
        <v>1</v>
      </c>
      <c r="K961" s="1" t="str">
        <f t="shared" si="149"/>
        <v>086ZE</v>
      </c>
      <c r="L961" s="39" t="s">
        <v>1487</v>
      </c>
      <c r="M961" s="1" t="str">
        <f t="shared" si="150"/>
        <v>086ZE</v>
      </c>
      <c r="N961">
        <v>1</v>
      </c>
      <c r="P961" s="84" t="s">
        <v>1501</v>
      </c>
      <c r="Q961" s="82">
        <f>SUMIFS($N$961:$N$981,$M$961:$M$981,P961)</f>
        <v>1</v>
      </c>
      <c r="R961" s="82"/>
      <c r="S961" s="83"/>
    </row>
    <row r="962" spans="1:39" s="15" customFormat="1" ht="15" x14ac:dyDescent="0.25">
      <c r="A962" s="39"/>
      <c r="B962" s="9" t="s">
        <v>1017</v>
      </c>
      <c r="C962" s="9"/>
      <c r="D962" s="142">
        <v>42580.616666666669</v>
      </c>
      <c r="E962" s="142">
        <v>42615.815972222219</v>
      </c>
      <c r="F962" s="9" t="s">
        <v>1018</v>
      </c>
      <c r="G962" s="9" t="s">
        <v>1023</v>
      </c>
      <c r="H962" s="1">
        <f t="shared" si="151"/>
        <v>35</v>
      </c>
      <c r="I962" s="1" t="str">
        <f t="shared" si="152"/>
        <v>SMIN  </v>
      </c>
      <c r="J962">
        <f t="shared" si="153"/>
        <v>36</v>
      </c>
      <c r="K962" s="1" t="str">
        <f t="shared" si="149"/>
        <v>SMIN</v>
      </c>
      <c r="L962" s="39" t="s">
        <v>1488</v>
      </c>
      <c r="M962" s="1" t="str">
        <f t="shared" si="150"/>
        <v>SMIN</v>
      </c>
      <c r="N962">
        <v>36</v>
      </c>
      <c r="O962" s="39"/>
      <c r="P962" s="84" t="s">
        <v>1505</v>
      </c>
      <c r="Q962" s="85">
        <f t="shared" ref="Q962:Q982" si="154">SUMIFS($N$961:$N$981,$M$961:$M$981,P962)</f>
        <v>0</v>
      </c>
      <c r="R962" s="85"/>
      <c r="S962" s="86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  <c r="AH962" s="39"/>
      <c r="AI962" s="39"/>
      <c r="AJ962" s="39"/>
      <c r="AK962" s="39"/>
      <c r="AL962" s="39"/>
      <c r="AM962" s="39"/>
    </row>
    <row r="963" spans="1:39" ht="15" x14ac:dyDescent="0.25">
      <c r="B963" s="11" t="s">
        <v>1703</v>
      </c>
      <c r="C963" s="11"/>
      <c r="D963" s="141">
        <v>42615.815972222219</v>
      </c>
      <c r="E963" s="141">
        <v>42619.495833333334</v>
      </c>
      <c r="F963" s="11" t="s">
        <v>13</v>
      </c>
      <c r="G963" s="11" t="s">
        <v>1737</v>
      </c>
      <c r="H963" s="1">
        <f t="shared" si="151"/>
        <v>3</v>
      </c>
      <c r="I963" s="1" t="str">
        <f t="shared" si="152"/>
        <v>CIP </v>
      </c>
      <c r="J963">
        <f t="shared" si="153"/>
        <v>4</v>
      </c>
      <c r="K963" s="1" t="str">
        <f t="shared" si="149"/>
        <v>CIP</v>
      </c>
      <c r="L963" s="39" t="s">
        <v>2040</v>
      </c>
      <c r="M963" s="1" t="str">
        <f t="shared" si="150"/>
        <v>CIP</v>
      </c>
      <c r="N963">
        <v>4</v>
      </c>
      <c r="O963" s="39"/>
      <c r="P963" s="61" t="s">
        <v>1503</v>
      </c>
      <c r="Q963" s="62">
        <f t="shared" si="154"/>
        <v>4</v>
      </c>
      <c r="R963" s="62"/>
      <c r="S963" s="63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  <c r="AH963" s="39"/>
      <c r="AI963" s="39"/>
      <c r="AJ963" s="39"/>
      <c r="AK963" s="39"/>
      <c r="AL963" s="39"/>
      <c r="AM963" s="39"/>
    </row>
    <row r="964" spans="1:39" ht="15" x14ac:dyDescent="0.25">
      <c r="B964" s="9" t="s">
        <v>1019</v>
      </c>
      <c r="C964" s="9"/>
      <c r="D964" s="142">
        <v>42619.495833333334</v>
      </c>
      <c r="E964" s="142">
        <v>42619.63958333333</v>
      </c>
      <c r="F964" s="9" t="s">
        <v>2</v>
      </c>
      <c r="G964" s="9" t="s">
        <v>1024</v>
      </c>
      <c r="H964" s="1">
        <f t="shared" si="151"/>
        <v>1</v>
      </c>
      <c r="I964" s="1" t="str">
        <f t="shared" si="152"/>
        <v>SMIN  </v>
      </c>
      <c r="J964">
        <f t="shared" si="153"/>
        <v>36</v>
      </c>
      <c r="K964" s="1" t="str">
        <f t="shared" si="149"/>
        <v>SMIN</v>
      </c>
      <c r="L964" s="39" t="s">
        <v>334</v>
      </c>
      <c r="M964" s="1" t="str">
        <f t="shared" si="150"/>
        <v>SECGS</v>
      </c>
      <c r="N964">
        <v>1</v>
      </c>
      <c r="O964" s="39"/>
      <c r="P964" s="61" t="s">
        <v>1507</v>
      </c>
      <c r="Q964" s="62">
        <f t="shared" si="154"/>
        <v>0</v>
      </c>
      <c r="R964" s="62"/>
      <c r="S964" s="63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  <c r="AH964" s="39"/>
      <c r="AI964" s="39"/>
      <c r="AJ964" s="39"/>
      <c r="AK964" s="39"/>
      <c r="AL964" s="39"/>
      <c r="AM964" s="39"/>
    </row>
    <row r="965" spans="1:39" ht="15" x14ac:dyDescent="0.25">
      <c r="B965" s="11" t="s">
        <v>1704</v>
      </c>
      <c r="C965" s="11"/>
      <c r="D965" s="141">
        <v>42619.63958333333</v>
      </c>
      <c r="E965" s="141">
        <v>42620.602083333331</v>
      </c>
      <c r="F965" s="11" t="s">
        <v>2</v>
      </c>
      <c r="G965" s="11" t="s">
        <v>1902</v>
      </c>
      <c r="H965" s="1">
        <f t="shared" si="151"/>
        <v>1</v>
      </c>
      <c r="I965" s="1" t="str">
        <f t="shared" si="152"/>
        <v>CIP </v>
      </c>
      <c r="J965">
        <f t="shared" si="153"/>
        <v>4</v>
      </c>
      <c r="K965" s="1" t="str">
        <f t="shared" si="149"/>
        <v>CIP</v>
      </c>
      <c r="L965" s="39" t="s">
        <v>319</v>
      </c>
      <c r="M965" s="1" t="str">
        <f t="shared" si="150"/>
        <v>CLC</v>
      </c>
      <c r="N965">
        <v>11</v>
      </c>
      <c r="O965" s="39"/>
      <c r="P965" s="61" t="s">
        <v>1540</v>
      </c>
      <c r="Q965" s="62">
        <f t="shared" si="154"/>
        <v>0</v>
      </c>
      <c r="R965" s="62"/>
      <c r="S965" s="63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  <c r="AH965" s="39"/>
      <c r="AI965" s="39"/>
      <c r="AJ965" s="39"/>
      <c r="AK965" s="39"/>
      <c r="AL965" s="39"/>
      <c r="AM965" s="39"/>
    </row>
    <row r="966" spans="1:39" ht="15" x14ac:dyDescent="0.25">
      <c r="B966" s="9" t="s">
        <v>1020</v>
      </c>
      <c r="C966" s="9"/>
      <c r="D966" s="142">
        <v>42620.602083333331</v>
      </c>
      <c r="E966" s="142">
        <v>42622.566666666666</v>
      </c>
      <c r="F966" s="9" t="s">
        <v>31</v>
      </c>
      <c r="G966" s="9" t="s">
        <v>1903</v>
      </c>
      <c r="H966" s="1">
        <f t="shared" si="151"/>
        <v>1</v>
      </c>
      <c r="I966" s="1" t="str">
        <f t="shared" si="152"/>
        <v>SECGS  </v>
      </c>
      <c r="J966">
        <f t="shared" si="153"/>
        <v>1</v>
      </c>
      <c r="K966" s="1" t="str">
        <f t="shared" si="149"/>
        <v>SECGS</v>
      </c>
      <c r="L966" s="39" t="s">
        <v>316</v>
      </c>
      <c r="M966" s="1" t="str">
        <f t="shared" si="150"/>
        <v>SPO</v>
      </c>
      <c r="N966">
        <v>1</v>
      </c>
      <c r="O966" s="39"/>
      <c r="P966" s="61" t="s">
        <v>1541</v>
      </c>
      <c r="Q966" s="62">
        <f t="shared" si="154"/>
        <v>0</v>
      </c>
      <c r="R966" s="62"/>
      <c r="S966" s="63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  <c r="AH966" s="39"/>
      <c r="AI966" s="39"/>
      <c r="AJ966" s="39"/>
      <c r="AK966" s="39"/>
      <c r="AL966" s="39"/>
      <c r="AM966" s="39"/>
    </row>
    <row r="967" spans="1:39" ht="21" x14ac:dyDescent="0.25">
      <c r="B967" s="11" t="s">
        <v>646</v>
      </c>
      <c r="C967" s="11"/>
      <c r="D967" s="141">
        <v>42622.566666666666</v>
      </c>
      <c r="E967" s="141">
        <v>42627.565972222219</v>
      </c>
      <c r="F967" s="11" t="s">
        <v>8</v>
      </c>
      <c r="G967" s="11" t="s">
        <v>1904</v>
      </c>
      <c r="H967" s="1">
        <f t="shared" si="151"/>
        <v>4</v>
      </c>
      <c r="I967" s="1" t="str">
        <f t="shared" si="152"/>
        <v>CLC  </v>
      </c>
      <c r="J967">
        <f t="shared" si="153"/>
        <v>11</v>
      </c>
      <c r="K967" s="1" t="str">
        <f t="shared" si="149"/>
        <v>CLC</v>
      </c>
      <c r="L967" s="39" t="s">
        <v>317</v>
      </c>
      <c r="M967" s="1" t="str">
        <f t="shared" si="150"/>
        <v>CO</v>
      </c>
      <c r="N967">
        <v>2</v>
      </c>
      <c r="O967" s="39"/>
      <c r="P967" s="61" t="s">
        <v>1542</v>
      </c>
      <c r="Q967" s="62">
        <f t="shared" si="154"/>
        <v>0</v>
      </c>
      <c r="R967" s="62"/>
      <c r="S967" s="63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  <c r="AH967" s="39"/>
      <c r="AI967" s="39"/>
      <c r="AJ967" s="39"/>
      <c r="AK967" s="39"/>
      <c r="AL967" s="39"/>
      <c r="AM967" s="39"/>
    </row>
    <row r="968" spans="1:39" ht="15" x14ac:dyDescent="0.25">
      <c r="B968" s="9" t="s">
        <v>984</v>
      </c>
      <c r="C968" s="9"/>
      <c r="D968" s="142">
        <v>42627.565972222219</v>
      </c>
      <c r="E968" s="142">
        <v>42627.638194444444</v>
      </c>
      <c r="F968" s="9" t="s">
        <v>2</v>
      </c>
      <c r="G968" s="9" t="s">
        <v>922</v>
      </c>
      <c r="H968" s="1">
        <f t="shared" si="151"/>
        <v>1</v>
      </c>
      <c r="I968" s="1" t="str">
        <f t="shared" si="152"/>
        <v>SPO  </v>
      </c>
      <c r="J968">
        <f t="shared" si="153"/>
        <v>1</v>
      </c>
      <c r="K968" s="1" t="str">
        <f t="shared" si="149"/>
        <v>SPO</v>
      </c>
      <c r="L968" s="39" t="s">
        <v>318</v>
      </c>
      <c r="M968" s="1" t="str">
        <f t="shared" si="150"/>
        <v>SECOFC</v>
      </c>
      <c r="N968">
        <v>1</v>
      </c>
      <c r="O968" s="39"/>
      <c r="P968" s="61" t="s">
        <v>1543</v>
      </c>
      <c r="Q968" s="62">
        <f t="shared" si="154"/>
        <v>0</v>
      </c>
      <c r="R968" s="62"/>
      <c r="S968" s="63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  <c r="AH968" s="39"/>
      <c r="AI968" s="39"/>
      <c r="AJ968" s="39"/>
      <c r="AK968" s="39"/>
      <c r="AL968" s="39"/>
      <c r="AM968" s="39"/>
    </row>
    <row r="969" spans="1:39" ht="15" x14ac:dyDescent="0.25">
      <c r="B969" s="11" t="s">
        <v>985</v>
      </c>
      <c r="C969" s="11"/>
      <c r="D969" s="141">
        <v>42627.638194444444</v>
      </c>
      <c r="E969" s="141">
        <v>42627.71597222222</v>
      </c>
      <c r="F969" s="11" t="s">
        <v>2</v>
      </c>
      <c r="G969" s="11" t="s">
        <v>498</v>
      </c>
      <c r="H969" s="1">
        <f t="shared" si="151"/>
        <v>1</v>
      </c>
      <c r="I969" s="1" t="str">
        <f t="shared" si="152"/>
        <v>CO  </v>
      </c>
      <c r="J969">
        <f t="shared" si="153"/>
        <v>2</v>
      </c>
      <c r="K969" s="1" t="str">
        <f t="shared" si="149"/>
        <v>CO</v>
      </c>
      <c r="L969" s="1" t="s">
        <v>320</v>
      </c>
      <c r="M969" s="1" t="str">
        <f t="shared" si="150"/>
        <v>SC</v>
      </c>
      <c r="N969">
        <v>5</v>
      </c>
      <c r="O969" s="39"/>
      <c r="P969" s="61" t="s">
        <v>1719</v>
      </c>
      <c r="Q969" s="62">
        <f t="shared" si="154"/>
        <v>0</v>
      </c>
      <c r="R969" s="62"/>
      <c r="S969" s="63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  <c r="AH969" s="39"/>
      <c r="AI969" s="39"/>
      <c r="AJ969" s="39"/>
      <c r="AK969" s="39"/>
      <c r="AL969" s="39"/>
      <c r="AM969" s="39"/>
    </row>
    <row r="970" spans="1:39" ht="15" x14ac:dyDescent="0.25">
      <c r="B970" s="9" t="s">
        <v>986</v>
      </c>
      <c r="C970" s="9"/>
      <c r="D970" s="142">
        <v>42627.71597222222</v>
      </c>
      <c r="E970" s="142">
        <v>42627.780555555553</v>
      </c>
      <c r="F970" s="9" t="s">
        <v>2</v>
      </c>
      <c r="G970" s="9" t="s">
        <v>1726</v>
      </c>
      <c r="H970" s="1">
        <f t="shared" si="151"/>
        <v>1</v>
      </c>
      <c r="I970" s="1" t="str">
        <f t="shared" ref="I970:I976" si="155">RIGHT(B970,LEN(B970)-5)</f>
        <v>SECOFC  </v>
      </c>
      <c r="J970">
        <f t="shared" si="153"/>
        <v>1</v>
      </c>
      <c r="K970" s="1" t="str">
        <f t="shared" si="149"/>
        <v>SECOFC</v>
      </c>
      <c r="L970" s="1" t="s">
        <v>336</v>
      </c>
      <c r="M970" s="1" t="str">
        <f t="shared" si="150"/>
        <v>SECGA</v>
      </c>
      <c r="N970">
        <v>1</v>
      </c>
      <c r="O970" s="39"/>
      <c r="P970" s="61" t="s">
        <v>1509</v>
      </c>
      <c r="Q970" s="62">
        <f t="shared" si="154"/>
        <v>0</v>
      </c>
      <c r="R970" s="62"/>
      <c r="S970" s="63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  <c r="AE970" s="39"/>
      <c r="AF970" s="39"/>
      <c r="AG970" s="39"/>
      <c r="AH970" s="39"/>
      <c r="AI970" s="39"/>
      <c r="AJ970" s="39"/>
      <c r="AK970" s="39"/>
      <c r="AL970" s="39"/>
      <c r="AM970" s="39"/>
    </row>
    <row r="971" spans="1:39" ht="15" x14ac:dyDescent="0.25">
      <c r="B971" s="11" t="s">
        <v>650</v>
      </c>
      <c r="C971" s="11"/>
      <c r="D971" s="141">
        <v>42627.780555555553</v>
      </c>
      <c r="E971" s="141">
        <v>42629.796527777777</v>
      </c>
      <c r="F971" s="11" t="s">
        <v>11</v>
      </c>
      <c r="G971" s="11" t="s">
        <v>1805</v>
      </c>
      <c r="H971" s="1">
        <f t="shared" si="151"/>
        <v>2</v>
      </c>
      <c r="I971" s="1" t="str">
        <f t="shared" si="155"/>
        <v>CLC  </v>
      </c>
      <c r="J971">
        <f t="shared" si="153"/>
        <v>11</v>
      </c>
      <c r="K971" s="1" t="str">
        <f t="shared" si="149"/>
        <v>CLC</v>
      </c>
      <c r="L971" s="1" t="s">
        <v>323</v>
      </c>
      <c r="M971" s="1" t="str">
        <f t="shared" si="150"/>
        <v>DG</v>
      </c>
      <c r="N971">
        <v>1</v>
      </c>
      <c r="P971" s="61" t="s">
        <v>1511</v>
      </c>
      <c r="Q971" s="62">
        <f t="shared" si="154"/>
        <v>36</v>
      </c>
      <c r="R971" s="62"/>
      <c r="S971" s="63"/>
    </row>
    <row r="972" spans="1:39" ht="21" x14ac:dyDescent="0.25">
      <c r="B972" s="9" t="s">
        <v>138</v>
      </c>
      <c r="C972" s="9"/>
      <c r="D972" s="142">
        <v>42629.796527777777</v>
      </c>
      <c r="E972" s="142">
        <v>42635.730555555558</v>
      </c>
      <c r="F972" s="9" t="s">
        <v>86</v>
      </c>
      <c r="G972" s="9" t="s">
        <v>1905</v>
      </c>
      <c r="H972" s="1">
        <f t="shared" si="151"/>
        <v>5</v>
      </c>
      <c r="I972" s="1" t="str">
        <f t="shared" si="155"/>
        <v>SC  </v>
      </c>
      <c r="J972">
        <f t="shared" si="153"/>
        <v>5</v>
      </c>
      <c r="K972" s="1" t="str">
        <f t="shared" si="149"/>
        <v>SC</v>
      </c>
      <c r="L972"/>
      <c r="M972" s="97" t="s">
        <v>1549</v>
      </c>
      <c r="N972">
        <f>SUM(N954:N971)</f>
        <v>64</v>
      </c>
      <c r="P972" s="61" t="s">
        <v>1513</v>
      </c>
      <c r="Q972" s="62">
        <f t="shared" si="154"/>
        <v>0</v>
      </c>
      <c r="R972" s="62"/>
      <c r="S972" s="63"/>
    </row>
    <row r="973" spans="1:39" ht="15" x14ac:dyDescent="0.25">
      <c r="B973" s="11" t="s">
        <v>26</v>
      </c>
      <c r="C973" s="11"/>
      <c r="D973" s="141">
        <v>42635.730555555558</v>
      </c>
      <c r="E973" s="141">
        <v>42640.782638888886</v>
      </c>
      <c r="F973" s="11" t="s">
        <v>86</v>
      </c>
      <c r="G973" s="11" t="s">
        <v>1906</v>
      </c>
      <c r="H973" s="1">
        <f t="shared" si="151"/>
        <v>5</v>
      </c>
      <c r="I973" s="1" t="str">
        <f t="shared" si="155"/>
        <v>CLC  </v>
      </c>
      <c r="J973">
        <f t="shared" si="153"/>
        <v>11</v>
      </c>
      <c r="K973" s="1" t="str">
        <f t="shared" si="149"/>
        <v>CLC</v>
      </c>
      <c r="L973"/>
      <c r="M973" s="1" t="str">
        <f t="shared" si="150"/>
        <v/>
      </c>
      <c r="N973"/>
      <c r="P973" s="58" t="s">
        <v>1515</v>
      </c>
      <c r="Q973" s="59">
        <f t="shared" si="154"/>
        <v>0</v>
      </c>
      <c r="R973" s="59"/>
      <c r="S973" s="60"/>
    </row>
    <row r="974" spans="1:39" ht="15" x14ac:dyDescent="0.25">
      <c r="B974" s="9" t="s">
        <v>1021</v>
      </c>
      <c r="C974" s="9"/>
      <c r="D974" s="142">
        <v>42640.782638888886</v>
      </c>
      <c r="E974" s="142">
        <v>42641.666666666664</v>
      </c>
      <c r="F974" s="9" t="s">
        <v>2</v>
      </c>
      <c r="G974" s="9" t="s">
        <v>1907</v>
      </c>
      <c r="H974" s="1">
        <f t="shared" si="151"/>
        <v>1</v>
      </c>
      <c r="I974" s="1" t="str">
        <f t="shared" si="155"/>
        <v>SECGA  </v>
      </c>
      <c r="J974">
        <f t="shared" si="153"/>
        <v>1</v>
      </c>
      <c r="K974" s="1" t="str">
        <f t="shared" si="149"/>
        <v>SECGA</v>
      </c>
      <c r="L974"/>
      <c r="M974" s="1" t="str">
        <f t="shared" si="150"/>
        <v/>
      </c>
      <c r="N974"/>
      <c r="P974" s="58" t="s">
        <v>1517</v>
      </c>
      <c r="Q974" s="59">
        <f t="shared" si="154"/>
        <v>0</v>
      </c>
      <c r="R974" s="59"/>
      <c r="S974" s="60"/>
    </row>
    <row r="975" spans="1:39" ht="15" x14ac:dyDescent="0.25">
      <c r="B975" s="11" t="s">
        <v>1022</v>
      </c>
      <c r="C975" s="11"/>
      <c r="D975" s="141">
        <v>42641.666666666664</v>
      </c>
      <c r="E975" s="141">
        <v>42641.727777777778</v>
      </c>
      <c r="F975" s="11" t="s">
        <v>2</v>
      </c>
      <c r="G975" s="11" t="s">
        <v>1908</v>
      </c>
      <c r="H975" s="1">
        <f t="shared" si="151"/>
        <v>1</v>
      </c>
      <c r="I975" s="1" t="str">
        <f t="shared" si="155"/>
        <v>DG  </v>
      </c>
      <c r="J975">
        <f t="shared" si="153"/>
        <v>1</v>
      </c>
      <c r="K975" s="1" t="str">
        <f t="shared" si="149"/>
        <v>DG</v>
      </c>
      <c r="L975"/>
      <c r="M975" s="1" t="str">
        <f t="shared" si="150"/>
        <v/>
      </c>
      <c r="N975"/>
      <c r="P975" s="58" t="s">
        <v>1519</v>
      </c>
      <c r="Q975" s="59">
        <f t="shared" si="154"/>
        <v>0</v>
      </c>
      <c r="R975" s="59"/>
      <c r="S975" s="60"/>
    </row>
    <row r="976" spans="1:39" ht="15" x14ac:dyDescent="0.25">
      <c r="B976" s="9" t="s">
        <v>247</v>
      </c>
      <c r="C976" s="9"/>
      <c r="D976" s="142">
        <v>42641.727777777778</v>
      </c>
      <c r="E976" s="142">
        <v>42641.736805555556</v>
      </c>
      <c r="F976" s="9" t="s">
        <v>2</v>
      </c>
      <c r="G976" s="9" t="s">
        <v>104</v>
      </c>
      <c r="H976" s="1">
        <f t="shared" si="151"/>
        <v>1</v>
      </c>
      <c r="I976" s="1" t="str">
        <f t="shared" si="155"/>
        <v>CO  </v>
      </c>
      <c r="J976">
        <f t="shared" si="153"/>
        <v>2</v>
      </c>
      <c r="K976" s="1" t="str">
        <f t="shared" si="149"/>
        <v>CO</v>
      </c>
      <c r="L976"/>
      <c r="M976" s="1" t="str">
        <f t="shared" si="150"/>
        <v/>
      </c>
      <c r="N976"/>
      <c r="P976" s="58" t="s">
        <v>1533</v>
      </c>
      <c r="Q976" s="59">
        <f t="shared" si="154"/>
        <v>0</v>
      </c>
      <c r="R976" s="59"/>
      <c r="S976" s="60"/>
    </row>
    <row r="977" spans="1:38" ht="15" x14ac:dyDescent="0.25">
      <c r="B977" s="95"/>
      <c r="C977" s="95"/>
      <c r="D977" s="96"/>
      <c r="E977" s="96"/>
      <c r="F977" s="95"/>
      <c r="G977" s="95"/>
      <c r="J977"/>
      <c r="K977" s="1" t="str">
        <f t="shared" si="149"/>
        <v/>
      </c>
      <c r="L977"/>
      <c r="N977"/>
      <c r="P977" s="58" t="s">
        <v>1522</v>
      </c>
      <c r="Q977" s="59">
        <f t="shared" si="154"/>
        <v>0</v>
      </c>
      <c r="R977" s="59"/>
      <c r="S977" s="60"/>
    </row>
    <row r="978" spans="1:38" ht="15" x14ac:dyDescent="0.25">
      <c r="B978" s="95"/>
      <c r="C978" s="95"/>
      <c r="D978" s="96"/>
      <c r="E978" s="96"/>
      <c r="F978" s="95"/>
      <c r="G978" s="95"/>
      <c r="J978"/>
      <c r="K978" s="1" t="str">
        <f t="shared" si="149"/>
        <v/>
      </c>
      <c r="L978"/>
      <c r="N978"/>
      <c r="P978" s="58" t="s">
        <v>1544</v>
      </c>
      <c r="Q978" s="59">
        <f t="shared" si="154"/>
        <v>0</v>
      </c>
      <c r="R978" s="59"/>
      <c r="S978" s="60"/>
    </row>
    <row r="979" spans="1:38" ht="15" x14ac:dyDescent="0.25">
      <c r="B979" s="95"/>
      <c r="C979" s="95"/>
      <c r="D979" s="96"/>
      <c r="E979" s="96"/>
      <c r="F979" s="95"/>
      <c r="G979" s="95"/>
      <c r="J979"/>
      <c r="K979" s="1" t="str">
        <f t="shared" si="149"/>
        <v/>
      </c>
      <c r="L979"/>
      <c r="N979"/>
      <c r="P979" s="58" t="s">
        <v>1545</v>
      </c>
      <c r="Q979" s="59">
        <f t="shared" si="154"/>
        <v>0</v>
      </c>
      <c r="R979" s="59"/>
      <c r="S979" s="60"/>
    </row>
    <row r="980" spans="1:38" ht="15" x14ac:dyDescent="0.25">
      <c r="B980" s="95"/>
      <c r="C980" s="95"/>
      <c r="D980" s="96"/>
      <c r="E980" s="96"/>
      <c r="F980" s="95"/>
      <c r="G980" s="95"/>
      <c r="J980"/>
      <c r="K980" s="1" t="str">
        <f t="shared" si="149"/>
        <v/>
      </c>
      <c r="L980"/>
      <c r="N980"/>
      <c r="P980" s="58" t="s">
        <v>1546</v>
      </c>
      <c r="Q980" s="59">
        <f t="shared" si="154"/>
        <v>0</v>
      </c>
      <c r="R980" s="59"/>
      <c r="S980" s="60"/>
    </row>
    <row r="981" spans="1:38" ht="15" x14ac:dyDescent="0.25">
      <c r="B981" s="95"/>
      <c r="C981" s="95"/>
      <c r="D981" s="96"/>
      <c r="E981" s="96"/>
      <c r="F981" s="95"/>
      <c r="G981" s="95"/>
      <c r="J981"/>
      <c r="K981" s="1" t="str">
        <f t="shared" si="149"/>
        <v/>
      </c>
      <c r="L981"/>
      <c r="N981"/>
      <c r="P981" s="58" t="s">
        <v>1547</v>
      </c>
      <c r="Q981" s="59">
        <f t="shared" si="154"/>
        <v>0</v>
      </c>
      <c r="R981" s="59"/>
      <c r="S981" s="60"/>
    </row>
    <row r="982" spans="1:38" ht="11.25" thickBot="1" x14ac:dyDescent="0.2">
      <c r="K982" s="1" t="str">
        <f t="shared" si="149"/>
        <v/>
      </c>
      <c r="M982" s="1" t="str">
        <f t="shared" si="150"/>
        <v/>
      </c>
      <c r="P982" s="64" t="s">
        <v>1548</v>
      </c>
      <c r="Q982" s="88">
        <f t="shared" si="154"/>
        <v>0</v>
      </c>
      <c r="R982" s="88"/>
      <c r="S982" s="65"/>
    </row>
    <row r="983" spans="1:38" x14ac:dyDescent="0.15">
      <c r="B983" s="15"/>
      <c r="C983" s="15"/>
      <c r="D983" s="15"/>
      <c r="E983" s="15"/>
      <c r="F983" s="15"/>
      <c r="G983" s="15"/>
      <c r="H983" s="15"/>
      <c r="J983" s="39"/>
      <c r="K983" s="1" t="str">
        <f t="shared" si="149"/>
        <v/>
      </c>
      <c r="L983" s="39"/>
      <c r="M983" s="1" t="str">
        <f t="shared" si="150"/>
        <v/>
      </c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  <c r="AH983" s="39"/>
      <c r="AI983" s="39"/>
      <c r="AJ983" s="39"/>
      <c r="AK983" s="39"/>
      <c r="AL983" s="39"/>
    </row>
    <row r="984" spans="1:38" ht="11.25" thickBot="1" x14ac:dyDescent="0.2">
      <c r="I984" s="40" t="s">
        <v>311</v>
      </c>
      <c r="J984" s="39"/>
      <c r="K984" s="1" t="str">
        <f t="shared" si="149"/>
        <v>DADOS EXTRAIDOS:</v>
      </c>
      <c r="L984" s="6" t="s">
        <v>1451</v>
      </c>
      <c r="M984" s="1" t="str">
        <f t="shared" si="150"/>
        <v>DADOS AGRUPADOS</v>
      </c>
      <c r="P984" s="6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  <c r="AE984" s="39"/>
      <c r="AF984" s="39"/>
      <c r="AG984" s="39"/>
      <c r="AH984" s="39"/>
      <c r="AI984" s="39"/>
      <c r="AJ984" s="39"/>
      <c r="AK984" s="39"/>
      <c r="AL984" s="39"/>
    </row>
    <row r="985" spans="1:38" ht="32.25" thickBot="1" x14ac:dyDescent="0.2">
      <c r="A985" s="41" t="s">
        <v>1499</v>
      </c>
      <c r="G985" s="16" t="s">
        <v>1909</v>
      </c>
      <c r="I985" s="6" t="s">
        <v>310</v>
      </c>
      <c r="J985" s="6" t="s">
        <v>326</v>
      </c>
      <c r="K985" s="1" t="str">
        <f t="shared" si="149"/>
        <v>DEPTO</v>
      </c>
      <c r="L985" s="39"/>
      <c r="M985" s="1" t="str">
        <f t="shared" si="150"/>
        <v/>
      </c>
      <c r="N985" s="39"/>
      <c r="O985" s="39"/>
      <c r="P985" s="89" t="s">
        <v>1478</v>
      </c>
      <c r="Q985" s="43"/>
      <c r="R985" s="43"/>
      <c r="S985" s="42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  <c r="AE985" s="39"/>
      <c r="AF985" s="39"/>
      <c r="AG985" s="39"/>
      <c r="AH985" s="39"/>
      <c r="AI985" s="39"/>
      <c r="AJ985" s="39"/>
      <c r="AK985" s="39"/>
      <c r="AL985" s="39"/>
    </row>
    <row r="986" spans="1:38" ht="15" x14ac:dyDescent="0.25">
      <c r="B986" s="11" t="s">
        <v>1025</v>
      </c>
      <c r="C986" s="11"/>
      <c r="D986" s="10" t="s">
        <v>1</v>
      </c>
      <c r="E986" s="141">
        <v>42612.513194444444</v>
      </c>
      <c r="F986" s="11" t="s">
        <v>2</v>
      </c>
      <c r="G986" s="11" t="s">
        <v>1</v>
      </c>
      <c r="H986" s="1">
        <f t="shared" ref="H986:H1017" si="156">VALUE(IF(LEFT(F986,1)="&lt;",1,LEFT(F986,2)))</f>
        <v>1</v>
      </c>
      <c r="I986" s="1" t="str">
        <f t="shared" ref="I986:I994" si="157">RIGHT(B986,LEN(B986)-4)</f>
        <v>SMIN  </v>
      </c>
      <c r="J986">
        <f t="shared" ref="J986:J1017" si="158">SUMIFS($H$986:$H$1017,$I$986:$I$1017,I986)</f>
        <v>17</v>
      </c>
      <c r="K986" s="1" t="str">
        <f t="shared" si="149"/>
        <v>SMIN</v>
      </c>
      <c r="L986" s="39" t="s">
        <v>1488</v>
      </c>
      <c r="M986" s="1" t="str">
        <f t="shared" si="150"/>
        <v>SMIN</v>
      </c>
      <c r="N986">
        <v>17</v>
      </c>
      <c r="O986" s="39"/>
      <c r="P986" s="84" t="s">
        <v>1501</v>
      </c>
      <c r="Q986" s="82">
        <f>SUMIFS($N$986:$N$1006,$M$986:$M$1006,P986)</f>
        <v>19</v>
      </c>
      <c r="R986" s="82"/>
      <c r="S986" s="83"/>
      <c r="T986" s="39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  <c r="AE986" s="39"/>
      <c r="AF986" s="39"/>
      <c r="AG986" s="39"/>
      <c r="AH986" s="39"/>
      <c r="AI986" s="39"/>
      <c r="AJ986" s="39"/>
      <c r="AK986" s="39"/>
      <c r="AL986" s="39"/>
    </row>
    <row r="987" spans="1:38" ht="15" x14ac:dyDescent="0.25">
      <c r="B987" s="9" t="s">
        <v>1710</v>
      </c>
      <c r="C987" s="9"/>
      <c r="D987" s="142">
        <v>42612.513194444444</v>
      </c>
      <c r="E987" s="142">
        <v>42622.587500000001</v>
      </c>
      <c r="F987" s="9" t="s">
        <v>76</v>
      </c>
      <c r="G987" s="9" t="s">
        <v>1737</v>
      </c>
      <c r="H987" s="1">
        <f t="shared" si="156"/>
        <v>10</v>
      </c>
      <c r="I987" s="1" t="str">
        <f t="shared" si="157"/>
        <v>CIP </v>
      </c>
      <c r="J987">
        <f t="shared" si="158"/>
        <v>13</v>
      </c>
      <c r="K987" s="1" t="str">
        <f t="shared" si="149"/>
        <v>CIP</v>
      </c>
      <c r="L987" s="39" t="s">
        <v>2040</v>
      </c>
      <c r="M987" s="1" t="str">
        <f t="shared" si="150"/>
        <v>CIP</v>
      </c>
      <c r="N987">
        <v>13</v>
      </c>
      <c r="O987" s="39"/>
      <c r="P987" s="84" t="s">
        <v>1505</v>
      </c>
      <c r="Q987" s="85">
        <f t="shared" ref="Q987:Q1007" si="159">SUMIFS($N$986:$N$1006,$M$986:$M$1006,P987)</f>
        <v>0</v>
      </c>
      <c r="R987" s="85"/>
      <c r="S987" s="86"/>
      <c r="T987" s="39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  <c r="AE987" s="39"/>
      <c r="AF987" s="39"/>
      <c r="AG987" s="39"/>
      <c r="AH987" s="39"/>
      <c r="AI987" s="39"/>
      <c r="AJ987" s="39"/>
      <c r="AK987" s="39"/>
      <c r="AL987" s="39"/>
    </row>
    <row r="988" spans="1:38" s="15" customFormat="1" ht="15" x14ac:dyDescent="0.25">
      <c r="A988" s="39"/>
      <c r="B988" s="11" t="s">
        <v>1026</v>
      </c>
      <c r="C988" s="11"/>
      <c r="D988" s="141">
        <v>42622.587500000001</v>
      </c>
      <c r="E988" s="141">
        <v>42622.690972222219</v>
      </c>
      <c r="F988" s="11" t="s">
        <v>2</v>
      </c>
      <c r="G988" s="11" t="s">
        <v>1039</v>
      </c>
      <c r="H988" s="1">
        <f t="shared" si="156"/>
        <v>1</v>
      </c>
      <c r="I988" s="1" t="str">
        <f t="shared" si="157"/>
        <v>SMIN  </v>
      </c>
      <c r="J988">
        <f t="shared" si="158"/>
        <v>17</v>
      </c>
      <c r="K988" s="1" t="str">
        <f t="shared" si="149"/>
        <v>SMIN</v>
      </c>
      <c r="L988" s="39" t="s">
        <v>334</v>
      </c>
      <c r="M988" s="1" t="str">
        <f t="shared" si="150"/>
        <v>SECGS</v>
      </c>
      <c r="N988">
        <v>19</v>
      </c>
      <c r="O988" s="39"/>
      <c r="P988" s="61" t="s">
        <v>1503</v>
      </c>
      <c r="Q988" s="62">
        <f t="shared" si="159"/>
        <v>13</v>
      </c>
      <c r="R988" s="62"/>
      <c r="S988" s="63"/>
      <c r="T988" s="39"/>
      <c r="U988" s="39"/>
      <c r="V988" s="39"/>
      <c r="W988" s="39"/>
      <c r="X988" s="39"/>
      <c r="Y988" s="39"/>
      <c r="Z988" s="39"/>
      <c r="AA988" s="39"/>
      <c r="AB988" s="39"/>
      <c r="AC988" s="39"/>
      <c r="AD988" s="39"/>
      <c r="AE988" s="39"/>
      <c r="AF988" s="39"/>
      <c r="AG988" s="39"/>
      <c r="AH988" s="39"/>
      <c r="AI988" s="39"/>
      <c r="AJ988" s="39"/>
      <c r="AK988" s="39"/>
      <c r="AL988" s="39"/>
    </row>
    <row r="989" spans="1:38" ht="15" x14ac:dyDescent="0.25">
      <c r="B989" s="9" t="s">
        <v>1711</v>
      </c>
      <c r="C989" s="9"/>
      <c r="D989" s="142">
        <v>42622.690972222219</v>
      </c>
      <c r="E989" s="142">
        <v>42622.830555555556</v>
      </c>
      <c r="F989" s="9" t="s">
        <v>2</v>
      </c>
      <c r="G989" s="9" t="s">
        <v>1902</v>
      </c>
      <c r="H989" s="1">
        <f t="shared" si="156"/>
        <v>1</v>
      </c>
      <c r="I989" s="1" t="str">
        <f t="shared" si="157"/>
        <v>CIP </v>
      </c>
      <c r="J989">
        <f t="shared" si="158"/>
        <v>13</v>
      </c>
      <c r="K989" s="1" t="str">
        <f t="shared" si="149"/>
        <v>CIP</v>
      </c>
      <c r="L989" s="39" t="s">
        <v>1489</v>
      </c>
      <c r="M989" s="1" t="str">
        <f t="shared" si="150"/>
        <v>GABSOFC</v>
      </c>
      <c r="N989">
        <v>1</v>
      </c>
      <c r="O989" s="39"/>
      <c r="P989" s="61" t="s">
        <v>1507</v>
      </c>
      <c r="Q989" s="62">
        <f t="shared" si="159"/>
        <v>0</v>
      </c>
      <c r="R989" s="62"/>
      <c r="S989" s="63"/>
      <c r="T989" s="39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  <c r="AE989" s="39"/>
      <c r="AF989" s="39"/>
      <c r="AG989" s="39"/>
      <c r="AH989" s="39"/>
      <c r="AI989" s="39"/>
      <c r="AJ989" s="39"/>
      <c r="AK989" s="39"/>
      <c r="AL989" s="39"/>
    </row>
    <row r="990" spans="1:38" ht="15" x14ac:dyDescent="0.25">
      <c r="B990" s="11" t="s">
        <v>644</v>
      </c>
      <c r="C990" s="11"/>
      <c r="D990" s="141">
        <v>42622.830555555556</v>
      </c>
      <c r="E990" s="141">
        <v>42628.603472222225</v>
      </c>
      <c r="F990" s="11" t="s">
        <v>86</v>
      </c>
      <c r="G990" s="11" t="s">
        <v>1040</v>
      </c>
      <c r="H990" s="1">
        <f t="shared" si="156"/>
        <v>5</v>
      </c>
      <c r="I990" s="1" t="str">
        <f t="shared" si="157"/>
        <v>SECGS  </v>
      </c>
      <c r="J990">
        <f t="shared" si="158"/>
        <v>19</v>
      </c>
      <c r="K990" s="1" t="str">
        <f t="shared" si="149"/>
        <v>SECGS</v>
      </c>
      <c r="L990" s="39" t="s">
        <v>317</v>
      </c>
      <c r="M990" s="1" t="str">
        <f t="shared" si="150"/>
        <v>CO</v>
      </c>
      <c r="N990">
        <v>4</v>
      </c>
      <c r="O990" s="39"/>
      <c r="P990" s="61" t="s">
        <v>1540</v>
      </c>
      <c r="Q990" s="62">
        <f t="shared" si="159"/>
        <v>0</v>
      </c>
      <c r="R990" s="62"/>
      <c r="S990" s="63"/>
      <c r="T990" s="39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  <c r="AE990" s="39"/>
      <c r="AF990" s="39"/>
      <c r="AG990" s="39"/>
      <c r="AH990" s="39"/>
      <c r="AI990" s="39"/>
      <c r="AJ990" s="39"/>
      <c r="AK990" s="39"/>
      <c r="AL990" s="39"/>
    </row>
    <row r="991" spans="1:38" ht="15" x14ac:dyDescent="0.25">
      <c r="B991" s="9" t="s">
        <v>1027</v>
      </c>
      <c r="C991" s="9"/>
      <c r="D991" s="142">
        <v>42628.603472222225</v>
      </c>
      <c r="E991" s="142">
        <v>42628.624305555553</v>
      </c>
      <c r="F991" s="9" t="s">
        <v>2</v>
      </c>
      <c r="G991" s="9" t="s">
        <v>538</v>
      </c>
      <c r="H991" s="1">
        <f t="shared" si="156"/>
        <v>1</v>
      </c>
      <c r="I991" s="1" t="str">
        <f t="shared" si="157"/>
        <v>GABSOFC  </v>
      </c>
      <c r="J991">
        <f t="shared" si="158"/>
        <v>1</v>
      </c>
      <c r="K991" s="1" t="str">
        <f t="shared" si="149"/>
        <v>GABSOFC</v>
      </c>
      <c r="L991" s="39" t="s">
        <v>316</v>
      </c>
      <c r="M991" s="1" t="str">
        <f t="shared" si="150"/>
        <v>SPO</v>
      </c>
      <c r="N991">
        <v>2</v>
      </c>
      <c r="O991" s="39"/>
      <c r="P991" s="61" t="s">
        <v>1541</v>
      </c>
      <c r="Q991" s="62">
        <f t="shared" si="159"/>
        <v>0</v>
      </c>
      <c r="R991" s="62"/>
      <c r="S991" s="63"/>
      <c r="T991" s="39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  <c r="AE991" s="39"/>
      <c r="AF991" s="39"/>
      <c r="AG991" s="39"/>
      <c r="AH991" s="39"/>
      <c r="AI991" s="39"/>
      <c r="AJ991" s="39"/>
      <c r="AK991" s="39"/>
      <c r="AL991" s="39"/>
    </row>
    <row r="992" spans="1:38" ht="15" x14ac:dyDescent="0.25">
      <c r="B992" s="11" t="s">
        <v>796</v>
      </c>
      <c r="C992" s="11"/>
      <c r="D992" s="141">
        <v>42628.624305555553</v>
      </c>
      <c r="E992" s="141">
        <v>42628.654166666667</v>
      </c>
      <c r="F992" s="11" t="s">
        <v>2</v>
      </c>
      <c r="G992" s="11" t="s">
        <v>22</v>
      </c>
      <c r="H992" s="1">
        <f t="shared" si="156"/>
        <v>1</v>
      </c>
      <c r="I992" s="1" t="str">
        <f t="shared" si="157"/>
        <v>CO  </v>
      </c>
      <c r="J992">
        <f t="shared" si="158"/>
        <v>4</v>
      </c>
      <c r="K992" s="1" t="str">
        <f t="shared" ref="K992:K1055" si="160">TRIM(SUBSTITUTE(I992,CHAR(160),CHAR(32)))</f>
        <v>CO</v>
      </c>
      <c r="L992" s="1" t="s">
        <v>318</v>
      </c>
      <c r="M992" s="1" t="str">
        <f t="shared" si="150"/>
        <v>SECOFC</v>
      </c>
      <c r="N992">
        <v>2</v>
      </c>
      <c r="O992" s="39"/>
      <c r="P992" s="61" t="s">
        <v>1542</v>
      </c>
      <c r="Q992" s="62">
        <f t="shared" si="159"/>
        <v>0</v>
      </c>
      <c r="R992" s="62"/>
      <c r="S992" s="63"/>
      <c r="T992" s="39"/>
      <c r="U992" s="39"/>
      <c r="V992" s="39"/>
      <c r="W992" s="39"/>
      <c r="X992" s="39"/>
      <c r="Y992" s="39"/>
      <c r="Z992" s="39"/>
      <c r="AA992" s="39"/>
      <c r="AB992" s="39"/>
      <c r="AC992" s="39"/>
      <c r="AD992" s="39"/>
      <c r="AE992" s="39"/>
      <c r="AF992" s="39"/>
      <c r="AG992" s="39"/>
      <c r="AH992" s="39"/>
      <c r="AI992" s="39"/>
      <c r="AJ992" s="39"/>
      <c r="AK992" s="39"/>
      <c r="AL992" s="39"/>
    </row>
    <row r="993" spans="2:38" ht="15" x14ac:dyDescent="0.25">
      <c r="B993" s="9" t="s">
        <v>984</v>
      </c>
      <c r="C993" s="9"/>
      <c r="D993" s="142">
        <v>42628.654166666667</v>
      </c>
      <c r="E993" s="142">
        <v>42628.680555555555</v>
      </c>
      <c r="F993" s="9" t="s">
        <v>2</v>
      </c>
      <c r="G993" s="9" t="s">
        <v>22</v>
      </c>
      <c r="H993" s="1">
        <f t="shared" si="156"/>
        <v>1</v>
      </c>
      <c r="I993" s="1" t="str">
        <f t="shared" si="157"/>
        <v>SPO  </v>
      </c>
      <c r="J993">
        <f t="shared" si="158"/>
        <v>2</v>
      </c>
      <c r="K993" s="1" t="str">
        <f t="shared" si="160"/>
        <v>SPO</v>
      </c>
      <c r="L993" s="1" t="s">
        <v>319</v>
      </c>
      <c r="M993" s="1" t="str">
        <f t="shared" si="150"/>
        <v>CLC</v>
      </c>
      <c r="N993">
        <v>30</v>
      </c>
      <c r="O993" s="39"/>
      <c r="P993" s="61" t="s">
        <v>1543</v>
      </c>
      <c r="Q993" s="62">
        <f t="shared" si="159"/>
        <v>0</v>
      </c>
      <c r="R993" s="62"/>
      <c r="S993" s="63"/>
      <c r="T993" s="39"/>
      <c r="U993" s="39"/>
      <c r="V993" s="39"/>
      <c r="W993" s="39"/>
      <c r="X993" s="39"/>
      <c r="Y993" s="39"/>
      <c r="Z993" s="39"/>
      <c r="AA993" s="39"/>
      <c r="AB993" s="39"/>
      <c r="AC993" s="39"/>
      <c r="AD993" s="39"/>
      <c r="AE993" s="39"/>
      <c r="AF993" s="39"/>
      <c r="AG993" s="39"/>
      <c r="AH993" s="39"/>
      <c r="AI993" s="39"/>
      <c r="AJ993" s="39"/>
      <c r="AK993" s="39"/>
      <c r="AL993" s="39"/>
    </row>
    <row r="994" spans="2:38" ht="15" x14ac:dyDescent="0.25">
      <c r="B994" s="11" t="s">
        <v>985</v>
      </c>
      <c r="C994" s="11"/>
      <c r="D994" s="141">
        <v>42628.680555555555</v>
      </c>
      <c r="E994" s="141">
        <v>42628.697222222225</v>
      </c>
      <c r="F994" s="11" t="s">
        <v>2</v>
      </c>
      <c r="G994" s="11" t="s">
        <v>498</v>
      </c>
      <c r="H994" s="1">
        <f t="shared" si="156"/>
        <v>1</v>
      </c>
      <c r="I994" s="1" t="str">
        <f t="shared" si="157"/>
        <v>CO  </v>
      </c>
      <c r="J994">
        <f t="shared" si="158"/>
        <v>4</v>
      </c>
      <c r="K994" s="1" t="str">
        <f t="shared" si="160"/>
        <v>CO</v>
      </c>
      <c r="L994" s="1" t="s">
        <v>336</v>
      </c>
      <c r="M994" s="1" t="str">
        <f t="shared" si="150"/>
        <v>SECGA</v>
      </c>
      <c r="N994">
        <v>3</v>
      </c>
      <c r="P994" s="61" t="s">
        <v>1719</v>
      </c>
      <c r="Q994" s="62">
        <f t="shared" si="159"/>
        <v>0</v>
      </c>
      <c r="R994" s="62"/>
      <c r="S994" s="63"/>
    </row>
    <row r="995" spans="2:38" ht="15" x14ac:dyDescent="0.25">
      <c r="B995" s="9" t="s">
        <v>986</v>
      </c>
      <c r="C995" s="9"/>
      <c r="D995" s="142">
        <v>42628.697222222225</v>
      </c>
      <c r="E995" s="142">
        <v>42629.628472222219</v>
      </c>
      <c r="F995" s="9" t="s">
        <v>2</v>
      </c>
      <c r="G995" s="9" t="s">
        <v>1726</v>
      </c>
      <c r="H995" s="1">
        <f t="shared" si="156"/>
        <v>1</v>
      </c>
      <c r="I995" s="1" t="str">
        <f t="shared" ref="I995:I1017" si="161">RIGHT(B995,LEN(B995)-5)</f>
        <v>SECOFC  </v>
      </c>
      <c r="J995">
        <f t="shared" si="158"/>
        <v>2</v>
      </c>
      <c r="K995" s="1" t="str">
        <f t="shared" si="160"/>
        <v>SECOFC</v>
      </c>
      <c r="L995" s="1" t="s">
        <v>320</v>
      </c>
      <c r="M995" s="1" t="str">
        <f t="shared" si="150"/>
        <v>SC</v>
      </c>
      <c r="N995">
        <v>8</v>
      </c>
      <c r="P995" s="61" t="s">
        <v>1509</v>
      </c>
      <c r="Q995" s="62">
        <f t="shared" si="159"/>
        <v>0</v>
      </c>
      <c r="R995" s="62"/>
      <c r="S995" s="63"/>
    </row>
    <row r="996" spans="2:38" ht="15" x14ac:dyDescent="0.25">
      <c r="B996" s="11" t="s">
        <v>650</v>
      </c>
      <c r="C996" s="11"/>
      <c r="D996" s="141">
        <v>42629.628472222219</v>
      </c>
      <c r="E996" s="141">
        <v>42634.590277777781</v>
      </c>
      <c r="F996" s="11" t="s">
        <v>8</v>
      </c>
      <c r="G996" s="11" t="s">
        <v>498</v>
      </c>
      <c r="H996" s="1">
        <f t="shared" si="156"/>
        <v>4</v>
      </c>
      <c r="I996" s="1" t="str">
        <f t="shared" si="161"/>
        <v>CLC  </v>
      </c>
      <c r="J996">
        <f t="shared" si="158"/>
        <v>30</v>
      </c>
      <c r="K996" s="1" t="str">
        <f t="shared" si="160"/>
        <v>CLC</v>
      </c>
      <c r="L996" s="1" t="s">
        <v>323</v>
      </c>
      <c r="M996" s="1" t="str">
        <f t="shared" si="150"/>
        <v>DG</v>
      </c>
      <c r="N996">
        <v>1</v>
      </c>
      <c r="P996" s="61" t="s">
        <v>1511</v>
      </c>
      <c r="Q996" s="62">
        <f t="shared" si="159"/>
        <v>17</v>
      </c>
      <c r="R996" s="62"/>
      <c r="S996" s="63"/>
    </row>
    <row r="997" spans="2:38" ht="15" customHeight="1" x14ac:dyDescent="0.25">
      <c r="B997" s="9" t="s">
        <v>1028</v>
      </c>
      <c r="C997" s="9"/>
      <c r="D997" s="142">
        <v>42634.590277777781</v>
      </c>
      <c r="E997" s="142">
        <v>42648.703472222223</v>
      </c>
      <c r="F997" s="9" t="s">
        <v>665</v>
      </c>
      <c r="G997" s="9" t="s">
        <v>1665</v>
      </c>
      <c r="H997" s="1">
        <f t="shared" si="156"/>
        <v>14</v>
      </c>
      <c r="I997" s="1" t="str">
        <f t="shared" si="161"/>
        <v>SMIN  </v>
      </c>
      <c r="J997">
        <f t="shared" si="158"/>
        <v>17</v>
      </c>
      <c r="K997" s="1" t="str">
        <f t="shared" si="160"/>
        <v>SMIN</v>
      </c>
      <c r="L997" s="1" t="s">
        <v>324</v>
      </c>
      <c r="M997" s="1" t="str">
        <f t="shared" ref="M997:M1060" si="162">TRIM(SUBSTITUTE(L997,CHAR(160),CHAR(32)))</f>
        <v>ACO</v>
      </c>
      <c r="N997">
        <v>1</v>
      </c>
      <c r="P997" s="61" t="s">
        <v>1513</v>
      </c>
      <c r="Q997" s="62">
        <f t="shared" si="159"/>
        <v>0</v>
      </c>
      <c r="R997" s="62"/>
      <c r="S997" s="63"/>
    </row>
    <row r="998" spans="2:38" ht="15" x14ac:dyDescent="0.25">
      <c r="B998" s="11" t="s">
        <v>1029</v>
      </c>
      <c r="C998" s="11"/>
      <c r="D998" s="141">
        <v>42648.703472222223</v>
      </c>
      <c r="E998" s="141">
        <v>42660.794444444444</v>
      </c>
      <c r="F998" s="11" t="s">
        <v>698</v>
      </c>
      <c r="G998" s="11" t="s">
        <v>1737</v>
      </c>
      <c r="H998" s="1">
        <f t="shared" si="156"/>
        <v>12</v>
      </c>
      <c r="I998" s="1" t="str">
        <f t="shared" si="161"/>
        <v>SECGS  </v>
      </c>
      <c r="J998">
        <f t="shared" si="158"/>
        <v>19</v>
      </c>
      <c r="K998" s="1" t="str">
        <f t="shared" si="160"/>
        <v>SECGS</v>
      </c>
      <c r="L998"/>
      <c r="M998" s="97" t="s">
        <v>1549</v>
      </c>
      <c r="N998">
        <f>SUM(N980:N997)</f>
        <v>101</v>
      </c>
      <c r="P998" s="58" t="s">
        <v>1515</v>
      </c>
      <c r="Q998" s="59">
        <f t="shared" si="159"/>
        <v>0</v>
      </c>
      <c r="R998" s="59"/>
      <c r="S998" s="60"/>
    </row>
    <row r="999" spans="2:38" ht="15" x14ac:dyDescent="0.25">
      <c r="B999" s="9" t="s">
        <v>97</v>
      </c>
      <c r="C999" s="9"/>
      <c r="D999" s="142">
        <v>42660.794444444444</v>
      </c>
      <c r="E999" s="142">
        <v>42666.504861111112</v>
      </c>
      <c r="F999" s="9" t="s">
        <v>86</v>
      </c>
      <c r="G999" s="9" t="s">
        <v>1041</v>
      </c>
      <c r="H999" s="1">
        <f t="shared" si="156"/>
        <v>5</v>
      </c>
      <c r="I999" s="1" t="str">
        <f t="shared" si="161"/>
        <v>CLC  </v>
      </c>
      <c r="J999">
        <f t="shared" si="158"/>
        <v>30</v>
      </c>
      <c r="K999" s="1" t="str">
        <f t="shared" si="160"/>
        <v>CLC</v>
      </c>
      <c r="L999"/>
      <c r="M999" s="1" t="str">
        <f t="shared" si="162"/>
        <v/>
      </c>
      <c r="N999"/>
      <c r="P999" s="58" t="s">
        <v>1517</v>
      </c>
      <c r="Q999" s="59">
        <f t="shared" si="159"/>
        <v>0</v>
      </c>
      <c r="R999" s="59"/>
      <c r="S999" s="60"/>
    </row>
    <row r="1000" spans="2:38" ht="15" x14ac:dyDescent="0.25">
      <c r="B1000" s="11" t="s">
        <v>1030</v>
      </c>
      <c r="C1000" s="11"/>
      <c r="D1000" s="141">
        <v>42666.504861111112</v>
      </c>
      <c r="E1000" s="141">
        <v>42667.54583333333</v>
      </c>
      <c r="F1000" s="11" t="s">
        <v>31</v>
      </c>
      <c r="G1000" s="11" t="s">
        <v>1910</v>
      </c>
      <c r="H1000" s="1">
        <f t="shared" si="156"/>
        <v>1</v>
      </c>
      <c r="I1000" s="1" t="str">
        <f t="shared" si="161"/>
        <v>SECGA  </v>
      </c>
      <c r="J1000">
        <f t="shared" si="158"/>
        <v>3</v>
      </c>
      <c r="K1000" s="1" t="str">
        <f t="shared" si="160"/>
        <v>SECGA</v>
      </c>
      <c r="L1000"/>
      <c r="M1000" s="1" t="str">
        <f t="shared" si="162"/>
        <v/>
      </c>
      <c r="N1000"/>
      <c r="P1000" s="58" t="s">
        <v>1519</v>
      </c>
      <c r="Q1000" s="59">
        <f t="shared" si="159"/>
        <v>0</v>
      </c>
      <c r="R1000" s="59"/>
      <c r="S1000" s="60"/>
    </row>
    <row r="1001" spans="2:38" ht="21" x14ac:dyDescent="0.25">
      <c r="B1001" s="9" t="s">
        <v>1031</v>
      </c>
      <c r="C1001" s="9"/>
      <c r="D1001" s="142">
        <v>42667.54583333333</v>
      </c>
      <c r="E1001" s="142">
        <v>42667.673611111109</v>
      </c>
      <c r="F1001" s="9" t="s">
        <v>2</v>
      </c>
      <c r="G1001" s="9" t="s">
        <v>1042</v>
      </c>
      <c r="H1001" s="1">
        <f t="shared" si="156"/>
        <v>1</v>
      </c>
      <c r="I1001" s="1" t="str">
        <f t="shared" si="161"/>
        <v>SECGS  </v>
      </c>
      <c r="J1001">
        <f t="shared" si="158"/>
        <v>19</v>
      </c>
      <c r="K1001" s="1" t="str">
        <f t="shared" si="160"/>
        <v>SECGS</v>
      </c>
      <c r="L1001"/>
      <c r="M1001" s="1" t="str">
        <f t="shared" si="162"/>
        <v/>
      </c>
      <c r="N1001"/>
      <c r="P1001" s="58" t="s">
        <v>1533</v>
      </c>
      <c r="Q1001" s="59">
        <f t="shared" si="159"/>
        <v>0</v>
      </c>
      <c r="R1001" s="59"/>
      <c r="S1001" s="60"/>
    </row>
    <row r="1002" spans="2:38" ht="15" x14ac:dyDescent="0.25">
      <c r="B1002" s="11" t="s">
        <v>1714</v>
      </c>
      <c r="C1002" s="11"/>
      <c r="D1002" s="141">
        <v>42667.673611111109</v>
      </c>
      <c r="E1002" s="141">
        <v>42668.571527777778</v>
      </c>
      <c r="F1002" s="11" t="s">
        <v>2</v>
      </c>
      <c r="G1002" s="11" t="s">
        <v>1911</v>
      </c>
      <c r="H1002" s="1">
        <f t="shared" si="156"/>
        <v>1</v>
      </c>
      <c r="I1002" s="1" t="str">
        <f t="shared" si="161"/>
        <v>CIP </v>
      </c>
      <c r="J1002">
        <f t="shared" si="158"/>
        <v>13</v>
      </c>
      <c r="K1002" s="1" t="str">
        <f t="shared" si="160"/>
        <v>CIP</v>
      </c>
      <c r="L1002"/>
      <c r="M1002" s="1" t="str">
        <f t="shared" si="162"/>
        <v/>
      </c>
      <c r="N1002"/>
      <c r="P1002" s="58" t="s">
        <v>1522</v>
      </c>
      <c r="Q1002" s="59">
        <f t="shared" si="159"/>
        <v>0</v>
      </c>
      <c r="R1002" s="59"/>
      <c r="S1002" s="60"/>
    </row>
    <row r="1003" spans="2:38" ht="15" x14ac:dyDescent="0.25">
      <c r="B1003" s="9" t="s">
        <v>1032</v>
      </c>
      <c r="C1003" s="9"/>
      <c r="D1003" s="142">
        <v>42668.571527777778</v>
      </c>
      <c r="E1003" s="142">
        <v>42668.599305555559</v>
      </c>
      <c r="F1003" s="9" t="s">
        <v>2</v>
      </c>
      <c r="G1003" s="9" t="s">
        <v>1043</v>
      </c>
      <c r="H1003" s="1">
        <f t="shared" si="156"/>
        <v>1</v>
      </c>
      <c r="I1003" s="1" t="str">
        <f t="shared" si="161"/>
        <v>SMIN  </v>
      </c>
      <c r="J1003">
        <f t="shared" si="158"/>
        <v>17</v>
      </c>
      <c r="K1003" s="1" t="str">
        <f t="shared" si="160"/>
        <v>SMIN</v>
      </c>
      <c r="L1003"/>
      <c r="M1003" s="1" t="str">
        <f t="shared" si="162"/>
        <v/>
      </c>
      <c r="N1003"/>
      <c r="P1003" s="58" t="s">
        <v>1544</v>
      </c>
      <c r="Q1003" s="59">
        <f t="shared" si="159"/>
        <v>0</v>
      </c>
      <c r="R1003" s="59"/>
      <c r="S1003" s="60"/>
    </row>
    <row r="1004" spans="2:38" ht="15" x14ac:dyDescent="0.25">
      <c r="B1004" s="11" t="s">
        <v>1715</v>
      </c>
      <c r="C1004" s="11"/>
      <c r="D1004" s="141">
        <v>42668.599305555559</v>
      </c>
      <c r="E1004" s="141">
        <v>42668.741666666669</v>
      </c>
      <c r="F1004" s="11" t="s">
        <v>2</v>
      </c>
      <c r="G1004" s="11" t="s">
        <v>1912</v>
      </c>
      <c r="H1004" s="1">
        <f t="shared" si="156"/>
        <v>1</v>
      </c>
      <c r="I1004" s="1" t="str">
        <f t="shared" si="161"/>
        <v>CIP </v>
      </c>
      <c r="J1004">
        <f t="shared" si="158"/>
        <v>13</v>
      </c>
      <c r="K1004" s="1" t="str">
        <f t="shared" si="160"/>
        <v>CIP</v>
      </c>
      <c r="L1004"/>
      <c r="M1004" s="1" t="str">
        <f t="shared" si="162"/>
        <v/>
      </c>
      <c r="N1004"/>
      <c r="P1004" s="58" t="s">
        <v>1545</v>
      </c>
      <c r="Q1004" s="59">
        <f t="shared" si="159"/>
        <v>0</v>
      </c>
      <c r="R1004" s="59"/>
      <c r="S1004" s="60"/>
    </row>
    <row r="1005" spans="2:38" ht="15" x14ac:dyDescent="0.25">
      <c r="B1005" s="9" t="s">
        <v>1033</v>
      </c>
      <c r="C1005" s="9"/>
      <c r="D1005" s="142">
        <v>42668.741666666669</v>
      </c>
      <c r="E1005" s="142">
        <v>42670.667361111111</v>
      </c>
      <c r="F1005" s="9" t="s">
        <v>31</v>
      </c>
      <c r="G1005" s="9" t="s">
        <v>1913</v>
      </c>
      <c r="H1005" s="1">
        <f t="shared" si="156"/>
        <v>1</v>
      </c>
      <c r="I1005" s="1" t="str">
        <f t="shared" si="161"/>
        <v>SECGS  </v>
      </c>
      <c r="J1005">
        <f t="shared" si="158"/>
        <v>19</v>
      </c>
      <c r="K1005" s="1" t="str">
        <f t="shared" si="160"/>
        <v>SECGS</v>
      </c>
      <c r="L1005"/>
      <c r="M1005" s="1" t="str">
        <f t="shared" si="162"/>
        <v/>
      </c>
      <c r="N1005"/>
      <c r="P1005" s="58" t="s">
        <v>1546</v>
      </c>
      <c r="Q1005" s="59">
        <f t="shared" si="159"/>
        <v>0</v>
      </c>
      <c r="R1005" s="59"/>
      <c r="S1005" s="60"/>
    </row>
    <row r="1006" spans="2:38" ht="15" x14ac:dyDescent="0.25">
      <c r="B1006" s="11" t="s">
        <v>1034</v>
      </c>
      <c r="C1006" s="11"/>
      <c r="D1006" s="141">
        <v>42670.667361111111</v>
      </c>
      <c r="E1006" s="141">
        <v>42670.839583333334</v>
      </c>
      <c r="F1006" s="11" t="s">
        <v>2</v>
      </c>
      <c r="G1006" s="11" t="s">
        <v>1914</v>
      </c>
      <c r="H1006" s="1">
        <f t="shared" si="156"/>
        <v>1</v>
      </c>
      <c r="I1006" s="1" t="str">
        <f t="shared" si="161"/>
        <v>SECGA  </v>
      </c>
      <c r="J1006">
        <f t="shared" si="158"/>
        <v>3</v>
      </c>
      <c r="K1006" s="1" t="str">
        <f t="shared" si="160"/>
        <v>SECGA</v>
      </c>
      <c r="L1006"/>
      <c r="M1006" s="1" t="str">
        <f t="shared" si="162"/>
        <v/>
      </c>
      <c r="N1006"/>
      <c r="P1006" s="58" t="s">
        <v>1547</v>
      </c>
      <c r="Q1006" s="59">
        <f t="shared" si="159"/>
        <v>0</v>
      </c>
      <c r="R1006" s="59"/>
      <c r="S1006" s="60"/>
    </row>
    <row r="1007" spans="2:38" ht="21.75" thickBot="1" x14ac:dyDescent="0.3">
      <c r="B1007" s="9" t="s">
        <v>203</v>
      </c>
      <c r="C1007" s="9"/>
      <c r="D1007" s="142">
        <v>42670.839583333334</v>
      </c>
      <c r="E1007" s="142">
        <v>42683.677777777775</v>
      </c>
      <c r="F1007" s="9" t="s">
        <v>698</v>
      </c>
      <c r="G1007" s="9" t="s">
        <v>1666</v>
      </c>
      <c r="H1007" s="1">
        <f t="shared" si="156"/>
        <v>12</v>
      </c>
      <c r="I1007" s="1" t="str">
        <f t="shared" si="161"/>
        <v>CLC  </v>
      </c>
      <c r="J1007">
        <f t="shared" si="158"/>
        <v>30</v>
      </c>
      <c r="K1007" s="1" t="str">
        <f t="shared" si="160"/>
        <v>CLC</v>
      </c>
      <c r="L1007"/>
      <c r="M1007" s="1" t="str">
        <f t="shared" si="162"/>
        <v/>
      </c>
      <c r="N1007"/>
      <c r="P1007" s="64" t="s">
        <v>1548</v>
      </c>
      <c r="Q1007" s="88">
        <f t="shared" si="159"/>
        <v>0</v>
      </c>
      <c r="R1007" s="88"/>
      <c r="S1007" s="65"/>
    </row>
    <row r="1008" spans="2:38" ht="15" x14ac:dyDescent="0.25">
      <c r="B1008" s="11" t="s">
        <v>1035</v>
      </c>
      <c r="C1008" s="11"/>
      <c r="D1008" s="141">
        <v>42683.677777777775</v>
      </c>
      <c r="E1008" s="141">
        <v>42683.787499999999</v>
      </c>
      <c r="F1008" s="11" t="s">
        <v>2</v>
      </c>
      <c r="G1008" s="11" t="s">
        <v>1044</v>
      </c>
      <c r="H1008" s="1">
        <f t="shared" si="156"/>
        <v>1</v>
      </c>
      <c r="I1008" s="1" t="str">
        <f t="shared" si="161"/>
        <v>SPO  </v>
      </c>
      <c r="J1008">
        <f t="shared" si="158"/>
        <v>2</v>
      </c>
      <c r="K1008" s="1" t="str">
        <f t="shared" si="160"/>
        <v>SPO</v>
      </c>
      <c r="L1008"/>
      <c r="M1008" s="1" t="str">
        <f t="shared" si="162"/>
        <v/>
      </c>
      <c r="N1008"/>
    </row>
    <row r="1009" spans="1:41" ht="15" x14ac:dyDescent="0.25">
      <c r="B1009" s="9" t="s">
        <v>1036</v>
      </c>
      <c r="C1009" s="9"/>
      <c r="D1009" s="142">
        <v>42683.787499999999</v>
      </c>
      <c r="E1009" s="142">
        <v>42684.577777777777</v>
      </c>
      <c r="F1009" s="9" t="s">
        <v>2</v>
      </c>
      <c r="G1009" s="9" t="s">
        <v>498</v>
      </c>
      <c r="H1009" s="1">
        <f t="shared" si="156"/>
        <v>1</v>
      </c>
      <c r="I1009" s="1" t="str">
        <f t="shared" si="161"/>
        <v>CO  </v>
      </c>
      <c r="J1009">
        <f t="shared" si="158"/>
        <v>4</v>
      </c>
      <c r="K1009" s="1" t="str">
        <f t="shared" si="160"/>
        <v>CO</v>
      </c>
      <c r="L1009"/>
      <c r="M1009" s="1" t="str">
        <f t="shared" si="162"/>
        <v/>
      </c>
      <c r="N1009"/>
    </row>
    <row r="1010" spans="1:41" ht="15" x14ac:dyDescent="0.25">
      <c r="B1010" s="11" t="s">
        <v>301</v>
      </c>
      <c r="C1010" s="11"/>
      <c r="D1010" s="141">
        <v>42684.577777777777</v>
      </c>
      <c r="E1010" s="141">
        <v>42684.84097222222</v>
      </c>
      <c r="F1010" s="11" t="s">
        <v>2</v>
      </c>
      <c r="G1010" s="11" t="s">
        <v>1726</v>
      </c>
      <c r="H1010" s="1">
        <f t="shared" si="156"/>
        <v>1</v>
      </c>
      <c r="I1010" s="1" t="str">
        <f t="shared" si="161"/>
        <v>SECOFC  </v>
      </c>
      <c r="J1010">
        <f t="shared" si="158"/>
        <v>2</v>
      </c>
      <c r="K1010" s="1" t="str">
        <f t="shared" si="160"/>
        <v>SECOFC</v>
      </c>
      <c r="L1010"/>
      <c r="M1010" s="1" t="str">
        <f t="shared" si="162"/>
        <v/>
      </c>
      <c r="N1010"/>
    </row>
    <row r="1011" spans="1:41" ht="15" x14ac:dyDescent="0.25">
      <c r="B1011" s="9" t="s">
        <v>208</v>
      </c>
      <c r="C1011" s="9"/>
      <c r="D1011" s="142">
        <v>42684.84097222222</v>
      </c>
      <c r="E1011" s="142">
        <v>42691.611805555556</v>
      </c>
      <c r="F1011" s="9" t="s">
        <v>28</v>
      </c>
      <c r="G1011" s="9" t="s">
        <v>1045</v>
      </c>
      <c r="H1011" s="1">
        <f t="shared" si="156"/>
        <v>6</v>
      </c>
      <c r="I1011" s="1" t="str">
        <f t="shared" si="161"/>
        <v>CLC  </v>
      </c>
      <c r="J1011">
        <f t="shared" si="158"/>
        <v>30</v>
      </c>
      <c r="K1011" s="1" t="str">
        <f t="shared" si="160"/>
        <v>CLC</v>
      </c>
      <c r="L1011"/>
      <c r="M1011" s="1" t="str">
        <f t="shared" si="162"/>
        <v/>
      </c>
      <c r="N1011"/>
    </row>
    <row r="1012" spans="1:41" ht="15" x14ac:dyDescent="0.25">
      <c r="B1012" s="11" t="s">
        <v>805</v>
      </c>
      <c r="C1012" s="11"/>
      <c r="D1012" s="141">
        <v>42691.611805555556</v>
      </c>
      <c r="E1012" s="141">
        <v>42699.775694444441</v>
      </c>
      <c r="F1012" s="11" t="s">
        <v>194</v>
      </c>
      <c r="G1012" s="11" t="s">
        <v>1915</v>
      </c>
      <c r="H1012" s="1">
        <f t="shared" si="156"/>
        <v>8</v>
      </c>
      <c r="I1012" s="1" t="str">
        <f t="shared" si="161"/>
        <v>SC  </v>
      </c>
      <c r="J1012">
        <f t="shared" si="158"/>
        <v>8</v>
      </c>
      <c r="K1012" s="1" t="str">
        <f t="shared" si="160"/>
        <v>SC</v>
      </c>
      <c r="L1012"/>
      <c r="M1012" s="1" t="str">
        <f t="shared" si="162"/>
        <v/>
      </c>
      <c r="N1012"/>
    </row>
    <row r="1013" spans="1:41" ht="15" x14ac:dyDescent="0.25">
      <c r="B1013" s="9" t="s">
        <v>587</v>
      </c>
      <c r="C1013" s="9"/>
      <c r="D1013" s="142">
        <v>42699.775694444441</v>
      </c>
      <c r="E1013" s="142">
        <v>42702.787499999999</v>
      </c>
      <c r="F1013" s="9" t="s">
        <v>13</v>
      </c>
      <c r="G1013" s="9" t="s">
        <v>1916</v>
      </c>
      <c r="H1013" s="1">
        <f t="shared" si="156"/>
        <v>3</v>
      </c>
      <c r="I1013" s="1" t="str">
        <f t="shared" si="161"/>
        <v>CLC  </v>
      </c>
      <c r="J1013">
        <f t="shared" si="158"/>
        <v>30</v>
      </c>
      <c r="K1013" s="1" t="str">
        <f t="shared" si="160"/>
        <v>CLC</v>
      </c>
      <c r="L1013"/>
      <c r="M1013" s="1" t="str">
        <f t="shared" si="162"/>
        <v/>
      </c>
      <c r="N1013"/>
    </row>
    <row r="1014" spans="1:41" ht="15" x14ac:dyDescent="0.25">
      <c r="B1014" s="11" t="s">
        <v>1037</v>
      </c>
      <c r="C1014" s="11"/>
      <c r="D1014" s="141">
        <v>42702.787499999999</v>
      </c>
      <c r="E1014" s="141">
        <v>42702.85</v>
      </c>
      <c r="F1014" s="11" t="s">
        <v>2</v>
      </c>
      <c r="G1014" s="11" t="s">
        <v>148</v>
      </c>
      <c r="H1014" s="1">
        <f t="shared" si="156"/>
        <v>1</v>
      </c>
      <c r="I1014" s="1" t="str">
        <f t="shared" si="161"/>
        <v>SECGA  </v>
      </c>
      <c r="J1014">
        <f t="shared" si="158"/>
        <v>3</v>
      </c>
      <c r="K1014" s="1" t="str">
        <f t="shared" si="160"/>
        <v>SECGA</v>
      </c>
      <c r="L1014"/>
      <c r="M1014" s="1" t="str">
        <f t="shared" si="162"/>
        <v/>
      </c>
      <c r="N1014"/>
    </row>
    <row r="1015" spans="1:41" ht="15" x14ac:dyDescent="0.25">
      <c r="B1015" s="9" t="s">
        <v>950</v>
      </c>
      <c r="C1015" s="9"/>
      <c r="D1015" s="142">
        <v>42702.85</v>
      </c>
      <c r="E1015" s="142">
        <v>42703.60833333333</v>
      </c>
      <c r="F1015" s="9" t="s">
        <v>2</v>
      </c>
      <c r="G1015" s="9" t="s">
        <v>1917</v>
      </c>
      <c r="H1015" s="1">
        <f t="shared" si="156"/>
        <v>1</v>
      </c>
      <c r="I1015" s="1" t="str">
        <f t="shared" si="161"/>
        <v>DG  </v>
      </c>
      <c r="J1015">
        <f t="shared" si="158"/>
        <v>1</v>
      </c>
      <c r="K1015" s="1" t="str">
        <f t="shared" si="160"/>
        <v>DG</v>
      </c>
      <c r="L1015"/>
      <c r="M1015" s="1" t="str">
        <f t="shared" si="162"/>
        <v/>
      </c>
      <c r="N1015"/>
    </row>
    <row r="1016" spans="1:41" ht="15" x14ac:dyDescent="0.25">
      <c r="B1016" s="11" t="s">
        <v>1038</v>
      </c>
      <c r="C1016" s="11"/>
      <c r="D1016" s="141">
        <v>42703.60833333333</v>
      </c>
      <c r="E1016" s="141">
        <v>42703.675694444442</v>
      </c>
      <c r="F1016" s="11" t="s">
        <v>2</v>
      </c>
      <c r="G1016" s="11" t="s">
        <v>104</v>
      </c>
      <c r="H1016" s="1">
        <f t="shared" si="156"/>
        <v>1</v>
      </c>
      <c r="I1016" s="1" t="str">
        <f t="shared" si="161"/>
        <v>CO  </v>
      </c>
      <c r="J1016">
        <f t="shared" si="158"/>
        <v>4</v>
      </c>
      <c r="K1016" s="1" t="str">
        <f t="shared" si="160"/>
        <v>CO</v>
      </c>
      <c r="L1016"/>
      <c r="M1016" s="1" t="str">
        <f t="shared" si="162"/>
        <v/>
      </c>
      <c r="N1016"/>
    </row>
    <row r="1017" spans="1:41" ht="15" x14ac:dyDescent="0.25">
      <c r="B1017" s="9" t="s">
        <v>266</v>
      </c>
      <c r="C1017" s="9"/>
      <c r="D1017" s="142">
        <v>42703.675694444442</v>
      </c>
      <c r="E1017" s="142">
        <v>42704.79791666667</v>
      </c>
      <c r="F1017" s="9" t="s">
        <v>31</v>
      </c>
      <c r="G1017" s="9" t="s">
        <v>1046</v>
      </c>
      <c r="H1017" s="1">
        <f t="shared" si="156"/>
        <v>1</v>
      </c>
      <c r="I1017" s="1" t="str">
        <f t="shared" si="161"/>
        <v>ACO  </v>
      </c>
      <c r="J1017">
        <f t="shared" si="158"/>
        <v>1</v>
      </c>
      <c r="K1017" s="1" t="str">
        <f t="shared" si="160"/>
        <v>ACO</v>
      </c>
      <c r="L1017"/>
      <c r="M1017" s="1" t="str">
        <f t="shared" si="162"/>
        <v/>
      </c>
      <c r="N1017"/>
    </row>
    <row r="1018" spans="1:41" x14ac:dyDescent="0.15">
      <c r="K1018" s="1" t="str">
        <f t="shared" si="160"/>
        <v/>
      </c>
      <c r="M1018" s="1" t="str">
        <f t="shared" si="162"/>
        <v/>
      </c>
    </row>
    <row r="1019" spans="1:41" x14ac:dyDescent="0.15">
      <c r="B1019" s="15"/>
      <c r="C1019" s="15"/>
      <c r="D1019" s="15"/>
      <c r="E1019" s="15"/>
      <c r="F1019" s="15"/>
      <c r="G1019" s="15"/>
      <c r="H1019" s="15"/>
      <c r="J1019" s="39"/>
      <c r="K1019" s="1" t="str">
        <f t="shared" si="160"/>
        <v/>
      </c>
      <c r="M1019" s="1" t="str">
        <f t="shared" si="162"/>
        <v/>
      </c>
    </row>
    <row r="1020" spans="1:41" x14ac:dyDescent="0.15">
      <c r="K1020" s="1" t="str">
        <f t="shared" si="160"/>
        <v/>
      </c>
      <c r="M1020" s="1" t="str">
        <f t="shared" si="162"/>
        <v/>
      </c>
    </row>
    <row r="1021" spans="1:41" ht="11.25" thickBot="1" x14ac:dyDescent="0.2">
      <c r="I1021" s="40" t="s">
        <v>311</v>
      </c>
      <c r="J1021" s="39"/>
      <c r="K1021" s="1" t="str">
        <f t="shared" si="160"/>
        <v>DADOS EXTRAIDOS:</v>
      </c>
      <c r="L1021" s="6" t="s">
        <v>1451</v>
      </c>
      <c r="M1021" s="1" t="str">
        <f t="shared" si="162"/>
        <v>DADOS AGRUPADOS</v>
      </c>
      <c r="P1021" s="6"/>
    </row>
    <row r="1022" spans="1:41" ht="42.75" thickBot="1" x14ac:dyDescent="0.2">
      <c r="A1022" s="41" t="s">
        <v>1499</v>
      </c>
      <c r="G1022" s="16" t="s">
        <v>1047</v>
      </c>
      <c r="I1022" s="6" t="s">
        <v>310</v>
      </c>
      <c r="J1022" s="6" t="s">
        <v>326</v>
      </c>
      <c r="K1022" s="1" t="str">
        <f t="shared" si="160"/>
        <v>DEPTO</v>
      </c>
      <c r="L1022" s="39"/>
      <c r="M1022" s="1" t="str">
        <f t="shared" si="162"/>
        <v/>
      </c>
      <c r="N1022" s="39"/>
      <c r="O1022" s="39"/>
      <c r="P1022" s="89" t="s">
        <v>1478</v>
      </c>
      <c r="Q1022" s="43"/>
      <c r="R1022" s="43"/>
      <c r="S1022" s="42"/>
    </row>
    <row r="1023" spans="1:41" ht="15" x14ac:dyDescent="0.25">
      <c r="B1023" s="11" t="s">
        <v>2048</v>
      </c>
      <c r="C1023" s="11"/>
      <c r="D1023" s="10" t="s">
        <v>1</v>
      </c>
      <c r="E1023" s="141">
        <v>42068.666666666664</v>
      </c>
      <c r="F1023" s="11" t="s">
        <v>2</v>
      </c>
      <c r="G1023" s="11" t="s">
        <v>1</v>
      </c>
      <c r="H1023" s="1">
        <f t="shared" ref="H1023:H1059" si="163">VALUE(IF(LEFT(F1023,1)="&lt;",1,LEFT(F1023,2)))</f>
        <v>1</v>
      </c>
      <c r="I1023" s="1" t="str">
        <f t="shared" ref="I1023:I1031" si="164">RIGHT(B1023,LEN(B1023)-4)</f>
        <v>SMCIP </v>
      </c>
      <c r="J1023">
        <f t="shared" ref="J1023:J1059" si="165">SUMIFS($H$1023:$H$1059,$I$1023:$I$1059,I1023)</f>
        <v>36</v>
      </c>
      <c r="K1023" s="1" t="str">
        <f t="shared" si="160"/>
        <v>SMCIP</v>
      </c>
      <c r="L1023" s="39" t="s">
        <v>2049</v>
      </c>
      <c r="M1023" s="1" t="str">
        <f t="shared" si="162"/>
        <v>SMCIP</v>
      </c>
      <c r="N1023">
        <v>36</v>
      </c>
      <c r="O1023" s="39"/>
      <c r="P1023" s="84" t="s">
        <v>1501</v>
      </c>
      <c r="Q1023" s="82">
        <f>SUMIFS($N$1023:$N$1043,$M$1023:$M$1043,P1023)</f>
        <v>0</v>
      </c>
      <c r="R1023" s="82"/>
      <c r="S1023" s="83"/>
      <c r="T1023" s="39"/>
      <c r="U1023" s="39"/>
      <c r="V1023" s="39"/>
      <c r="W1023" s="39"/>
      <c r="X1023" s="39"/>
      <c r="Y1023" s="39"/>
      <c r="Z1023" s="39"/>
      <c r="AA1023" s="39"/>
      <c r="AB1023" s="39"/>
      <c r="AC1023" s="39"/>
      <c r="AD1023" s="39"/>
      <c r="AE1023" s="39"/>
      <c r="AF1023" s="39"/>
      <c r="AG1023" s="39"/>
      <c r="AH1023" s="39"/>
      <c r="AI1023" s="39"/>
      <c r="AJ1023" s="39"/>
      <c r="AK1023" s="39"/>
      <c r="AL1023" s="39"/>
      <c r="AM1023" s="39"/>
      <c r="AN1023" s="39"/>
      <c r="AO1023" s="39"/>
    </row>
    <row r="1024" spans="1:41" s="15" customFormat="1" ht="15" x14ac:dyDescent="0.25">
      <c r="A1024" s="39"/>
      <c r="B1024" s="9" t="s">
        <v>346</v>
      </c>
      <c r="C1024" s="9"/>
      <c r="D1024" s="142">
        <v>42068.666666666664</v>
      </c>
      <c r="E1024" s="142">
        <v>42068.702777777777</v>
      </c>
      <c r="F1024" s="9" t="s">
        <v>2</v>
      </c>
      <c r="G1024" s="9" t="s">
        <v>1814</v>
      </c>
      <c r="H1024" s="1">
        <f t="shared" si="163"/>
        <v>1</v>
      </c>
      <c r="I1024" s="1" t="str">
        <f t="shared" si="164"/>
        <v>CAA  </v>
      </c>
      <c r="J1024">
        <f t="shared" si="165"/>
        <v>3</v>
      </c>
      <c r="K1024" s="1" t="str">
        <f t="shared" si="160"/>
        <v>CAA</v>
      </c>
      <c r="L1024" s="39" t="s">
        <v>314</v>
      </c>
      <c r="M1024" s="1" t="str">
        <f t="shared" si="162"/>
        <v>CAA</v>
      </c>
      <c r="N1024">
        <v>3</v>
      </c>
      <c r="O1024" s="39"/>
      <c r="P1024" s="84" t="s">
        <v>1505</v>
      </c>
      <c r="Q1024" s="85">
        <f t="shared" ref="Q1024:Q1044" si="166">SUMIFS($N$1023:$N$1043,$M$1023:$M$1043,P1024)</f>
        <v>0</v>
      </c>
      <c r="R1024" s="85"/>
      <c r="S1024" s="86"/>
      <c r="T1024" s="39"/>
      <c r="U1024" s="39"/>
      <c r="V1024" s="39"/>
      <c r="W1024" s="39"/>
      <c r="X1024" s="39"/>
      <c r="Y1024" s="39"/>
      <c r="Z1024" s="39"/>
      <c r="AA1024" s="39"/>
      <c r="AB1024" s="39"/>
      <c r="AC1024" s="39"/>
      <c r="AD1024" s="39"/>
      <c r="AE1024" s="39"/>
      <c r="AF1024" s="39"/>
      <c r="AG1024" s="39"/>
      <c r="AH1024" s="39"/>
      <c r="AI1024" s="39"/>
      <c r="AJ1024" s="39"/>
      <c r="AK1024" s="39"/>
      <c r="AL1024" s="39"/>
      <c r="AM1024" s="39"/>
      <c r="AN1024" s="39"/>
      <c r="AO1024" s="39"/>
    </row>
    <row r="1025" spans="2:41" ht="15" x14ac:dyDescent="0.25">
      <c r="B1025" s="11" t="s">
        <v>2050</v>
      </c>
      <c r="C1025" s="11"/>
      <c r="D1025" s="141">
        <v>42068.702777777777</v>
      </c>
      <c r="E1025" s="141">
        <v>42068.707638888889</v>
      </c>
      <c r="F1025" s="11" t="s">
        <v>2</v>
      </c>
      <c r="G1025" s="11" t="s">
        <v>1667</v>
      </c>
      <c r="H1025" s="1">
        <f t="shared" si="163"/>
        <v>1</v>
      </c>
      <c r="I1025" s="1" t="str">
        <f t="shared" si="164"/>
        <v>SMCIP </v>
      </c>
      <c r="J1025">
        <f t="shared" si="165"/>
        <v>36</v>
      </c>
      <c r="K1025" s="1" t="str">
        <f t="shared" si="160"/>
        <v>SMCIP</v>
      </c>
      <c r="L1025" s="39" t="s">
        <v>315</v>
      </c>
      <c r="M1025" s="1" t="str">
        <f t="shared" si="162"/>
        <v>SECADM</v>
      </c>
      <c r="N1025">
        <v>5</v>
      </c>
      <c r="O1025" s="39"/>
      <c r="P1025" s="61" t="s">
        <v>1503</v>
      </c>
      <c r="Q1025" s="62">
        <f t="shared" si="166"/>
        <v>0</v>
      </c>
      <c r="R1025" s="62"/>
      <c r="S1025" s="63"/>
      <c r="T1025" s="39"/>
      <c r="U1025" s="39"/>
      <c r="V1025" s="39"/>
      <c r="W1025" s="39"/>
      <c r="X1025" s="39"/>
      <c r="Y1025" s="39"/>
      <c r="Z1025" s="39"/>
      <c r="AA1025" s="39"/>
      <c r="AB1025" s="39"/>
      <c r="AC1025" s="39"/>
      <c r="AD1025" s="39"/>
      <c r="AE1025" s="39"/>
      <c r="AF1025" s="39"/>
      <c r="AG1025" s="39"/>
      <c r="AH1025" s="39"/>
      <c r="AI1025" s="39"/>
      <c r="AJ1025" s="39"/>
      <c r="AK1025" s="39"/>
      <c r="AL1025" s="39"/>
      <c r="AM1025" s="39"/>
      <c r="AN1025" s="39"/>
      <c r="AO1025" s="39"/>
    </row>
    <row r="1026" spans="2:41" ht="15" x14ac:dyDescent="0.25">
      <c r="B1026" s="9" t="s">
        <v>7</v>
      </c>
      <c r="C1026" s="9"/>
      <c r="D1026" s="142">
        <v>42068.707638888889</v>
      </c>
      <c r="E1026" s="142">
        <v>42068.722222222219</v>
      </c>
      <c r="F1026" s="9" t="s">
        <v>2</v>
      </c>
      <c r="G1026" s="9" t="s">
        <v>1658</v>
      </c>
      <c r="H1026" s="1">
        <f t="shared" si="163"/>
        <v>1</v>
      </c>
      <c r="I1026" s="1" t="str">
        <f t="shared" si="164"/>
        <v>CAA  </v>
      </c>
      <c r="J1026">
        <f t="shared" si="165"/>
        <v>3</v>
      </c>
      <c r="K1026" s="1" t="str">
        <f t="shared" si="160"/>
        <v>CAA</v>
      </c>
      <c r="L1026" s="1" t="s">
        <v>319</v>
      </c>
      <c r="M1026" s="1" t="str">
        <f t="shared" si="162"/>
        <v>CLC</v>
      </c>
      <c r="N1026">
        <v>6</v>
      </c>
      <c r="O1026" s="39"/>
      <c r="P1026" s="61" t="s">
        <v>1507</v>
      </c>
      <c r="Q1026" s="62">
        <f t="shared" si="166"/>
        <v>0</v>
      </c>
      <c r="R1026" s="62"/>
      <c r="S1026" s="63"/>
      <c r="T1026" s="39"/>
      <c r="U1026" s="39"/>
      <c r="V1026" s="39"/>
      <c r="W1026" s="39"/>
      <c r="X1026" s="39"/>
      <c r="Y1026" s="39"/>
      <c r="Z1026" s="39"/>
      <c r="AA1026" s="39"/>
      <c r="AB1026" s="39"/>
      <c r="AC1026" s="39"/>
      <c r="AD1026" s="39"/>
      <c r="AE1026" s="39"/>
      <c r="AF1026" s="39"/>
      <c r="AG1026" s="39"/>
      <c r="AH1026" s="39"/>
      <c r="AI1026" s="39"/>
      <c r="AJ1026" s="39"/>
      <c r="AK1026" s="39"/>
      <c r="AL1026" s="39"/>
      <c r="AM1026" s="39"/>
      <c r="AN1026" s="39"/>
      <c r="AO1026" s="39"/>
    </row>
    <row r="1027" spans="2:41" ht="15" x14ac:dyDescent="0.25">
      <c r="B1027" s="11" t="s">
        <v>794</v>
      </c>
      <c r="C1027" s="11"/>
      <c r="D1027" s="141">
        <v>42068.722222222219</v>
      </c>
      <c r="E1027" s="141">
        <v>42068.803472222222</v>
      </c>
      <c r="F1027" s="11" t="s">
        <v>2</v>
      </c>
      <c r="G1027" s="11" t="s">
        <v>1054</v>
      </c>
      <c r="H1027" s="1">
        <f t="shared" si="163"/>
        <v>1</v>
      </c>
      <c r="I1027" s="1" t="str">
        <f t="shared" si="164"/>
        <v>SECADM  </v>
      </c>
      <c r="J1027">
        <f t="shared" si="165"/>
        <v>5</v>
      </c>
      <c r="K1027" s="1" t="str">
        <f t="shared" si="160"/>
        <v>SECADM</v>
      </c>
      <c r="L1027" s="1" t="s">
        <v>320</v>
      </c>
      <c r="M1027" s="1" t="str">
        <f t="shared" si="162"/>
        <v>SC</v>
      </c>
      <c r="N1027">
        <v>3</v>
      </c>
      <c r="O1027" s="39"/>
      <c r="P1027" s="61" t="s">
        <v>1540</v>
      </c>
      <c r="Q1027" s="62">
        <f t="shared" si="166"/>
        <v>3</v>
      </c>
      <c r="R1027" s="62"/>
      <c r="S1027" s="63"/>
      <c r="T1027" s="39"/>
      <c r="U1027" s="39"/>
      <c r="V1027" s="39"/>
      <c r="W1027" s="39"/>
      <c r="X1027" s="39"/>
      <c r="Y1027" s="39"/>
      <c r="Z1027" s="39"/>
      <c r="AA1027" s="39"/>
      <c r="AB1027" s="39"/>
      <c r="AC1027" s="39"/>
      <c r="AD1027" s="39"/>
      <c r="AE1027" s="39"/>
      <c r="AF1027" s="39"/>
      <c r="AG1027" s="39"/>
      <c r="AH1027" s="39"/>
      <c r="AI1027" s="39"/>
      <c r="AJ1027" s="39"/>
      <c r="AK1027" s="39"/>
      <c r="AL1027" s="39"/>
      <c r="AM1027" s="39"/>
      <c r="AN1027" s="39"/>
      <c r="AO1027" s="39"/>
    </row>
    <row r="1028" spans="2:41" ht="15" x14ac:dyDescent="0.25">
      <c r="B1028" s="9" t="s">
        <v>351</v>
      </c>
      <c r="C1028" s="9"/>
      <c r="D1028" s="142">
        <v>42068.803472222222</v>
      </c>
      <c r="E1028" s="142">
        <v>42069.535416666666</v>
      </c>
      <c r="F1028" s="9" t="s">
        <v>2</v>
      </c>
      <c r="G1028" s="9" t="s">
        <v>1668</v>
      </c>
      <c r="H1028" s="1">
        <f t="shared" si="163"/>
        <v>1</v>
      </c>
      <c r="I1028" s="1" t="str">
        <f t="shared" si="164"/>
        <v>CAA  </v>
      </c>
      <c r="J1028">
        <f t="shared" si="165"/>
        <v>3</v>
      </c>
      <c r="K1028" s="1" t="str">
        <f t="shared" si="160"/>
        <v>CAA</v>
      </c>
      <c r="L1028" s="1" t="s">
        <v>1462</v>
      </c>
      <c r="M1028" s="1" t="str">
        <f t="shared" si="162"/>
        <v>SLIC</v>
      </c>
      <c r="N1028">
        <v>4</v>
      </c>
      <c r="O1028" s="39"/>
      <c r="P1028" s="61" t="s">
        <v>1541</v>
      </c>
      <c r="Q1028" s="62">
        <f t="shared" si="166"/>
        <v>0</v>
      </c>
      <c r="R1028" s="62"/>
      <c r="S1028" s="63"/>
      <c r="T1028" s="39"/>
      <c r="U1028" s="39"/>
      <c r="V1028" s="39"/>
      <c r="W1028" s="39"/>
      <c r="X1028" s="39"/>
      <c r="Y1028" s="39"/>
      <c r="Z1028" s="39"/>
      <c r="AA1028" s="39"/>
      <c r="AB1028" s="39"/>
      <c r="AC1028" s="39"/>
      <c r="AD1028" s="39"/>
      <c r="AE1028" s="39"/>
      <c r="AF1028" s="39"/>
      <c r="AG1028" s="39"/>
      <c r="AH1028" s="39"/>
      <c r="AI1028" s="39"/>
      <c r="AJ1028" s="39"/>
      <c r="AK1028" s="39"/>
      <c r="AL1028" s="39"/>
      <c r="AM1028" s="39"/>
      <c r="AN1028" s="39"/>
      <c r="AO1028" s="39"/>
    </row>
    <row r="1029" spans="2:41" ht="15" x14ac:dyDescent="0.25">
      <c r="B1029" s="11" t="s">
        <v>2051</v>
      </c>
      <c r="C1029" s="11"/>
      <c r="D1029" s="141">
        <v>42069.535416666666</v>
      </c>
      <c r="E1029" s="141">
        <v>42069.54791666667</v>
      </c>
      <c r="F1029" s="11" t="s">
        <v>2</v>
      </c>
      <c r="G1029" s="11" t="s">
        <v>1055</v>
      </c>
      <c r="H1029" s="1">
        <f t="shared" si="163"/>
        <v>1</v>
      </c>
      <c r="I1029" s="1" t="str">
        <f t="shared" si="164"/>
        <v>SMCIP </v>
      </c>
      <c r="J1029">
        <f t="shared" si="165"/>
        <v>36</v>
      </c>
      <c r="K1029" s="1" t="str">
        <f t="shared" si="160"/>
        <v>SMCIP</v>
      </c>
      <c r="L1029" s="1" t="s">
        <v>330</v>
      </c>
      <c r="M1029" s="1" t="str">
        <f t="shared" si="162"/>
        <v>CPL</v>
      </c>
      <c r="N1029">
        <v>25</v>
      </c>
      <c r="O1029" s="39"/>
      <c r="P1029" s="61" t="s">
        <v>1542</v>
      </c>
      <c r="Q1029" s="62">
        <f t="shared" si="166"/>
        <v>0</v>
      </c>
      <c r="R1029" s="62"/>
      <c r="S1029" s="63"/>
      <c r="T1029" s="39"/>
      <c r="U1029" s="39"/>
      <c r="V1029" s="39"/>
      <c r="W1029" s="39"/>
      <c r="X1029" s="39"/>
      <c r="Y1029" s="39"/>
      <c r="Z1029" s="39"/>
      <c r="AA1029" s="39"/>
      <c r="AB1029" s="39"/>
      <c r="AC1029" s="39"/>
      <c r="AD1029" s="39"/>
      <c r="AE1029" s="39"/>
      <c r="AF1029" s="39"/>
      <c r="AG1029" s="39"/>
      <c r="AH1029" s="39"/>
      <c r="AI1029" s="39"/>
      <c r="AJ1029" s="39"/>
      <c r="AK1029" s="39"/>
      <c r="AL1029" s="39"/>
      <c r="AM1029" s="39"/>
      <c r="AN1029" s="39"/>
      <c r="AO1029" s="39"/>
    </row>
    <row r="1030" spans="2:41" ht="15" x14ac:dyDescent="0.25">
      <c r="B1030" s="9" t="s">
        <v>279</v>
      </c>
      <c r="C1030" s="9"/>
      <c r="D1030" s="142">
        <v>42069.54791666667</v>
      </c>
      <c r="E1030" s="142">
        <v>42069.587500000001</v>
      </c>
      <c r="F1030" s="9" t="s">
        <v>2</v>
      </c>
      <c r="G1030" s="9" t="s">
        <v>1669</v>
      </c>
      <c r="H1030" s="1">
        <f t="shared" si="163"/>
        <v>1</v>
      </c>
      <c r="I1030" s="1" t="str">
        <f t="shared" si="164"/>
        <v>SECADM  </v>
      </c>
      <c r="J1030">
        <f t="shared" si="165"/>
        <v>5</v>
      </c>
      <c r="K1030" s="1" t="str">
        <f t="shared" si="160"/>
        <v>SECADM</v>
      </c>
      <c r="L1030" s="1" t="s">
        <v>322</v>
      </c>
      <c r="M1030" s="1" t="str">
        <f t="shared" si="162"/>
        <v>ASSDG</v>
      </c>
      <c r="N1030">
        <v>4</v>
      </c>
      <c r="P1030" s="61" t="s">
        <v>1543</v>
      </c>
      <c r="Q1030" s="62">
        <f t="shared" si="166"/>
        <v>0</v>
      </c>
      <c r="R1030" s="62"/>
      <c r="S1030" s="63"/>
    </row>
    <row r="1031" spans="2:41" ht="15" x14ac:dyDescent="0.25">
      <c r="B1031" s="11" t="s">
        <v>798</v>
      </c>
      <c r="C1031" s="11"/>
      <c r="D1031" s="141">
        <v>42069.587500000001</v>
      </c>
      <c r="E1031" s="141">
        <v>42069.724999999999</v>
      </c>
      <c r="F1031" s="11" t="s">
        <v>2</v>
      </c>
      <c r="G1031" s="11" t="s">
        <v>1056</v>
      </c>
      <c r="H1031" s="1">
        <f t="shared" si="163"/>
        <v>1</v>
      </c>
      <c r="I1031" s="1" t="str">
        <f t="shared" si="164"/>
        <v>CLC  </v>
      </c>
      <c r="J1031">
        <f t="shared" si="165"/>
        <v>6</v>
      </c>
      <c r="K1031" s="1" t="str">
        <f t="shared" si="160"/>
        <v>CLC</v>
      </c>
      <c r="L1031" s="1" t="s">
        <v>323</v>
      </c>
      <c r="M1031" s="1" t="str">
        <f t="shared" si="162"/>
        <v>DG</v>
      </c>
      <c r="N1031">
        <v>3</v>
      </c>
      <c r="P1031" s="61" t="s">
        <v>1719</v>
      </c>
      <c r="Q1031" s="62">
        <f t="shared" si="166"/>
        <v>0</v>
      </c>
      <c r="R1031" s="62"/>
      <c r="S1031" s="63"/>
    </row>
    <row r="1032" spans="2:41" ht="15" x14ac:dyDescent="0.25">
      <c r="B1032" s="9" t="s">
        <v>649</v>
      </c>
      <c r="C1032" s="9"/>
      <c r="D1032" s="142">
        <v>42069.724999999999</v>
      </c>
      <c r="E1032" s="142">
        <v>42072.553472222222</v>
      </c>
      <c r="F1032" s="9" t="s">
        <v>11</v>
      </c>
      <c r="G1032" s="9" t="s">
        <v>1057</v>
      </c>
      <c r="H1032" s="1">
        <f t="shared" si="163"/>
        <v>2</v>
      </c>
      <c r="I1032" s="1" t="str">
        <f t="shared" ref="I1032:I1059" si="167">RIGHT(B1032,LEN(B1032)-5)</f>
        <v>SC  </v>
      </c>
      <c r="J1032">
        <f t="shared" si="165"/>
        <v>3</v>
      </c>
      <c r="K1032" s="1" t="str">
        <f t="shared" si="160"/>
        <v>SC</v>
      </c>
      <c r="L1032" t="s">
        <v>1473</v>
      </c>
      <c r="M1032" s="1" t="str">
        <f t="shared" si="162"/>
        <v>CMP</v>
      </c>
      <c r="N1032">
        <v>7</v>
      </c>
      <c r="P1032" s="61" t="s">
        <v>1509</v>
      </c>
      <c r="Q1032" s="62">
        <f t="shared" si="166"/>
        <v>0</v>
      </c>
      <c r="R1032" s="62"/>
      <c r="S1032" s="63"/>
    </row>
    <row r="1033" spans="2:41" ht="15" x14ac:dyDescent="0.25">
      <c r="B1033" s="11" t="s">
        <v>650</v>
      </c>
      <c r="C1033" s="11"/>
      <c r="D1033" s="141">
        <v>42072.553472222222</v>
      </c>
      <c r="E1033" s="141">
        <v>42072.568055555559</v>
      </c>
      <c r="F1033" s="11" t="s">
        <v>2</v>
      </c>
      <c r="G1033" s="11" t="s">
        <v>939</v>
      </c>
      <c r="H1033" s="1">
        <f t="shared" si="163"/>
        <v>1</v>
      </c>
      <c r="I1033" s="1" t="str">
        <f t="shared" si="167"/>
        <v>CLC  </v>
      </c>
      <c r="J1033">
        <f t="shared" si="165"/>
        <v>6</v>
      </c>
      <c r="K1033" s="1" t="str">
        <f t="shared" si="160"/>
        <v>CLC</v>
      </c>
      <c r="L1033"/>
      <c r="M1033" s="97" t="s">
        <v>1549</v>
      </c>
      <c r="N1033">
        <f>SUM(N1015:N1032)</f>
        <v>96</v>
      </c>
      <c r="P1033" s="61" t="s">
        <v>1511</v>
      </c>
      <c r="Q1033" s="62">
        <f t="shared" si="166"/>
        <v>0</v>
      </c>
      <c r="R1033" s="62"/>
      <c r="S1033" s="63"/>
    </row>
    <row r="1034" spans="2:41" ht="21" x14ac:dyDescent="0.25">
      <c r="B1034" s="9" t="s">
        <v>581</v>
      </c>
      <c r="C1034" s="9"/>
      <c r="D1034" s="142">
        <v>42072.568055555559</v>
      </c>
      <c r="E1034" s="142">
        <v>42072.73333333333</v>
      </c>
      <c r="F1034" s="9" t="s">
        <v>2</v>
      </c>
      <c r="G1034" s="9" t="s">
        <v>1918</v>
      </c>
      <c r="H1034" s="1">
        <f t="shared" si="163"/>
        <v>1</v>
      </c>
      <c r="I1034" s="1" t="str">
        <f t="shared" si="167"/>
        <v>SECADM  </v>
      </c>
      <c r="J1034">
        <f t="shared" si="165"/>
        <v>5</v>
      </c>
      <c r="K1034" s="1" t="str">
        <f t="shared" si="160"/>
        <v>SECADM</v>
      </c>
      <c r="L1034"/>
      <c r="M1034" s="1" t="str">
        <f t="shared" si="162"/>
        <v/>
      </c>
      <c r="N1034"/>
      <c r="P1034" s="61" t="s">
        <v>1513</v>
      </c>
      <c r="Q1034" s="62">
        <f t="shared" si="166"/>
        <v>0</v>
      </c>
      <c r="R1034" s="62"/>
      <c r="S1034" s="63"/>
    </row>
    <row r="1035" spans="2:41" ht="15" x14ac:dyDescent="0.25">
      <c r="B1035" s="11" t="s">
        <v>26</v>
      </c>
      <c r="C1035" s="11"/>
      <c r="D1035" s="141">
        <v>42072.73333333333</v>
      </c>
      <c r="E1035" s="141">
        <v>42072.759722222225</v>
      </c>
      <c r="F1035" s="11" t="s">
        <v>2</v>
      </c>
      <c r="G1035" s="11" t="s">
        <v>1919</v>
      </c>
      <c r="H1035" s="1">
        <f t="shared" si="163"/>
        <v>1</v>
      </c>
      <c r="I1035" s="1" t="str">
        <f t="shared" si="167"/>
        <v>CLC  </v>
      </c>
      <c r="J1035">
        <f t="shared" si="165"/>
        <v>6</v>
      </c>
      <c r="K1035" s="1" t="str">
        <f t="shared" si="160"/>
        <v>CLC</v>
      </c>
      <c r="L1035"/>
      <c r="M1035" s="1" t="str">
        <f t="shared" si="162"/>
        <v/>
      </c>
      <c r="N1035"/>
      <c r="P1035" s="58" t="s">
        <v>1515</v>
      </c>
      <c r="Q1035" s="59">
        <f t="shared" si="166"/>
        <v>0</v>
      </c>
      <c r="R1035" s="59"/>
      <c r="S1035" s="60"/>
    </row>
    <row r="1036" spans="2:41" ht="21" x14ac:dyDescent="0.25">
      <c r="B1036" s="9" t="s">
        <v>27</v>
      </c>
      <c r="C1036" s="9"/>
      <c r="D1036" s="142">
        <v>42072.759722222225</v>
      </c>
      <c r="E1036" s="142">
        <v>42073.5625</v>
      </c>
      <c r="F1036" s="9" t="s">
        <v>2</v>
      </c>
      <c r="G1036" s="9" t="s">
        <v>1920</v>
      </c>
      <c r="H1036" s="1">
        <f t="shared" si="163"/>
        <v>1</v>
      </c>
      <c r="I1036" s="1" t="str">
        <f t="shared" si="167"/>
        <v>SC  </v>
      </c>
      <c r="J1036">
        <f t="shared" si="165"/>
        <v>3</v>
      </c>
      <c r="K1036" s="1" t="str">
        <f t="shared" si="160"/>
        <v>SC</v>
      </c>
      <c r="L1036"/>
      <c r="M1036" s="1" t="str">
        <f t="shared" si="162"/>
        <v/>
      </c>
      <c r="N1036"/>
      <c r="P1036" s="58" t="s">
        <v>1517</v>
      </c>
      <c r="Q1036" s="59">
        <f t="shared" si="166"/>
        <v>0</v>
      </c>
      <c r="R1036" s="59"/>
      <c r="S1036" s="60"/>
    </row>
    <row r="1037" spans="2:41" ht="15" x14ac:dyDescent="0.25">
      <c r="B1037" s="11" t="s">
        <v>29</v>
      </c>
      <c r="C1037" s="11"/>
      <c r="D1037" s="141">
        <v>42073.5625</v>
      </c>
      <c r="E1037" s="141">
        <v>42073.728472222225</v>
      </c>
      <c r="F1037" s="11" t="s">
        <v>2</v>
      </c>
      <c r="G1037" s="11" t="s">
        <v>1921</v>
      </c>
      <c r="H1037" s="1">
        <f t="shared" si="163"/>
        <v>1</v>
      </c>
      <c r="I1037" s="1" t="str">
        <f t="shared" si="167"/>
        <v>CLC  </v>
      </c>
      <c r="J1037">
        <f t="shared" si="165"/>
        <v>6</v>
      </c>
      <c r="K1037" s="1" t="str">
        <f t="shared" si="160"/>
        <v>CLC</v>
      </c>
      <c r="L1037"/>
      <c r="M1037" s="1" t="str">
        <f t="shared" si="162"/>
        <v/>
      </c>
      <c r="N1037"/>
      <c r="P1037" s="58" t="s">
        <v>1519</v>
      </c>
      <c r="Q1037" s="59">
        <f t="shared" si="166"/>
        <v>0</v>
      </c>
      <c r="R1037" s="59"/>
      <c r="S1037" s="60"/>
    </row>
    <row r="1038" spans="2:41" ht="15" x14ac:dyDescent="0.25">
      <c r="B1038" s="9" t="s">
        <v>582</v>
      </c>
      <c r="C1038" s="9"/>
      <c r="D1038" s="142">
        <v>42073.728472222225</v>
      </c>
      <c r="E1038" s="142">
        <v>42073.773611111108</v>
      </c>
      <c r="F1038" s="9" t="s">
        <v>2</v>
      </c>
      <c r="G1038" s="9" t="s">
        <v>1922</v>
      </c>
      <c r="H1038" s="1">
        <f t="shared" si="163"/>
        <v>1</v>
      </c>
      <c r="I1038" s="1" t="str">
        <f t="shared" si="167"/>
        <v>SECADM  </v>
      </c>
      <c r="J1038">
        <f t="shared" si="165"/>
        <v>5</v>
      </c>
      <c r="K1038" s="1" t="str">
        <f t="shared" si="160"/>
        <v>SECADM</v>
      </c>
      <c r="L1038"/>
      <c r="M1038" s="1" t="str">
        <f t="shared" si="162"/>
        <v/>
      </c>
      <c r="N1038"/>
      <c r="P1038" s="58" t="s">
        <v>1533</v>
      </c>
      <c r="Q1038" s="59">
        <f t="shared" si="166"/>
        <v>0</v>
      </c>
      <c r="R1038" s="59"/>
      <c r="S1038" s="60"/>
    </row>
    <row r="1039" spans="2:41" ht="15" x14ac:dyDescent="0.25">
      <c r="B1039" s="11" t="s">
        <v>583</v>
      </c>
      <c r="C1039" s="11"/>
      <c r="D1039" s="141">
        <v>42073.773611111108</v>
      </c>
      <c r="E1039" s="141">
        <v>42073.869444444441</v>
      </c>
      <c r="F1039" s="11" t="s">
        <v>2</v>
      </c>
      <c r="G1039" s="11" t="s">
        <v>1058</v>
      </c>
      <c r="H1039" s="1">
        <f t="shared" si="163"/>
        <v>1</v>
      </c>
      <c r="I1039" s="1" t="str">
        <f t="shared" si="167"/>
        <v>CLC  </v>
      </c>
      <c r="J1039">
        <f t="shared" si="165"/>
        <v>6</v>
      </c>
      <c r="K1039" s="1" t="str">
        <f t="shared" si="160"/>
        <v>CLC</v>
      </c>
      <c r="L1039"/>
      <c r="M1039" s="1" t="str">
        <f t="shared" si="162"/>
        <v/>
      </c>
      <c r="N1039"/>
      <c r="P1039" s="58" t="s">
        <v>1522</v>
      </c>
      <c r="Q1039" s="59">
        <f t="shared" si="166"/>
        <v>0</v>
      </c>
      <c r="R1039" s="59"/>
      <c r="S1039" s="60"/>
    </row>
    <row r="1040" spans="2:41" ht="15" x14ac:dyDescent="0.25">
      <c r="B1040" s="9" t="s">
        <v>584</v>
      </c>
      <c r="C1040" s="9"/>
      <c r="D1040" s="142">
        <v>42073.869444444441</v>
      </c>
      <c r="E1040" s="142">
        <v>42075.705555555556</v>
      </c>
      <c r="F1040" s="9" t="s">
        <v>31</v>
      </c>
      <c r="G1040" s="9" t="s">
        <v>624</v>
      </c>
      <c r="H1040" s="1">
        <f t="shared" si="163"/>
        <v>1</v>
      </c>
      <c r="I1040" s="1" t="str">
        <f t="shared" si="167"/>
        <v>SLIC  </v>
      </c>
      <c r="J1040">
        <f t="shared" si="165"/>
        <v>4</v>
      </c>
      <c r="K1040" s="1" t="str">
        <f t="shared" si="160"/>
        <v>SLIC</v>
      </c>
      <c r="L1040"/>
      <c r="M1040" s="1" t="str">
        <f t="shared" si="162"/>
        <v/>
      </c>
      <c r="N1040"/>
      <c r="P1040" s="58" t="s">
        <v>1544</v>
      </c>
      <c r="Q1040" s="59">
        <f t="shared" si="166"/>
        <v>0</v>
      </c>
      <c r="R1040" s="59"/>
      <c r="S1040" s="60"/>
    </row>
    <row r="1041" spans="2:19" ht="15" x14ac:dyDescent="0.25">
      <c r="B1041" s="11" t="s">
        <v>656</v>
      </c>
      <c r="C1041" s="11"/>
      <c r="D1041" s="141">
        <v>42075.705555555556</v>
      </c>
      <c r="E1041" s="141">
        <v>42075.76666666667</v>
      </c>
      <c r="F1041" s="11" t="s">
        <v>2</v>
      </c>
      <c r="G1041" s="11" t="s">
        <v>627</v>
      </c>
      <c r="H1041" s="1">
        <f t="shared" si="163"/>
        <v>1</v>
      </c>
      <c r="I1041" s="1" t="str">
        <f t="shared" si="167"/>
        <v>CLC  </v>
      </c>
      <c r="J1041">
        <f t="shared" si="165"/>
        <v>6</v>
      </c>
      <c r="K1041" s="1" t="str">
        <f t="shared" si="160"/>
        <v>CLC</v>
      </c>
      <c r="L1041"/>
      <c r="M1041" s="1" t="str">
        <f t="shared" si="162"/>
        <v/>
      </c>
      <c r="N1041"/>
      <c r="P1041" s="58" t="s">
        <v>1545</v>
      </c>
      <c r="Q1041" s="59">
        <f t="shared" si="166"/>
        <v>0</v>
      </c>
      <c r="R1041" s="59"/>
      <c r="S1041" s="60"/>
    </row>
    <row r="1042" spans="2:19" ht="15" x14ac:dyDescent="0.25">
      <c r="B1042" s="9" t="s">
        <v>935</v>
      </c>
      <c r="C1042" s="9"/>
      <c r="D1042" s="142">
        <v>42075.76666666667</v>
      </c>
      <c r="E1042" s="142">
        <v>42076.720138888886</v>
      </c>
      <c r="F1042" s="9" t="s">
        <v>2</v>
      </c>
      <c r="G1042" s="9" t="s">
        <v>1923</v>
      </c>
      <c r="H1042" s="1">
        <f t="shared" si="163"/>
        <v>1</v>
      </c>
      <c r="I1042" s="1" t="str">
        <f t="shared" si="167"/>
        <v>SECADM  </v>
      </c>
      <c r="J1042">
        <f t="shared" si="165"/>
        <v>5</v>
      </c>
      <c r="K1042" s="1" t="str">
        <f t="shared" si="160"/>
        <v>SECADM</v>
      </c>
      <c r="L1042"/>
      <c r="M1042" s="1" t="str">
        <f t="shared" si="162"/>
        <v/>
      </c>
      <c r="N1042"/>
      <c r="P1042" s="58" t="s">
        <v>1546</v>
      </c>
      <c r="Q1042" s="59">
        <f t="shared" si="166"/>
        <v>0</v>
      </c>
      <c r="R1042" s="59"/>
      <c r="S1042" s="60"/>
    </row>
    <row r="1043" spans="2:19" ht="15" x14ac:dyDescent="0.25">
      <c r="B1043" s="11" t="s">
        <v>1048</v>
      </c>
      <c r="C1043" s="11"/>
      <c r="D1043" s="141">
        <v>42076.720138888886</v>
      </c>
      <c r="E1043" s="141">
        <v>42076.732638888891</v>
      </c>
      <c r="F1043" s="11" t="s">
        <v>2</v>
      </c>
      <c r="G1043" s="11" t="s">
        <v>1059</v>
      </c>
      <c r="H1043" s="1">
        <f t="shared" si="163"/>
        <v>1</v>
      </c>
      <c r="I1043" s="1" t="str">
        <f t="shared" si="167"/>
        <v>CPL  </v>
      </c>
      <c r="J1043">
        <f t="shared" si="165"/>
        <v>25</v>
      </c>
      <c r="K1043" s="1" t="str">
        <f t="shared" si="160"/>
        <v>CPL</v>
      </c>
      <c r="L1043"/>
      <c r="M1043" s="1" t="str">
        <f t="shared" si="162"/>
        <v/>
      </c>
      <c r="N1043"/>
      <c r="P1043" s="58" t="s">
        <v>1547</v>
      </c>
      <c r="Q1043" s="59">
        <f t="shared" si="166"/>
        <v>0</v>
      </c>
      <c r="R1043" s="59"/>
      <c r="S1043" s="60"/>
    </row>
    <row r="1044" spans="2:19" ht="15.75" thickBot="1" x14ac:dyDescent="0.3">
      <c r="B1044" s="9" t="s">
        <v>1049</v>
      </c>
      <c r="C1044" s="9"/>
      <c r="D1044" s="142">
        <v>42076.732638888891</v>
      </c>
      <c r="E1044" s="142">
        <v>42079.57916666667</v>
      </c>
      <c r="F1044" s="9" t="s">
        <v>11</v>
      </c>
      <c r="G1044" s="9" t="s">
        <v>470</v>
      </c>
      <c r="H1044" s="1">
        <f t="shared" si="163"/>
        <v>2</v>
      </c>
      <c r="I1044" s="1" t="str">
        <f t="shared" si="167"/>
        <v>ASSDG  </v>
      </c>
      <c r="J1044">
        <f t="shared" si="165"/>
        <v>4</v>
      </c>
      <c r="K1044" s="1" t="str">
        <f t="shared" si="160"/>
        <v>ASSDG</v>
      </c>
      <c r="L1044"/>
      <c r="M1044" s="1" t="str">
        <f t="shared" si="162"/>
        <v/>
      </c>
      <c r="N1044"/>
      <c r="P1044" s="64" t="s">
        <v>1548</v>
      </c>
      <c r="Q1044" s="88">
        <f t="shared" si="166"/>
        <v>0</v>
      </c>
      <c r="R1044" s="88"/>
      <c r="S1044" s="65"/>
    </row>
    <row r="1045" spans="2:19" ht="15" x14ac:dyDescent="0.25">
      <c r="B1045" s="11" t="s">
        <v>1050</v>
      </c>
      <c r="C1045" s="11"/>
      <c r="D1045" s="141">
        <v>42079.57916666667</v>
      </c>
      <c r="E1045" s="141">
        <v>42079.588194444441</v>
      </c>
      <c r="F1045" s="11" t="s">
        <v>2</v>
      </c>
      <c r="G1045" s="11" t="s">
        <v>1737</v>
      </c>
      <c r="H1045" s="1">
        <f t="shared" si="163"/>
        <v>1</v>
      </c>
      <c r="I1045" s="1" t="str">
        <f t="shared" si="167"/>
        <v>DG  </v>
      </c>
      <c r="J1045">
        <f t="shared" si="165"/>
        <v>3</v>
      </c>
      <c r="K1045" s="1" t="str">
        <f t="shared" si="160"/>
        <v>DG</v>
      </c>
      <c r="L1045"/>
      <c r="M1045" s="1" t="str">
        <f t="shared" si="162"/>
        <v/>
      </c>
      <c r="N1045"/>
    </row>
    <row r="1046" spans="2:19" ht="15" x14ac:dyDescent="0.25">
      <c r="B1046" s="9" t="s">
        <v>990</v>
      </c>
      <c r="C1046" s="9"/>
      <c r="D1046" s="142">
        <v>42079.588194444441</v>
      </c>
      <c r="E1046" s="142">
        <v>42080.75</v>
      </c>
      <c r="F1046" s="9" t="s">
        <v>31</v>
      </c>
      <c r="G1046" s="9" t="s">
        <v>859</v>
      </c>
      <c r="H1046" s="1">
        <f t="shared" si="163"/>
        <v>1</v>
      </c>
      <c r="I1046" s="1" t="str">
        <f t="shared" si="167"/>
        <v>SLIC  </v>
      </c>
      <c r="J1046">
        <f t="shared" si="165"/>
        <v>4</v>
      </c>
      <c r="K1046" s="1" t="str">
        <f t="shared" si="160"/>
        <v>SLIC</v>
      </c>
      <c r="L1046"/>
      <c r="M1046" s="1" t="str">
        <f t="shared" si="162"/>
        <v/>
      </c>
      <c r="N1046"/>
    </row>
    <row r="1047" spans="2:19" ht="15" x14ac:dyDescent="0.25">
      <c r="B1047" s="11" t="s">
        <v>1051</v>
      </c>
      <c r="C1047" s="11"/>
      <c r="D1047" s="141">
        <v>42080.75</v>
      </c>
      <c r="E1047" s="141">
        <v>42080.781944444447</v>
      </c>
      <c r="F1047" s="11" t="s">
        <v>2</v>
      </c>
      <c r="G1047" s="11" t="s">
        <v>1060</v>
      </c>
      <c r="H1047" s="1">
        <f t="shared" si="163"/>
        <v>1</v>
      </c>
      <c r="I1047" s="1" t="str">
        <f t="shared" si="167"/>
        <v>CPL  </v>
      </c>
      <c r="J1047">
        <f t="shared" si="165"/>
        <v>25</v>
      </c>
      <c r="K1047" s="1" t="str">
        <f t="shared" si="160"/>
        <v>CPL</v>
      </c>
      <c r="L1047"/>
      <c r="M1047" s="1" t="str">
        <f t="shared" si="162"/>
        <v/>
      </c>
      <c r="N1047"/>
    </row>
    <row r="1048" spans="2:19" ht="15" x14ac:dyDescent="0.25">
      <c r="B1048" s="9" t="s">
        <v>662</v>
      </c>
      <c r="C1048" s="9"/>
      <c r="D1048" s="142">
        <v>42080.781944444447</v>
      </c>
      <c r="E1048" s="142">
        <v>42082.5625</v>
      </c>
      <c r="F1048" s="9" t="s">
        <v>31</v>
      </c>
      <c r="G1048" s="9" t="s">
        <v>1061</v>
      </c>
      <c r="H1048" s="1">
        <f t="shared" si="163"/>
        <v>1</v>
      </c>
      <c r="I1048" s="1" t="str">
        <f t="shared" si="167"/>
        <v>SLIC  </v>
      </c>
      <c r="J1048">
        <f t="shared" si="165"/>
        <v>4</v>
      </c>
      <c r="K1048" s="1" t="str">
        <f t="shared" si="160"/>
        <v>SLIC</v>
      </c>
      <c r="L1048"/>
      <c r="M1048" s="1" t="str">
        <f t="shared" si="162"/>
        <v/>
      </c>
      <c r="N1048"/>
    </row>
    <row r="1049" spans="2:19" ht="15" x14ac:dyDescent="0.25">
      <c r="B1049" s="11" t="s">
        <v>663</v>
      </c>
      <c r="C1049" s="11"/>
      <c r="D1049" s="141">
        <v>42082.5625</v>
      </c>
      <c r="E1049" s="141">
        <v>42086.618055555555</v>
      </c>
      <c r="F1049" s="11" t="s">
        <v>8</v>
      </c>
      <c r="G1049" s="11" t="s">
        <v>635</v>
      </c>
      <c r="H1049" s="1">
        <f t="shared" si="163"/>
        <v>4</v>
      </c>
      <c r="I1049" s="1" t="str">
        <f t="shared" si="167"/>
        <v>CPL  </v>
      </c>
      <c r="J1049">
        <f t="shared" si="165"/>
        <v>25</v>
      </c>
      <c r="K1049" s="1" t="str">
        <f t="shared" si="160"/>
        <v>CPL</v>
      </c>
      <c r="L1049"/>
      <c r="M1049" s="1" t="str">
        <f t="shared" si="162"/>
        <v/>
      </c>
      <c r="N1049"/>
    </row>
    <row r="1050" spans="2:19" ht="15" x14ac:dyDescent="0.25">
      <c r="B1050" s="9" t="s">
        <v>664</v>
      </c>
      <c r="C1050" s="9"/>
      <c r="D1050" s="142">
        <v>42086.618055555555</v>
      </c>
      <c r="E1050" s="142">
        <v>42086.747916666667</v>
      </c>
      <c r="F1050" s="9" t="s">
        <v>2</v>
      </c>
      <c r="G1050" s="9" t="s">
        <v>422</v>
      </c>
      <c r="H1050" s="1">
        <f t="shared" si="163"/>
        <v>1</v>
      </c>
      <c r="I1050" s="1" t="str">
        <f t="shared" si="167"/>
        <v>SLIC  </v>
      </c>
      <c r="J1050">
        <f t="shared" si="165"/>
        <v>4</v>
      </c>
      <c r="K1050" s="1" t="str">
        <f t="shared" si="160"/>
        <v>SLIC</v>
      </c>
      <c r="L1050"/>
      <c r="M1050" s="1" t="str">
        <f t="shared" si="162"/>
        <v/>
      </c>
      <c r="N1050"/>
    </row>
    <row r="1051" spans="2:19" ht="15" x14ac:dyDescent="0.25">
      <c r="B1051" s="11" t="s">
        <v>53</v>
      </c>
      <c r="C1051" s="11"/>
      <c r="D1051" s="141">
        <v>42086.747916666667</v>
      </c>
      <c r="E1051" s="141">
        <v>42104.684027777781</v>
      </c>
      <c r="F1051" s="11" t="s">
        <v>523</v>
      </c>
      <c r="G1051" s="11" t="s">
        <v>1741</v>
      </c>
      <c r="H1051" s="1">
        <f t="shared" si="163"/>
        <v>17</v>
      </c>
      <c r="I1051" s="1" t="str">
        <f t="shared" si="167"/>
        <v>CPL  </v>
      </c>
      <c r="J1051">
        <f t="shared" si="165"/>
        <v>25</v>
      </c>
      <c r="K1051" s="1" t="str">
        <f t="shared" si="160"/>
        <v>CPL</v>
      </c>
      <c r="L1051"/>
      <c r="M1051" s="1" t="str">
        <f t="shared" si="162"/>
        <v/>
      </c>
      <c r="N1051"/>
    </row>
    <row r="1052" spans="2:19" ht="15" x14ac:dyDescent="0.25">
      <c r="B1052" s="9" t="s">
        <v>55</v>
      </c>
      <c r="C1052" s="9"/>
      <c r="D1052" s="142">
        <v>42104.684027777781</v>
      </c>
      <c r="E1052" s="142">
        <v>42107.545138888891</v>
      </c>
      <c r="F1052" s="9" t="s">
        <v>11</v>
      </c>
      <c r="G1052" s="9" t="s">
        <v>861</v>
      </c>
      <c r="H1052" s="1">
        <f t="shared" si="163"/>
        <v>2</v>
      </c>
      <c r="I1052" s="1" t="str">
        <f t="shared" si="167"/>
        <v>ASSDG  </v>
      </c>
      <c r="J1052">
        <f t="shared" si="165"/>
        <v>4</v>
      </c>
      <c r="K1052" s="1" t="str">
        <f t="shared" si="160"/>
        <v>ASSDG</v>
      </c>
      <c r="L1052"/>
      <c r="M1052" s="1" t="str">
        <f t="shared" si="162"/>
        <v/>
      </c>
      <c r="N1052"/>
    </row>
    <row r="1053" spans="2:19" ht="15" x14ac:dyDescent="0.25">
      <c r="B1053" s="11" t="s">
        <v>265</v>
      </c>
      <c r="C1053" s="11"/>
      <c r="D1053" s="141">
        <v>42107.545138888891</v>
      </c>
      <c r="E1053" s="141">
        <v>42107.604166666664</v>
      </c>
      <c r="F1053" s="11" t="s">
        <v>2</v>
      </c>
      <c r="G1053" s="11" t="s">
        <v>1737</v>
      </c>
      <c r="H1053" s="1">
        <f t="shared" si="163"/>
        <v>1</v>
      </c>
      <c r="I1053" s="1" t="str">
        <f t="shared" si="167"/>
        <v>DG  </v>
      </c>
      <c r="J1053">
        <f t="shared" si="165"/>
        <v>3</v>
      </c>
      <c r="K1053" s="1" t="str">
        <f t="shared" si="160"/>
        <v>DG</v>
      </c>
      <c r="L1053"/>
      <c r="M1053" s="1" t="str">
        <f t="shared" si="162"/>
        <v/>
      </c>
      <c r="N1053"/>
    </row>
    <row r="1054" spans="2:19" ht="15" x14ac:dyDescent="0.25">
      <c r="B1054" s="9" t="s">
        <v>2052</v>
      </c>
      <c r="C1054" s="9"/>
      <c r="D1054" s="142">
        <v>42107.604166666664</v>
      </c>
      <c r="E1054" s="142">
        <v>42111.757638888892</v>
      </c>
      <c r="F1054" s="9" t="s">
        <v>8</v>
      </c>
      <c r="G1054" s="9" t="s">
        <v>1062</v>
      </c>
      <c r="H1054" s="1">
        <f t="shared" si="163"/>
        <v>4</v>
      </c>
      <c r="I1054" s="1" t="str">
        <f t="shared" si="167"/>
        <v>SMCIP </v>
      </c>
      <c r="J1054">
        <f t="shared" si="165"/>
        <v>36</v>
      </c>
      <c r="K1054" s="1" t="str">
        <f t="shared" si="160"/>
        <v>SMCIP</v>
      </c>
      <c r="L1054"/>
      <c r="M1054" s="1" t="str">
        <f t="shared" si="162"/>
        <v/>
      </c>
      <c r="N1054"/>
    </row>
    <row r="1055" spans="2:19" ht="15" x14ac:dyDescent="0.25">
      <c r="B1055" s="11" t="s">
        <v>61</v>
      </c>
      <c r="C1055" s="11"/>
      <c r="D1055" s="141">
        <v>42111.757638888892</v>
      </c>
      <c r="E1055" s="141">
        <v>42111.793749999997</v>
      </c>
      <c r="F1055" s="11" t="s">
        <v>2</v>
      </c>
      <c r="G1055" s="11" t="s">
        <v>1063</v>
      </c>
      <c r="H1055" s="1">
        <f t="shared" si="163"/>
        <v>1</v>
      </c>
      <c r="I1055" s="1" t="str">
        <f t="shared" si="167"/>
        <v>DG  </v>
      </c>
      <c r="J1055">
        <f t="shared" si="165"/>
        <v>3</v>
      </c>
      <c r="K1055" s="1" t="str">
        <f t="shared" si="160"/>
        <v>DG</v>
      </c>
      <c r="L1055"/>
      <c r="M1055" s="1" t="str">
        <f t="shared" si="162"/>
        <v/>
      </c>
      <c r="N1055"/>
    </row>
    <row r="1056" spans="2:19" ht="15" x14ac:dyDescent="0.25">
      <c r="B1056" s="9" t="s">
        <v>1052</v>
      </c>
      <c r="C1056" s="9"/>
      <c r="D1056" s="142">
        <v>42111.793749999997</v>
      </c>
      <c r="E1056" s="142">
        <v>42114.654861111114</v>
      </c>
      <c r="F1056" s="9" t="s">
        <v>11</v>
      </c>
      <c r="G1056" s="9" t="s">
        <v>1924</v>
      </c>
      <c r="H1056" s="1">
        <f t="shared" si="163"/>
        <v>2</v>
      </c>
      <c r="I1056" s="1" t="str">
        <f t="shared" si="167"/>
        <v>CPL  </v>
      </c>
      <c r="J1056">
        <f t="shared" si="165"/>
        <v>25</v>
      </c>
      <c r="K1056" s="1" t="str">
        <f t="shared" ref="K1056:K1119" si="168">TRIM(SUBSTITUTE(I1056,CHAR(160),CHAR(32)))</f>
        <v>CPL</v>
      </c>
      <c r="L1056"/>
      <c r="M1056" s="1" t="str">
        <f t="shared" si="162"/>
        <v/>
      </c>
      <c r="N1056"/>
    </row>
    <row r="1057" spans="1:40" ht="15" x14ac:dyDescent="0.25">
      <c r="B1057" s="11" t="s">
        <v>2053</v>
      </c>
      <c r="C1057" s="11"/>
      <c r="D1057" s="141">
        <v>42114.654861111114</v>
      </c>
      <c r="E1057" s="141">
        <v>42114.670138888891</v>
      </c>
      <c r="F1057" s="11" t="s">
        <v>2</v>
      </c>
      <c r="G1057" s="11" t="s">
        <v>1925</v>
      </c>
      <c r="H1057" s="1">
        <f t="shared" si="163"/>
        <v>1</v>
      </c>
      <c r="I1057" s="1" t="str">
        <f t="shared" si="167"/>
        <v>SMCIP </v>
      </c>
      <c r="J1057">
        <f t="shared" si="165"/>
        <v>36</v>
      </c>
      <c r="K1057" s="1" t="str">
        <f t="shared" si="168"/>
        <v>SMCIP</v>
      </c>
      <c r="L1057"/>
      <c r="M1057" s="1" t="str">
        <f t="shared" si="162"/>
        <v/>
      </c>
      <c r="N1057"/>
    </row>
    <row r="1058" spans="1:40" ht="15" x14ac:dyDescent="0.25">
      <c r="B1058" s="9" t="s">
        <v>1053</v>
      </c>
      <c r="C1058" s="9"/>
      <c r="D1058" s="142">
        <v>42114.670138888891</v>
      </c>
      <c r="E1058" s="142">
        <v>42121.761111111111</v>
      </c>
      <c r="F1058" s="9" t="s">
        <v>178</v>
      </c>
      <c r="G1058" s="9" t="s">
        <v>1926</v>
      </c>
      <c r="H1058" s="1">
        <f t="shared" si="163"/>
        <v>7</v>
      </c>
      <c r="I1058" s="1" t="str">
        <f t="shared" si="167"/>
        <v>CMP  </v>
      </c>
      <c r="J1058">
        <f t="shared" si="165"/>
        <v>7</v>
      </c>
      <c r="K1058" s="1" t="str">
        <f t="shared" si="168"/>
        <v>CMP</v>
      </c>
      <c r="L1058"/>
      <c r="M1058" s="1" t="str">
        <f t="shared" si="162"/>
        <v/>
      </c>
      <c r="N1058"/>
    </row>
    <row r="1059" spans="1:40" ht="15" x14ac:dyDescent="0.25">
      <c r="B1059" s="11" t="s">
        <v>2054</v>
      </c>
      <c r="C1059" s="11"/>
      <c r="D1059" s="141">
        <v>42121.761111111111</v>
      </c>
      <c r="E1059" s="141">
        <v>42149.761111111111</v>
      </c>
      <c r="F1059" s="11" t="s">
        <v>690</v>
      </c>
      <c r="G1059" s="11" t="s">
        <v>1064</v>
      </c>
      <c r="H1059" s="1">
        <f t="shared" si="163"/>
        <v>28</v>
      </c>
      <c r="I1059" s="1" t="str">
        <f t="shared" si="167"/>
        <v>SMCIP </v>
      </c>
      <c r="J1059">
        <f t="shared" si="165"/>
        <v>36</v>
      </c>
      <c r="K1059" s="1" t="str">
        <f t="shared" si="168"/>
        <v>SMCIP</v>
      </c>
      <c r="L1059"/>
      <c r="M1059" s="1" t="str">
        <f t="shared" si="162"/>
        <v/>
      </c>
      <c r="N1059"/>
    </row>
    <row r="1060" spans="1:40" x14ac:dyDescent="0.15">
      <c r="K1060" s="1" t="str">
        <f t="shared" si="168"/>
        <v/>
      </c>
      <c r="M1060" s="1" t="str">
        <f t="shared" si="162"/>
        <v/>
      </c>
    </row>
    <row r="1061" spans="1:40" x14ac:dyDescent="0.15">
      <c r="B1061" s="15"/>
      <c r="C1061" s="15"/>
      <c r="D1061" s="15"/>
      <c r="E1061" s="15"/>
      <c r="F1061" s="15"/>
      <c r="G1061" s="15"/>
      <c r="H1061" s="15"/>
      <c r="J1061" s="39"/>
      <c r="K1061" s="1" t="str">
        <f t="shared" si="168"/>
        <v/>
      </c>
      <c r="M1061" s="1" t="str">
        <f t="shared" ref="M1061:M1124" si="169">TRIM(SUBSTITUTE(L1061,CHAR(160),CHAR(32)))</f>
        <v/>
      </c>
    </row>
    <row r="1062" spans="1:40" ht="11.25" thickBot="1" x14ac:dyDescent="0.2">
      <c r="I1062" s="40" t="s">
        <v>311</v>
      </c>
      <c r="J1062" s="39"/>
      <c r="K1062" s="1" t="str">
        <f t="shared" si="168"/>
        <v>DADOS EXTRAIDOS:</v>
      </c>
      <c r="L1062" s="6" t="s">
        <v>1451</v>
      </c>
      <c r="M1062" s="1" t="str">
        <f t="shared" si="169"/>
        <v>DADOS AGRUPADOS</v>
      </c>
      <c r="P1062" s="6"/>
    </row>
    <row r="1063" spans="1:40" ht="21.75" customHeight="1" thickBot="1" x14ac:dyDescent="0.2">
      <c r="A1063" s="41" t="s">
        <v>1499</v>
      </c>
      <c r="G1063" s="16" t="s">
        <v>1074</v>
      </c>
      <c r="I1063" s="6" t="s">
        <v>310</v>
      </c>
      <c r="J1063" s="6" t="s">
        <v>326</v>
      </c>
      <c r="K1063" s="1" t="str">
        <f t="shared" si="168"/>
        <v>DEPTO</v>
      </c>
      <c r="L1063" s="39"/>
      <c r="M1063" s="1" t="str">
        <f t="shared" si="169"/>
        <v/>
      </c>
      <c r="N1063" s="39"/>
      <c r="O1063" s="39"/>
      <c r="P1063" s="89" t="s">
        <v>1478</v>
      </c>
      <c r="Q1063" s="43"/>
      <c r="R1063" s="43"/>
      <c r="S1063" s="42"/>
    </row>
    <row r="1064" spans="1:40" ht="15" x14ac:dyDescent="0.25">
      <c r="B1064" s="11" t="s">
        <v>1065</v>
      </c>
      <c r="C1064" s="11"/>
      <c r="D1064" s="10" t="s">
        <v>1</v>
      </c>
      <c r="E1064" s="141">
        <v>42410.655555555553</v>
      </c>
      <c r="F1064" s="11" t="s">
        <v>2</v>
      </c>
      <c r="G1064" s="11" t="s">
        <v>1</v>
      </c>
      <c r="H1064" s="1">
        <f t="shared" ref="H1064:H1107" si="170">VALUE(IF(LEFT(F1064,1)="&lt;",1,LEFT(F1064,2)))</f>
        <v>1</v>
      </c>
      <c r="I1064" s="1" t="str">
        <f t="shared" ref="I1064:I1072" si="171">RIGHT(B1064,LEN(B1064)-4)</f>
        <v>SMOI  </v>
      </c>
      <c r="J1064">
        <f t="shared" ref="J1064:J1107" si="172">SUMIFS($H$1064:$H$1107,$I$1064:$I$1107,I1064)</f>
        <v>35</v>
      </c>
      <c r="K1064" s="1" t="str">
        <f t="shared" si="168"/>
        <v>SMOI</v>
      </c>
      <c r="L1064" s="1" t="s">
        <v>1490</v>
      </c>
      <c r="M1064" s="1" t="str">
        <f t="shared" si="169"/>
        <v>SMOI</v>
      </c>
      <c r="N1064">
        <v>35</v>
      </c>
      <c r="P1064" s="84" t="s">
        <v>1501</v>
      </c>
      <c r="Q1064" s="82">
        <f>SUMIFS($N$1064:$N$1084,$M$1064:$M$1084,P1064)</f>
        <v>0</v>
      </c>
      <c r="R1064" s="82"/>
      <c r="S1064" s="83"/>
    </row>
    <row r="1065" spans="1:40" ht="15" x14ac:dyDescent="0.25">
      <c r="B1065" s="9" t="s">
        <v>1710</v>
      </c>
      <c r="C1065" s="9"/>
      <c r="D1065" s="142">
        <v>42410.655555555553</v>
      </c>
      <c r="E1065" s="142">
        <v>42416.658333333333</v>
      </c>
      <c r="F1065" s="9" t="s">
        <v>28</v>
      </c>
      <c r="G1065" s="9" t="s">
        <v>1737</v>
      </c>
      <c r="H1065" s="1">
        <f t="shared" si="170"/>
        <v>6</v>
      </c>
      <c r="I1065" s="1" t="str">
        <f t="shared" si="171"/>
        <v>CIP </v>
      </c>
      <c r="J1065">
        <f t="shared" si="172"/>
        <v>30</v>
      </c>
      <c r="K1065" s="1" t="str">
        <f t="shared" si="168"/>
        <v>CIP</v>
      </c>
      <c r="L1065" s="39" t="s">
        <v>2040</v>
      </c>
      <c r="M1065" s="1" t="str">
        <f t="shared" si="169"/>
        <v>CIP</v>
      </c>
      <c r="N1065">
        <v>30</v>
      </c>
      <c r="O1065" s="39"/>
      <c r="P1065" s="84" t="s">
        <v>1505</v>
      </c>
      <c r="Q1065" s="85">
        <f t="shared" ref="Q1065:Q1085" si="173">SUMIFS($N$1064:$N$1084,$M$1064:$M$1084,P1065)</f>
        <v>0</v>
      </c>
      <c r="R1065" s="85"/>
      <c r="S1065" s="86"/>
      <c r="T1065" s="39"/>
      <c r="U1065" s="39"/>
      <c r="V1065" s="39"/>
      <c r="W1065" s="39"/>
      <c r="X1065" s="39"/>
      <c r="Y1065" s="39"/>
      <c r="Z1065" s="39"/>
      <c r="AA1065" s="39"/>
      <c r="AB1065" s="39"/>
      <c r="AC1065" s="39"/>
      <c r="AD1065" s="39"/>
      <c r="AE1065" s="39"/>
      <c r="AF1065" s="39"/>
      <c r="AG1065" s="39"/>
      <c r="AH1065" s="39"/>
      <c r="AI1065" s="39"/>
      <c r="AJ1065" s="39"/>
      <c r="AK1065" s="39"/>
      <c r="AL1065" s="39"/>
      <c r="AM1065" s="39"/>
      <c r="AN1065" s="39"/>
    </row>
    <row r="1066" spans="1:40" s="15" customFormat="1" ht="15" x14ac:dyDescent="0.25">
      <c r="A1066" s="39"/>
      <c r="B1066" s="11" t="s">
        <v>1066</v>
      </c>
      <c r="C1066" s="11"/>
      <c r="D1066" s="141">
        <v>42416.658333333333</v>
      </c>
      <c r="E1066" s="141">
        <v>42426.694444444445</v>
      </c>
      <c r="F1066" s="11" t="s">
        <v>76</v>
      </c>
      <c r="G1066" s="11" t="s">
        <v>1927</v>
      </c>
      <c r="H1066" s="1">
        <f t="shared" si="170"/>
        <v>10</v>
      </c>
      <c r="I1066" s="1" t="str">
        <f t="shared" si="171"/>
        <v>SMOI  </v>
      </c>
      <c r="J1066">
        <f t="shared" si="172"/>
        <v>35</v>
      </c>
      <c r="K1066" s="1" t="str">
        <f t="shared" si="168"/>
        <v>SMOI</v>
      </c>
      <c r="L1066" s="39" t="s">
        <v>315</v>
      </c>
      <c r="M1066" s="1" t="str">
        <f t="shared" si="169"/>
        <v>SECADM</v>
      </c>
      <c r="N1066">
        <v>6</v>
      </c>
      <c r="O1066" s="39"/>
      <c r="P1066" s="61" t="s">
        <v>1503</v>
      </c>
      <c r="Q1066" s="62">
        <f t="shared" si="173"/>
        <v>30</v>
      </c>
      <c r="R1066" s="62"/>
      <c r="S1066" s="63"/>
      <c r="T1066" s="39"/>
      <c r="U1066" s="39"/>
      <c r="V1066" s="39"/>
      <c r="W1066" s="39"/>
      <c r="X1066" s="39"/>
      <c r="Y1066" s="39"/>
      <c r="Z1066" s="39"/>
      <c r="AA1066" s="39"/>
      <c r="AB1066" s="39"/>
      <c r="AC1066" s="39"/>
      <c r="AD1066" s="39"/>
      <c r="AE1066" s="39"/>
      <c r="AF1066" s="39"/>
      <c r="AG1066" s="39"/>
      <c r="AH1066" s="39"/>
      <c r="AI1066" s="39"/>
      <c r="AJ1066" s="39"/>
      <c r="AK1066" s="39"/>
      <c r="AL1066" s="39"/>
      <c r="AM1066" s="39"/>
      <c r="AN1066" s="39"/>
    </row>
    <row r="1067" spans="1:40" ht="15" x14ac:dyDescent="0.25">
      <c r="B1067" s="9" t="s">
        <v>1711</v>
      </c>
      <c r="C1067" s="9"/>
      <c r="D1067" s="142">
        <v>42426.694444444445</v>
      </c>
      <c r="E1067" s="142">
        <v>42451.609027777777</v>
      </c>
      <c r="F1067" s="9" t="s">
        <v>251</v>
      </c>
      <c r="G1067" s="9" t="s">
        <v>1928</v>
      </c>
      <c r="H1067" s="1">
        <f t="shared" si="170"/>
        <v>24</v>
      </c>
      <c r="I1067" s="1" t="str">
        <f t="shared" si="171"/>
        <v>CIP </v>
      </c>
      <c r="J1067">
        <f t="shared" si="172"/>
        <v>30</v>
      </c>
      <c r="K1067" s="1" t="str">
        <f t="shared" si="168"/>
        <v>CIP</v>
      </c>
      <c r="L1067" s="39" t="s">
        <v>319</v>
      </c>
      <c r="M1067" s="1" t="str">
        <f t="shared" si="169"/>
        <v>CLC</v>
      </c>
      <c r="N1067">
        <v>16</v>
      </c>
      <c r="O1067" s="39"/>
      <c r="P1067" s="61" t="s">
        <v>1507</v>
      </c>
      <c r="Q1067" s="62">
        <f t="shared" si="173"/>
        <v>0</v>
      </c>
      <c r="R1067" s="62"/>
      <c r="S1067" s="63"/>
      <c r="T1067" s="39"/>
      <c r="U1067" s="39"/>
      <c r="V1067" s="39"/>
      <c r="W1067" s="39"/>
      <c r="X1067" s="39"/>
      <c r="Y1067" s="39"/>
      <c r="Z1067" s="39"/>
      <c r="AA1067" s="39"/>
      <c r="AB1067" s="39"/>
      <c r="AC1067" s="39"/>
      <c r="AD1067" s="39"/>
      <c r="AE1067" s="39"/>
      <c r="AF1067" s="39"/>
      <c r="AG1067" s="39"/>
      <c r="AH1067" s="39"/>
      <c r="AI1067" s="39"/>
      <c r="AJ1067" s="39"/>
      <c r="AK1067" s="39"/>
      <c r="AL1067" s="39"/>
      <c r="AM1067" s="39"/>
      <c r="AN1067" s="39"/>
    </row>
    <row r="1068" spans="1:40" ht="15" x14ac:dyDescent="0.25">
      <c r="B1068" s="11" t="s">
        <v>794</v>
      </c>
      <c r="C1068" s="11"/>
      <c r="D1068" s="141">
        <v>42451.609027777777</v>
      </c>
      <c r="E1068" s="141">
        <v>42453.63958333333</v>
      </c>
      <c r="F1068" s="11" t="s">
        <v>11</v>
      </c>
      <c r="G1068" s="11" t="s">
        <v>1929</v>
      </c>
      <c r="H1068" s="1">
        <f t="shared" si="170"/>
        <v>2</v>
      </c>
      <c r="I1068" s="1" t="str">
        <f t="shared" si="171"/>
        <v>SECADM  </v>
      </c>
      <c r="J1068">
        <f t="shared" si="172"/>
        <v>6</v>
      </c>
      <c r="K1068" s="1" t="str">
        <f t="shared" si="168"/>
        <v>SECADM</v>
      </c>
      <c r="L1068" s="39" t="s">
        <v>320</v>
      </c>
      <c r="M1068" s="1" t="str">
        <f t="shared" si="169"/>
        <v>SC</v>
      </c>
      <c r="N1068">
        <v>50</v>
      </c>
      <c r="O1068" s="39"/>
      <c r="P1068" s="61" t="s">
        <v>1540</v>
      </c>
      <c r="Q1068" s="62">
        <f t="shared" si="173"/>
        <v>0</v>
      </c>
      <c r="R1068" s="62"/>
      <c r="S1068" s="63"/>
      <c r="T1068" s="39"/>
      <c r="U1068" s="39"/>
      <c r="V1068" s="39"/>
      <c r="W1068" s="39"/>
      <c r="X1068" s="39"/>
      <c r="Y1068" s="39"/>
      <c r="Z1068" s="39"/>
      <c r="AA1068" s="39"/>
      <c r="AB1068" s="39"/>
      <c r="AC1068" s="39"/>
      <c r="AD1068" s="39"/>
      <c r="AE1068" s="39"/>
      <c r="AF1068" s="39"/>
      <c r="AG1068" s="39"/>
      <c r="AH1068" s="39"/>
      <c r="AI1068" s="39"/>
      <c r="AJ1068" s="39"/>
      <c r="AK1068" s="39"/>
      <c r="AL1068" s="39"/>
      <c r="AM1068" s="39"/>
      <c r="AN1068" s="39"/>
    </row>
    <row r="1069" spans="1:40" ht="21" x14ac:dyDescent="0.25">
      <c r="B1069" s="9" t="s">
        <v>830</v>
      </c>
      <c r="C1069" s="9"/>
      <c r="D1069" s="142">
        <v>42453.63958333333</v>
      </c>
      <c r="E1069" s="142">
        <v>42457.77847222222</v>
      </c>
      <c r="F1069" s="9" t="s">
        <v>8</v>
      </c>
      <c r="G1069" s="9" t="s">
        <v>1930</v>
      </c>
      <c r="H1069" s="1">
        <f t="shared" si="170"/>
        <v>4</v>
      </c>
      <c r="I1069" s="1" t="str">
        <f t="shared" si="171"/>
        <v>CLC  </v>
      </c>
      <c r="J1069">
        <f t="shared" si="172"/>
        <v>16</v>
      </c>
      <c r="K1069" s="1" t="str">
        <f t="shared" si="168"/>
        <v>CLC</v>
      </c>
      <c r="L1069" s="1" t="s">
        <v>1462</v>
      </c>
      <c r="M1069" s="1" t="str">
        <f t="shared" si="169"/>
        <v>SLIC</v>
      </c>
      <c r="N1069">
        <v>21</v>
      </c>
      <c r="O1069" s="39"/>
      <c r="P1069" s="61" t="s">
        <v>1541</v>
      </c>
      <c r="Q1069" s="62">
        <f t="shared" si="173"/>
        <v>0</v>
      </c>
      <c r="R1069" s="62"/>
      <c r="S1069" s="63"/>
      <c r="T1069" s="39"/>
      <c r="U1069" s="39"/>
      <c r="V1069" s="39"/>
      <c r="W1069" s="39"/>
      <c r="X1069" s="39"/>
      <c r="Y1069" s="39"/>
      <c r="Z1069" s="39"/>
      <c r="AA1069" s="39"/>
      <c r="AB1069" s="39"/>
      <c r="AC1069" s="39"/>
      <c r="AD1069" s="39"/>
      <c r="AE1069" s="39"/>
      <c r="AF1069" s="39"/>
      <c r="AG1069" s="39"/>
      <c r="AH1069" s="39"/>
      <c r="AI1069" s="39"/>
      <c r="AJ1069" s="39"/>
      <c r="AK1069" s="39"/>
      <c r="AL1069" s="39"/>
      <c r="AM1069" s="39"/>
      <c r="AN1069" s="39"/>
    </row>
    <row r="1070" spans="1:40" ht="15" x14ac:dyDescent="0.25">
      <c r="B1070" s="11" t="s">
        <v>831</v>
      </c>
      <c r="C1070" s="11"/>
      <c r="D1070" s="141">
        <v>42457.77847222222</v>
      </c>
      <c r="E1070" s="141">
        <v>42499.793055555558</v>
      </c>
      <c r="F1070" s="11" t="s">
        <v>1067</v>
      </c>
      <c r="G1070" s="11" t="s">
        <v>357</v>
      </c>
      <c r="H1070" s="1">
        <f t="shared" si="170"/>
        <v>42</v>
      </c>
      <c r="I1070" s="1" t="str">
        <f t="shared" si="171"/>
        <v>SC  </v>
      </c>
      <c r="J1070">
        <f t="shared" si="172"/>
        <v>50</v>
      </c>
      <c r="K1070" s="1" t="str">
        <f t="shared" si="168"/>
        <v>SC</v>
      </c>
      <c r="L1070" s="1" t="s">
        <v>330</v>
      </c>
      <c r="M1070" s="1" t="str">
        <f t="shared" si="169"/>
        <v>CPL</v>
      </c>
      <c r="N1070">
        <v>37</v>
      </c>
      <c r="O1070" s="39"/>
      <c r="P1070" s="61" t="s">
        <v>1542</v>
      </c>
      <c r="Q1070" s="62">
        <f t="shared" si="173"/>
        <v>0</v>
      </c>
      <c r="R1070" s="62"/>
      <c r="S1070" s="63"/>
      <c r="T1070" s="39"/>
      <c r="U1070" s="39"/>
      <c r="V1070" s="39"/>
      <c r="W1070" s="39"/>
      <c r="X1070" s="39"/>
      <c r="Y1070" s="39"/>
      <c r="Z1070" s="39"/>
      <c r="AA1070" s="39"/>
      <c r="AB1070" s="39"/>
      <c r="AC1070" s="39"/>
      <c r="AD1070" s="39"/>
      <c r="AE1070" s="39"/>
      <c r="AF1070" s="39"/>
      <c r="AG1070" s="39"/>
      <c r="AH1070" s="39"/>
      <c r="AI1070" s="39"/>
      <c r="AJ1070" s="39"/>
      <c r="AK1070" s="39"/>
      <c r="AL1070" s="39"/>
      <c r="AM1070" s="39"/>
      <c r="AN1070" s="39"/>
    </row>
    <row r="1071" spans="1:40" ht="15" x14ac:dyDescent="0.25">
      <c r="B1071" s="9" t="s">
        <v>577</v>
      </c>
      <c r="C1071" s="9"/>
      <c r="D1071" s="142">
        <v>42499.793055555558</v>
      </c>
      <c r="E1071" s="142">
        <v>42500.785416666666</v>
      </c>
      <c r="F1071" s="9" t="s">
        <v>2</v>
      </c>
      <c r="G1071" s="9" t="s">
        <v>1075</v>
      </c>
      <c r="H1071" s="1">
        <f t="shared" si="170"/>
        <v>1</v>
      </c>
      <c r="I1071" s="1" t="str">
        <f t="shared" si="171"/>
        <v>CLC  </v>
      </c>
      <c r="J1071">
        <f t="shared" si="172"/>
        <v>16</v>
      </c>
      <c r="K1071" s="1" t="str">
        <f t="shared" si="168"/>
        <v>CLC</v>
      </c>
      <c r="L1071" s="1" t="s">
        <v>322</v>
      </c>
      <c r="M1071" s="1" t="str">
        <f t="shared" si="169"/>
        <v>ASSDG</v>
      </c>
      <c r="N1071">
        <v>22</v>
      </c>
      <c r="O1071" s="39"/>
      <c r="P1071" s="61" t="s">
        <v>1543</v>
      </c>
      <c r="Q1071" s="62">
        <f t="shared" si="173"/>
        <v>35</v>
      </c>
      <c r="R1071" s="62"/>
      <c r="S1071" s="63"/>
      <c r="T1071" s="39"/>
      <c r="U1071" s="39"/>
      <c r="V1071" s="39"/>
      <c r="W1071" s="39"/>
      <c r="X1071" s="39"/>
      <c r="Y1071" s="39"/>
      <c r="Z1071" s="39"/>
      <c r="AA1071" s="39"/>
      <c r="AB1071" s="39"/>
      <c r="AC1071" s="39"/>
      <c r="AD1071" s="39"/>
      <c r="AE1071" s="39"/>
      <c r="AF1071" s="39"/>
      <c r="AG1071" s="39"/>
      <c r="AH1071" s="39"/>
      <c r="AI1071" s="39"/>
      <c r="AJ1071" s="39"/>
      <c r="AK1071" s="39"/>
      <c r="AL1071" s="39"/>
      <c r="AM1071" s="39"/>
      <c r="AN1071" s="39"/>
    </row>
    <row r="1072" spans="1:40" ht="15" x14ac:dyDescent="0.25">
      <c r="B1072" s="11" t="s">
        <v>578</v>
      </c>
      <c r="C1072" s="11"/>
      <c r="D1072" s="141">
        <v>42500.785416666666</v>
      </c>
      <c r="E1072" s="141">
        <v>42502.772916666669</v>
      </c>
      <c r="F1072" s="11" t="s">
        <v>31</v>
      </c>
      <c r="G1072" s="11" t="s">
        <v>1764</v>
      </c>
      <c r="H1072" s="1">
        <f t="shared" si="170"/>
        <v>1</v>
      </c>
      <c r="I1072" s="1" t="str">
        <f t="shared" si="171"/>
        <v>SC  </v>
      </c>
      <c r="J1072">
        <f t="shared" si="172"/>
        <v>50</v>
      </c>
      <c r="K1072" s="1" t="str">
        <f t="shared" si="168"/>
        <v>SC</v>
      </c>
      <c r="L1072" s="1" t="s">
        <v>336</v>
      </c>
      <c r="M1072" s="1" t="str">
        <f t="shared" si="169"/>
        <v>SECGA</v>
      </c>
      <c r="N1072">
        <v>1</v>
      </c>
      <c r="O1072" s="39"/>
      <c r="P1072" s="61" t="s">
        <v>1719</v>
      </c>
      <c r="Q1072" s="62">
        <f t="shared" si="173"/>
        <v>0</v>
      </c>
      <c r="R1072" s="62"/>
      <c r="S1072" s="63"/>
      <c r="T1072" s="39"/>
      <c r="U1072" s="39"/>
      <c r="V1072" s="39"/>
      <c r="W1072" s="39"/>
      <c r="X1072" s="39"/>
      <c r="Y1072" s="39"/>
      <c r="Z1072" s="39"/>
      <c r="AA1072" s="39"/>
      <c r="AB1072" s="39"/>
      <c r="AC1072" s="39"/>
      <c r="AD1072" s="39"/>
      <c r="AE1072" s="39"/>
      <c r="AF1072" s="39"/>
      <c r="AG1072" s="39"/>
      <c r="AH1072" s="39"/>
      <c r="AI1072" s="39"/>
      <c r="AJ1072" s="39"/>
      <c r="AK1072" s="39"/>
      <c r="AL1072" s="39"/>
      <c r="AM1072" s="39"/>
      <c r="AN1072" s="39"/>
    </row>
    <row r="1073" spans="2:40" ht="15" x14ac:dyDescent="0.25">
      <c r="B1073" s="9" t="s">
        <v>91</v>
      </c>
      <c r="C1073" s="9"/>
      <c r="D1073" s="142">
        <v>42502.772916666669</v>
      </c>
      <c r="E1073" s="142">
        <v>42503.77847222222</v>
      </c>
      <c r="F1073" s="9" t="s">
        <v>31</v>
      </c>
      <c r="G1073" s="9" t="s">
        <v>1931</v>
      </c>
      <c r="H1073" s="1">
        <f t="shared" si="170"/>
        <v>1</v>
      </c>
      <c r="I1073" s="1" t="str">
        <f t="shared" ref="I1073:I1107" si="174">RIGHT(B1073,LEN(B1073)-5)</f>
        <v>CLC  </v>
      </c>
      <c r="J1073">
        <f t="shared" si="172"/>
        <v>16</v>
      </c>
      <c r="K1073" s="1" t="str">
        <f t="shared" si="168"/>
        <v>CLC</v>
      </c>
      <c r="L1073" s="1" t="s">
        <v>323</v>
      </c>
      <c r="M1073" s="1" t="str">
        <f t="shared" si="169"/>
        <v>DG</v>
      </c>
      <c r="N1073">
        <v>8</v>
      </c>
      <c r="O1073" s="39"/>
      <c r="P1073" s="61" t="s">
        <v>1509</v>
      </c>
      <c r="Q1073" s="62">
        <f t="shared" si="173"/>
        <v>0</v>
      </c>
      <c r="R1073" s="62"/>
      <c r="S1073" s="63"/>
      <c r="T1073" s="39"/>
      <c r="U1073" s="39"/>
      <c r="V1073" s="39"/>
      <c r="W1073" s="39"/>
      <c r="X1073" s="39"/>
      <c r="Y1073" s="39"/>
      <c r="Z1073" s="39"/>
      <c r="AA1073" s="39"/>
      <c r="AB1073" s="39"/>
      <c r="AC1073" s="39"/>
      <c r="AD1073" s="39"/>
      <c r="AE1073" s="39"/>
      <c r="AF1073" s="39"/>
      <c r="AG1073" s="39"/>
      <c r="AH1073" s="39"/>
      <c r="AI1073" s="39"/>
      <c r="AJ1073" s="39"/>
      <c r="AK1073" s="39"/>
      <c r="AL1073" s="39"/>
      <c r="AM1073" s="39"/>
      <c r="AN1073" s="39"/>
    </row>
    <row r="1074" spans="2:40" ht="15" x14ac:dyDescent="0.25">
      <c r="B1074" s="11" t="s">
        <v>967</v>
      </c>
      <c r="C1074" s="11"/>
      <c r="D1074" s="141">
        <v>42503.77847222222</v>
      </c>
      <c r="E1074" s="141">
        <v>42506.625694444447</v>
      </c>
      <c r="F1074" s="11" t="s">
        <v>11</v>
      </c>
      <c r="G1074" s="11" t="s">
        <v>148</v>
      </c>
      <c r="H1074" s="1">
        <f t="shared" si="170"/>
        <v>2</v>
      </c>
      <c r="I1074" s="1" t="str">
        <f t="shared" si="174"/>
        <v>SECADM  </v>
      </c>
      <c r="J1074">
        <f t="shared" si="172"/>
        <v>6</v>
      </c>
      <c r="K1074" s="1" t="str">
        <f t="shared" si="168"/>
        <v>SECADM</v>
      </c>
      <c r="L1074" s="1" t="s">
        <v>1488</v>
      </c>
      <c r="M1074" s="1" t="str">
        <f t="shared" si="169"/>
        <v>SMIN</v>
      </c>
      <c r="N1074">
        <v>51</v>
      </c>
      <c r="O1074" s="39"/>
      <c r="P1074" s="61" t="s">
        <v>1511</v>
      </c>
      <c r="Q1074" s="62">
        <f t="shared" si="173"/>
        <v>51</v>
      </c>
      <c r="R1074" s="62"/>
      <c r="S1074" s="63"/>
      <c r="T1074" s="39"/>
      <c r="U1074" s="39"/>
      <c r="V1074" s="39"/>
      <c r="W1074" s="39"/>
      <c r="X1074" s="39"/>
      <c r="Y1074" s="39"/>
      <c r="Z1074" s="39"/>
      <c r="AA1074" s="39"/>
      <c r="AB1074" s="39"/>
      <c r="AC1074" s="39"/>
      <c r="AD1074" s="39"/>
      <c r="AE1074" s="39"/>
      <c r="AF1074" s="39"/>
      <c r="AG1074" s="39"/>
      <c r="AH1074" s="39"/>
      <c r="AI1074" s="39"/>
      <c r="AJ1074" s="39"/>
      <c r="AK1074" s="39"/>
      <c r="AL1074" s="39"/>
      <c r="AM1074" s="39"/>
      <c r="AN1074" s="39"/>
    </row>
    <row r="1075" spans="2:40" ht="15" x14ac:dyDescent="0.25">
      <c r="B1075" s="9" t="s">
        <v>94</v>
      </c>
      <c r="C1075" s="9"/>
      <c r="D1075" s="142">
        <v>42506.625694444447</v>
      </c>
      <c r="E1075" s="142">
        <v>42506.734027777777</v>
      </c>
      <c r="F1075" s="9" t="s">
        <v>2</v>
      </c>
      <c r="G1075" s="9" t="s">
        <v>1003</v>
      </c>
      <c r="H1075" s="1">
        <f t="shared" si="170"/>
        <v>1</v>
      </c>
      <c r="I1075" s="1" t="str">
        <f t="shared" si="174"/>
        <v>CLC  </v>
      </c>
      <c r="J1075">
        <f t="shared" si="172"/>
        <v>16</v>
      </c>
      <c r="K1075" s="1" t="str">
        <f t="shared" si="168"/>
        <v>CLC</v>
      </c>
      <c r="L1075" s="1" t="s">
        <v>1473</v>
      </c>
      <c r="M1075" s="1" t="str">
        <f t="shared" si="169"/>
        <v>CMP</v>
      </c>
      <c r="N1075">
        <v>1</v>
      </c>
      <c r="O1075" s="39"/>
      <c r="P1075" s="61" t="s">
        <v>1513</v>
      </c>
      <c r="Q1075" s="62">
        <f t="shared" si="173"/>
        <v>0</v>
      </c>
      <c r="R1075" s="62"/>
      <c r="S1075" s="63"/>
      <c r="T1075" s="39"/>
      <c r="U1075" s="39"/>
      <c r="V1075" s="39"/>
      <c r="W1075" s="39"/>
      <c r="X1075" s="39"/>
      <c r="Y1075" s="39"/>
      <c r="Z1075" s="39"/>
      <c r="AA1075" s="39"/>
      <c r="AB1075" s="39"/>
      <c r="AC1075" s="39"/>
      <c r="AD1075" s="39"/>
      <c r="AE1075" s="39"/>
      <c r="AF1075" s="39"/>
      <c r="AG1075" s="39"/>
      <c r="AH1075" s="39"/>
      <c r="AI1075" s="39"/>
      <c r="AJ1075" s="39"/>
      <c r="AK1075" s="39"/>
      <c r="AL1075" s="39"/>
      <c r="AM1075" s="39"/>
      <c r="AN1075" s="39"/>
    </row>
    <row r="1076" spans="2:40" ht="15" x14ac:dyDescent="0.25">
      <c r="B1076" s="11" t="s">
        <v>968</v>
      </c>
      <c r="C1076" s="11"/>
      <c r="D1076" s="141">
        <v>42506.734027777777</v>
      </c>
      <c r="E1076" s="141">
        <v>42515.614583333336</v>
      </c>
      <c r="F1076" s="11" t="s">
        <v>194</v>
      </c>
      <c r="G1076" s="11" t="s">
        <v>1932</v>
      </c>
      <c r="H1076" s="1">
        <f t="shared" si="170"/>
        <v>8</v>
      </c>
      <c r="I1076" s="1" t="str">
        <f t="shared" si="174"/>
        <v>SLIC  </v>
      </c>
      <c r="J1076">
        <f t="shared" si="172"/>
        <v>21</v>
      </c>
      <c r="K1076" s="1" t="str">
        <f t="shared" si="168"/>
        <v>SLIC</v>
      </c>
      <c r="L1076"/>
      <c r="M1076" s="97" t="s">
        <v>1549</v>
      </c>
      <c r="N1076">
        <f>SUM(N1058:N1075)</f>
        <v>278</v>
      </c>
      <c r="P1076" s="58" t="s">
        <v>1515</v>
      </c>
      <c r="Q1076" s="59">
        <f t="shared" si="173"/>
        <v>0</v>
      </c>
      <c r="R1076" s="59"/>
      <c r="S1076" s="60"/>
    </row>
    <row r="1077" spans="2:40" ht="15" x14ac:dyDescent="0.25">
      <c r="B1077" s="9" t="s">
        <v>97</v>
      </c>
      <c r="C1077" s="9"/>
      <c r="D1077" s="142">
        <v>42515.614583333336</v>
      </c>
      <c r="E1077" s="142">
        <v>42520.758333333331</v>
      </c>
      <c r="F1077" s="9" t="s">
        <v>86</v>
      </c>
      <c r="G1077" s="9" t="s">
        <v>1076</v>
      </c>
      <c r="H1077" s="1">
        <f t="shared" si="170"/>
        <v>5</v>
      </c>
      <c r="I1077" s="1" t="str">
        <f t="shared" si="174"/>
        <v>CLC  </v>
      </c>
      <c r="J1077">
        <f t="shared" si="172"/>
        <v>16</v>
      </c>
      <c r="K1077" s="1" t="str">
        <f t="shared" si="168"/>
        <v>CLC</v>
      </c>
      <c r="L1077"/>
      <c r="M1077" s="1" t="str">
        <f t="shared" si="169"/>
        <v/>
      </c>
      <c r="N1077"/>
      <c r="P1077" s="58" t="s">
        <v>1517</v>
      </c>
      <c r="Q1077" s="59">
        <f t="shared" si="173"/>
        <v>0</v>
      </c>
      <c r="R1077" s="59"/>
      <c r="S1077" s="60"/>
    </row>
    <row r="1078" spans="2:40" ht="15" x14ac:dyDescent="0.25">
      <c r="B1078" s="11" t="s">
        <v>99</v>
      </c>
      <c r="C1078" s="11"/>
      <c r="D1078" s="141">
        <v>42520.758333333331</v>
      </c>
      <c r="E1078" s="141">
        <v>42520.825694444444</v>
      </c>
      <c r="F1078" s="11" t="s">
        <v>2</v>
      </c>
      <c r="G1078" s="11" t="s">
        <v>142</v>
      </c>
      <c r="H1078" s="1">
        <f t="shared" si="170"/>
        <v>1</v>
      </c>
      <c r="I1078" s="1" t="str">
        <f t="shared" si="174"/>
        <v>SECADM  </v>
      </c>
      <c r="J1078">
        <f t="shared" si="172"/>
        <v>6</v>
      </c>
      <c r="K1078" s="1" t="str">
        <f t="shared" si="168"/>
        <v>SECADM</v>
      </c>
      <c r="L1078"/>
      <c r="M1078" s="1" t="str">
        <f t="shared" si="169"/>
        <v/>
      </c>
      <c r="N1078"/>
      <c r="P1078" s="58" t="s">
        <v>1519</v>
      </c>
      <c r="Q1078" s="59">
        <f t="shared" si="173"/>
        <v>0</v>
      </c>
      <c r="R1078" s="59"/>
      <c r="S1078" s="60"/>
    </row>
    <row r="1079" spans="2:40" ht="21" x14ac:dyDescent="0.25">
      <c r="B1079" s="9" t="s">
        <v>969</v>
      </c>
      <c r="C1079" s="9"/>
      <c r="D1079" s="142">
        <v>42520.825694444444</v>
      </c>
      <c r="E1079" s="142">
        <v>42521.780555555553</v>
      </c>
      <c r="F1079" s="9" t="s">
        <v>2</v>
      </c>
      <c r="G1079" s="9" t="s">
        <v>1077</v>
      </c>
      <c r="H1079" s="1">
        <f t="shared" si="170"/>
        <v>1</v>
      </c>
      <c r="I1079" s="1" t="str">
        <f t="shared" si="174"/>
        <v>CPL  </v>
      </c>
      <c r="J1079">
        <f t="shared" si="172"/>
        <v>37</v>
      </c>
      <c r="K1079" s="1" t="str">
        <f t="shared" si="168"/>
        <v>CPL</v>
      </c>
      <c r="L1079"/>
      <c r="M1079" s="1" t="str">
        <f t="shared" si="169"/>
        <v/>
      </c>
      <c r="N1079"/>
      <c r="P1079" s="58" t="s">
        <v>1533</v>
      </c>
      <c r="Q1079" s="59">
        <f t="shared" si="173"/>
        <v>0</v>
      </c>
      <c r="R1079" s="59"/>
      <c r="S1079" s="60"/>
    </row>
    <row r="1080" spans="2:40" ht="15" x14ac:dyDescent="0.25">
      <c r="B1080" s="11" t="s">
        <v>970</v>
      </c>
      <c r="C1080" s="11"/>
      <c r="D1080" s="141">
        <v>42521.780555555553</v>
      </c>
      <c r="E1080" s="141">
        <v>42534.740277777775</v>
      </c>
      <c r="F1080" s="11" t="s">
        <v>698</v>
      </c>
      <c r="G1080" s="11" t="s">
        <v>443</v>
      </c>
      <c r="H1080" s="1">
        <f t="shared" si="170"/>
        <v>12</v>
      </c>
      <c r="I1080" s="1" t="str">
        <f t="shared" si="174"/>
        <v>ASSDG  </v>
      </c>
      <c r="J1080">
        <f t="shared" si="172"/>
        <v>22</v>
      </c>
      <c r="K1080" s="1" t="str">
        <f t="shared" si="168"/>
        <v>ASSDG</v>
      </c>
      <c r="L1080"/>
      <c r="M1080" s="1" t="str">
        <f t="shared" si="169"/>
        <v/>
      </c>
      <c r="N1080"/>
      <c r="P1080" s="58" t="s">
        <v>1522</v>
      </c>
      <c r="Q1080" s="59">
        <f t="shared" si="173"/>
        <v>0</v>
      </c>
      <c r="R1080" s="59"/>
      <c r="S1080" s="60"/>
    </row>
    <row r="1081" spans="2:40" ht="15" x14ac:dyDescent="0.25">
      <c r="B1081" s="9" t="s">
        <v>584</v>
      </c>
      <c r="C1081" s="9"/>
      <c r="D1081" s="142">
        <v>42534.740277777775</v>
      </c>
      <c r="E1081" s="142">
        <v>42534.765277777777</v>
      </c>
      <c r="F1081" s="9" t="s">
        <v>2</v>
      </c>
      <c r="G1081" s="9" t="s">
        <v>493</v>
      </c>
      <c r="H1081" s="1">
        <f t="shared" si="170"/>
        <v>1</v>
      </c>
      <c r="I1081" s="1" t="str">
        <f t="shared" si="174"/>
        <v>SLIC  </v>
      </c>
      <c r="J1081">
        <f t="shared" si="172"/>
        <v>21</v>
      </c>
      <c r="K1081" s="1" t="str">
        <f t="shared" si="168"/>
        <v>SLIC</v>
      </c>
      <c r="L1081"/>
      <c r="M1081" s="1" t="str">
        <f t="shared" si="169"/>
        <v/>
      </c>
      <c r="N1081"/>
      <c r="P1081" s="58" t="s">
        <v>1544</v>
      </c>
      <c r="Q1081" s="59">
        <f t="shared" si="173"/>
        <v>0</v>
      </c>
      <c r="R1081" s="59"/>
      <c r="S1081" s="60"/>
    </row>
    <row r="1082" spans="2:40" ht="15" x14ac:dyDescent="0.25">
      <c r="B1082" s="11" t="s">
        <v>1068</v>
      </c>
      <c r="C1082" s="11"/>
      <c r="D1082" s="141">
        <v>42534.765277777777</v>
      </c>
      <c r="E1082" s="141">
        <v>42559.755555555559</v>
      </c>
      <c r="F1082" s="11" t="s">
        <v>251</v>
      </c>
      <c r="G1082" s="11" t="s">
        <v>36</v>
      </c>
      <c r="H1082" s="1">
        <f t="shared" si="170"/>
        <v>24</v>
      </c>
      <c r="I1082" s="1" t="str">
        <f t="shared" si="174"/>
        <v>SMOI  </v>
      </c>
      <c r="J1082">
        <f t="shared" si="172"/>
        <v>35</v>
      </c>
      <c r="K1082" s="1" t="str">
        <f t="shared" si="168"/>
        <v>SMOI</v>
      </c>
      <c r="L1082"/>
      <c r="M1082" s="1" t="str">
        <f t="shared" si="169"/>
        <v/>
      </c>
      <c r="N1082"/>
      <c r="P1082" s="58" t="s">
        <v>1545</v>
      </c>
      <c r="Q1082" s="59">
        <f t="shared" si="173"/>
        <v>0</v>
      </c>
      <c r="R1082" s="59"/>
      <c r="S1082" s="60"/>
    </row>
    <row r="1083" spans="2:40" ht="15" x14ac:dyDescent="0.25">
      <c r="B1083" s="9" t="s">
        <v>657</v>
      </c>
      <c r="C1083" s="9"/>
      <c r="D1083" s="142">
        <v>42559.755555555559</v>
      </c>
      <c r="E1083" s="142">
        <v>42562.582638888889</v>
      </c>
      <c r="F1083" s="9" t="s">
        <v>11</v>
      </c>
      <c r="G1083" s="9" t="s">
        <v>1078</v>
      </c>
      <c r="H1083" s="1">
        <f t="shared" si="170"/>
        <v>2</v>
      </c>
      <c r="I1083" s="1" t="str">
        <f t="shared" si="174"/>
        <v>SLIC  </v>
      </c>
      <c r="J1083">
        <f t="shared" si="172"/>
        <v>21</v>
      </c>
      <c r="K1083" s="1" t="str">
        <f t="shared" si="168"/>
        <v>SLIC</v>
      </c>
      <c r="L1083"/>
      <c r="M1083" s="1" t="str">
        <f t="shared" si="169"/>
        <v/>
      </c>
      <c r="N1083"/>
      <c r="P1083" s="58" t="s">
        <v>1546</v>
      </c>
      <c r="Q1083" s="59">
        <f t="shared" si="173"/>
        <v>0</v>
      </c>
      <c r="R1083" s="59"/>
      <c r="S1083" s="60"/>
    </row>
    <row r="1084" spans="2:40" ht="15" x14ac:dyDescent="0.25">
      <c r="B1084" s="11" t="s">
        <v>253</v>
      </c>
      <c r="C1084" s="11"/>
      <c r="D1084" s="141">
        <v>42562.582638888889</v>
      </c>
      <c r="E1084" s="141">
        <v>42569.663194444445</v>
      </c>
      <c r="F1084" s="11" t="s">
        <v>178</v>
      </c>
      <c r="G1084" s="11" t="s">
        <v>1933</v>
      </c>
      <c r="H1084" s="1">
        <f t="shared" si="170"/>
        <v>7</v>
      </c>
      <c r="I1084" s="1" t="str">
        <f t="shared" si="174"/>
        <v>SC  </v>
      </c>
      <c r="J1084">
        <f t="shared" si="172"/>
        <v>50</v>
      </c>
      <c r="K1084" s="1" t="str">
        <f t="shared" si="168"/>
        <v>SC</v>
      </c>
      <c r="L1084"/>
      <c r="M1084" s="1" t="str">
        <f t="shared" si="169"/>
        <v/>
      </c>
      <c r="N1084"/>
      <c r="P1084" s="58" t="s">
        <v>1547</v>
      </c>
      <c r="Q1084" s="59">
        <f t="shared" si="173"/>
        <v>0</v>
      </c>
      <c r="R1084" s="59"/>
      <c r="S1084" s="60"/>
    </row>
    <row r="1085" spans="2:40" ht="15.75" thickBot="1" x14ac:dyDescent="0.3">
      <c r="B1085" s="9" t="s">
        <v>203</v>
      </c>
      <c r="C1085" s="9"/>
      <c r="D1085" s="142">
        <v>42569.663194444445</v>
      </c>
      <c r="E1085" s="142">
        <v>42570.671527777777</v>
      </c>
      <c r="F1085" s="9" t="s">
        <v>31</v>
      </c>
      <c r="G1085" s="9" t="s">
        <v>1079</v>
      </c>
      <c r="H1085" s="1">
        <f t="shared" si="170"/>
        <v>1</v>
      </c>
      <c r="I1085" s="1" t="str">
        <f t="shared" si="174"/>
        <v>CLC  </v>
      </c>
      <c r="J1085">
        <f t="shared" si="172"/>
        <v>16</v>
      </c>
      <c r="K1085" s="1" t="str">
        <f t="shared" si="168"/>
        <v>CLC</v>
      </c>
      <c r="L1085"/>
      <c r="M1085" s="1" t="str">
        <f t="shared" si="169"/>
        <v/>
      </c>
      <c r="N1085"/>
      <c r="P1085" s="64" t="s">
        <v>1548</v>
      </c>
      <c r="Q1085" s="88">
        <f t="shared" si="173"/>
        <v>0</v>
      </c>
      <c r="R1085" s="88"/>
      <c r="S1085" s="65"/>
    </row>
    <row r="1086" spans="2:40" ht="15" x14ac:dyDescent="0.25">
      <c r="B1086" s="11" t="s">
        <v>1069</v>
      </c>
      <c r="C1086" s="11"/>
      <c r="D1086" s="141">
        <v>42570.671527777777</v>
      </c>
      <c r="E1086" s="141">
        <v>42570.831250000003</v>
      </c>
      <c r="F1086" s="11" t="s">
        <v>2</v>
      </c>
      <c r="G1086" s="11" t="s">
        <v>1934</v>
      </c>
      <c r="H1086" s="1">
        <f t="shared" si="170"/>
        <v>1</v>
      </c>
      <c r="I1086" s="1" t="str">
        <f t="shared" si="174"/>
        <v>SECADM  </v>
      </c>
      <c r="J1086">
        <f t="shared" si="172"/>
        <v>6</v>
      </c>
      <c r="K1086" s="1" t="str">
        <f t="shared" si="168"/>
        <v>SECADM</v>
      </c>
      <c r="L1086"/>
      <c r="M1086" s="1" t="str">
        <f t="shared" si="169"/>
        <v/>
      </c>
      <c r="N1086"/>
    </row>
    <row r="1087" spans="2:40" ht="15" x14ac:dyDescent="0.25">
      <c r="B1087" s="9" t="s">
        <v>110</v>
      </c>
      <c r="C1087" s="9"/>
      <c r="D1087" s="142">
        <v>42570.831250000003</v>
      </c>
      <c r="E1087" s="142">
        <v>42571.640972222223</v>
      </c>
      <c r="F1087" s="9" t="s">
        <v>2</v>
      </c>
      <c r="G1087" s="9" t="s">
        <v>1080</v>
      </c>
      <c r="H1087" s="1">
        <f t="shared" si="170"/>
        <v>1</v>
      </c>
      <c r="I1087" s="1" t="str">
        <f t="shared" si="174"/>
        <v>CLC  </v>
      </c>
      <c r="J1087">
        <f t="shared" si="172"/>
        <v>16</v>
      </c>
      <c r="K1087" s="1" t="str">
        <f t="shared" si="168"/>
        <v>CLC</v>
      </c>
      <c r="L1087"/>
      <c r="M1087" s="1" t="str">
        <f t="shared" si="169"/>
        <v/>
      </c>
      <c r="N1087"/>
    </row>
    <row r="1088" spans="2:40" ht="15" x14ac:dyDescent="0.25">
      <c r="B1088" s="11" t="s">
        <v>366</v>
      </c>
      <c r="C1088" s="11"/>
      <c r="D1088" s="141">
        <v>42571.640972222223</v>
      </c>
      <c r="E1088" s="141">
        <v>42576.717361111114</v>
      </c>
      <c r="F1088" s="11" t="s">
        <v>86</v>
      </c>
      <c r="G1088" s="11" t="s">
        <v>1081</v>
      </c>
      <c r="H1088" s="1">
        <f t="shared" si="170"/>
        <v>5</v>
      </c>
      <c r="I1088" s="1" t="str">
        <f t="shared" si="174"/>
        <v>SLIC  </v>
      </c>
      <c r="J1088">
        <f t="shared" si="172"/>
        <v>21</v>
      </c>
      <c r="K1088" s="1" t="str">
        <f t="shared" si="168"/>
        <v>SLIC</v>
      </c>
      <c r="L1088"/>
      <c r="M1088" s="1" t="str">
        <f t="shared" si="169"/>
        <v/>
      </c>
      <c r="N1088"/>
    </row>
    <row r="1089" spans="2:14" ht="15" x14ac:dyDescent="0.25">
      <c r="B1089" s="9" t="s">
        <v>208</v>
      </c>
      <c r="C1089" s="9"/>
      <c r="D1089" s="142">
        <v>42576.717361111114</v>
      </c>
      <c r="E1089" s="142">
        <v>42578.822916666664</v>
      </c>
      <c r="F1089" s="9" t="s">
        <v>11</v>
      </c>
      <c r="G1089" s="9" t="s">
        <v>142</v>
      </c>
      <c r="H1089" s="1">
        <f t="shared" si="170"/>
        <v>2</v>
      </c>
      <c r="I1089" s="1" t="str">
        <f t="shared" si="174"/>
        <v>CLC  </v>
      </c>
      <c r="J1089">
        <f t="shared" si="172"/>
        <v>16</v>
      </c>
      <c r="K1089" s="1" t="str">
        <f t="shared" si="168"/>
        <v>CLC</v>
      </c>
      <c r="L1089"/>
      <c r="M1089" s="1" t="str">
        <f t="shared" si="169"/>
        <v/>
      </c>
      <c r="N1089"/>
    </row>
    <row r="1090" spans="2:14" ht="15" x14ac:dyDescent="0.25">
      <c r="B1090" s="11" t="s">
        <v>210</v>
      </c>
      <c r="C1090" s="11"/>
      <c r="D1090" s="141">
        <v>42578.822916666664</v>
      </c>
      <c r="E1090" s="141">
        <v>42580.622916666667</v>
      </c>
      <c r="F1090" s="11" t="s">
        <v>31</v>
      </c>
      <c r="G1090" s="11" t="s">
        <v>1082</v>
      </c>
      <c r="H1090" s="1">
        <f t="shared" si="170"/>
        <v>1</v>
      </c>
      <c r="I1090" s="1" t="str">
        <f t="shared" si="174"/>
        <v>SECGA  </v>
      </c>
      <c r="J1090">
        <f t="shared" si="172"/>
        <v>1</v>
      </c>
      <c r="K1090" s="1" t="str">
        <f t="shared" si="168"/>
        <v>SECGA</v>
      </c>
      <c r="L1090"/>
      <c r="M1090" s="1" t="str">
        <f t="shared" si="169"/>
        <v/>
      </c>
      <c r="N1090"/>
    </row>
    <row r="1091" spans="2:14" ht="15" x14ac:dyDescent="0.25">
      <c r="B1091" s="9" t="s">
        <v>948</v>
      </c>
      <c r="C1091" s="9"/>
      <c r="D1091" s="142">
        <v>42580.622916666667</v>
      </c>
      <c r="E1091" s="142">
        <v>42580.645833333336</v>
      </c>
      <c r="F1091" s="9" t="s">
        <v>2</v>
      </c>
      <c r="G1091" s="9" t="s">
        <v>1083</v>
      </c>
      <c r="H1091" s="1">
        <f t="shared" si="170"/>
        <v>1</v>
      </c>
      <c r="I1091" s="1" t="str">
        <f t="shared" si="174"/>
        <v>CPL  </v>
      </c>
      <c r="J1091">
        <f t="shared" si="172"/>
        <v>37</v>
      </c>
      <c r="K1091" s="1" t="str">
        <f t="shared" si="168"/>
        <v>CPL</v>
      </c>
      <c r="L1091"/>
      <c r="M1091" s="1" t="str">
        <f t="shared" si="169"/>
        <v/>
      </c>
      <c r="N1091"/>
    </row>
    <row r="1092" spans="2:14" ht="15" x14ac:dyDescent="0.25">
      <c r="B1092" s="11" t="s">
        <v>949</v>
      </c>
      <c r="C1092" s="11"/>
      <c r="D1092" s="141">
        <v>42580.645833333336</v>
      </c>
      <c r="E1092" s="141">
        <v>42583.712500000001</v>
      </c>
      <c r="F1092" s="11" t="s">
        <v>13</v>
      </c>
      <c r="G1092" s="11" t="s">
        <v>443</v>
      </c>
      <c r="H1092" s="1">
        <f t="shared" si="170"/>
        <v>3</v>
      </c>
      <c r="I1092" s="1" t="str">
        <f t="shared" si="174"/>
        <v>ASSDG  </v>
      </c>
      <c r="J1092">
        <f t="shared" si="172"/>
        <v>22</v>
      </c>
      <c r="K1092" s="1" t="str">
        <f t="shared" si="168"/>
        <v>ASSDG</v>
      </c>
      <c r="L1092"/>
      <c r="M1092" s="1" t="str">
        <f t="shared" si="169"/>
        <v/>
      </c>
      <c r="N1092"/>
    </row>
    <row r="1093" spans="2:14" ht="15" x14ac:dyDescent="0.25">
      <c r="B1093" s="9" t="s">
        <v>950</v>
      </c>
      <c r="C1093" s="9"/>
      <c r="D1093" s="142">
        <v>42583.712500000001</v>
      </c>
      <c r="E1093" s="142">
        <v>42584.699305555558</v>
      </c>
      <c r="F1093" s="9" t="s">
        <v>2</v>
      </c>
      <c r="G1093" s="9" t="s">
        <v>1737</v>
      </c>
      <c r="H1093" s="1">
        <f t="shared" si="170"/>
        <v>1</v>
      </c>
      <c r="I1093" s="1" t="str">
        <f t="shared" si="174"/>
        <v>DG  </v>
      </c>
      <c r="J1093">
        <f t="shared" si="172"/>
        <v>8</v>
      </c>
      <c r="K1093" s="1" t="str">
        <f t="shared" si="168"/>
        <v>DG</v>
      </c>
      <c r="L1093"/>
      <c r="M1093" s="1" t="str">
        <f t="shared" si="169"/>
        <v/>
      </c>
      <c r="N1093"/>
    </row>
    <row r="1094" spans="2:14" ht="15" x14ac:dyDescent="0.25">
      <c r="B1094" s="11" t="s">
        <v>951</v>
      </c>
      <c r="C1094" s="11"/>
      <c r="D1094" s="141">
        <v>42584.699305555558</v>
      </c>
      <c r="E1094" s="141">
        <v>42585.685416666667</v>
      </c>
      <c r="F1094" s="11" t="s">
        <v>2</v>
      </c>
      <c r="G1094" s="11" t="s">
        <v>1084</v>
      </c>
      <c r="H1094" s="1">
        <f t="shared" si="170"/>
        <v>1</v>
      </c>
      <c r="I1094" s="1" t="str">
        <f t="shared" si="174"/>
        <v>SLIC  </v>
      </c>
      <c r="J1094">
        <f t="shared" si="172"/>
        <v>21</v>
      </c>
      <c r="K1094" s="1" t="str">
        <f t="shared" si="168"/>
        <v>SLIC</v>
      </c>
      <c r="L1094"/>
      <c r="M1094" s="1" t="str">
        <f t="shared" si="169"/>
        <v/>
      </c>
      <c r="N1094"/>
    </row>
    <row r="1095" spans="2:14" ht="15" x14ac:dyDescent="0.25">
      <c r="B1095" s="9" t="s">
        <v>591</v>
      </c>
      <c r="C1095" s="9"/>
      <c r="D1095" s="142">
        <v>42585.685416666667</v>
      </c>
      <c r="E1095" s="142">
        <v>42585.709722222222</v>
      </c>
      <c r="F1095" s="9" t="s">
        <v>2</v>
      </c>
      <c r="G1095" s="9" t="s">
        <v>1085</v>
      </c>
      <c r="H1095" s="1">
        <f t="shared" si="170"/>
        <v>1</v>
      </c>
      <c r="I1095" s="1" t="str">
        <f t="shared" si="174"/>
        <v>CPL  </v>
      </c>
      <c r="J1095">
        <f t="shared" si="172"/>
        <v>37</v>
      </c>
      <c r="K1095" s="1" t="str">
        <f t="shared" si="168"/>
        <v>CPL</v>
      </c>
      <c r="L1095"/>
      <c r="M1095" s="1" t="str">
        <f t="shared" si="169"/>
        <v/>
      </c>
      <c r="N1095"/>
    </row>
    <row r="1096" spans="2:14" ht="15" x14ac:dyDescent="0.25">
      <c r="B1096" s="11" t="s">
        <v>952</v>
      </c>
      <c r="C1096" s="11"/>
      <c r="D1096" s="141">
        <v>42585.709722222222</v>
      </c>
      <c r="E1096" s="141">
        <v>42590.642361111109</v>
      </c>
      <c r="F1096" s="11" t="s">
        <v>8</v>
      </c>
      <c r="G1096" s="11" t="s">
        <v>385</v>
      </c>
      <c r="H1096" s="1">
        <f t="shared" si="170"/>
        <v>4</v>
      </c>
      <c r="I1096" s="1" t="str">
        <f t="shared" si="174"/>
        <v>SLIC  </v>
      </c>
      <c r="J1096">
        <f t="shared" si="172"/>
        <v>21</v>
      </c>
      <c r="K1096" s="1" t="str">
        <f t="shared" si="168"/>
        <v>SLIC</v>
      </c>
      <c r="L1096"/>
      <c r="M1096" s="1" t="str">
        <f t="shared" si="169"/>
        <v/>
      </c>
      <c r="N1096"/>
    </row>
    <row r="1097" spans="2:14" ht="15" x14ac:dyDescent="0.25">
      <c r="B1097" s="9" t="s">
        <v>1052</v>
      </c>
      <c r="C1097" s="9"/>
      <c r="D1097" s="142">
        <v>42590.642361111109</v>
      </c>
      <c r="E1097" s="142">
        <v>42618.584722222222</v>
      </c>
      <c r="F1097" s="9" t="s">
        <v>738</v>
      </c>
      <c r="G1097" s="9" t="s">
        <v>387</v>
      </c>
      <c r="H1097" s="1">
        <f t="shared" si="170"/>
        <v>27</v>
      </c>
      <c r="I1097" s="1" t="str">
        <f t="shared" si="174"/>
        <v>CPL  </v>
      </c>
      <c r="J1097">
        <f t="shared" si="172"/>
        <v>37</v>
      </c>
      <c r="K1097" s="1" t="str">
        <f t="shared" si="168"/>
        <v>CPL</v>
      </c>
      <c r="L1097"/>
      <c r="M1097" s="1" t="str">
        <f t="shared" si="169"/>
        <v/>
      </c>
      <c r="N1097"/>
    </row>
    <row r="1098" spans="2:14" ht="15" x14ac:dyDescent="0.25">
      <c r="B1098" s="11" t="s">
        <v>1070</v>
      </c>
      <c r="C1098" s="11"/>
      <c r="D1098" s="141">
        <v>42618.584722222222</v>
      </c>
      <c r="E1098" s="141">
        <v>42622.590277777781</v>
      </c>
      <c r="F1098" s="11" t="s">
        <v>8</v>
      </c>
      <c r="G1098" s="11" t="s">
        <v>20</v>
      </c>
      <c r="H1098" s="1">
        <f t="shared" si="170"/>
        <v>4</v>
      </c>
      <c r="I1098" s="1" t="str">
        <f t="shared" si="174"/>
        <v>ASSDG  </v>
      </c>
      <c r="J1098">
        <f t="shared" si="172"/>
        <v>22</v>
      </c>
      <c r="K1098" s="1" t="str">
        <f t="shared" si="168"/>
        <v>ASSDG</v>
      </c>
      <c r="L1098"/>
      <c r="M1098" s="1" t="str">
        <f t="shared" si="169"/>
        <v/>
      </c>
      <c r="N1098"/>
    </row>
    <row r="1099" spans="2:14" ht="15" x14ac:dyDescent="0.25">
      <c r="B1099" s="9" t="s">
        <v>811</v>
      </c>
      <c r="C1099" s="9"/>
      <c r="D1099" s="142">
        <v>42622.590277777781</v>
      </c>
      <c r="E1099" s="142">
        <v>42622.747916666667</v>
      </c>
      <c r="F1099" s="9" t="s">
        <v>2</v>
      </c>
      <c r="G1099" s="9" t="s">
        <v>1737</v>
      </c>
      <c r="H1099" s="1">
        <f t="shared" si="170"/>
        <v>1</v>
      </c>
      <c r="I1099" s="1" t="str">
        <f t="shared" si="174"/>
        <v>DG  </v>
      </c>
      <c r="J1099">
        <f t="shared" si="172"/>
        <v>8</v>
      </c>
      <c r="K1099" s="1" t="str">
        <f t="shared" si="168"/>
        <v>DG</v>
      </c>
      <c r="L1099"/>
      <c r="M1099" s="1" t="str">
        <f t="shared" si="169"/>
        <v/>
      </c>
      <c r="N1099"/>
    </row>
    <row r="1100" spans="2:14" ht="15" x14ac:dyDescent="0.25">
      <c r="B1100" s="11" t="s">
        <v>380</v>
      </c>
      <c r="C1100" s="11"/>
      <c r="D1100" s="141">
        <v>42622.747916666667</v>
      </c>
      <c r="E1100" s="141">
        <v>42628.790277777778</v>
      </c>
      <c r="F1100" s="11" t="s">
        <v>28</v>
      </c>
      <c r="G1100" s="11" t="s">
        <v>473</v>
      </c>
      <c r="H1100" s="1">
        <f t="shared" si="170"/>
        <v>6</v>
      </c>
      <c r="I1100" s="1" t="str">
        <f t="shared" si="174"/>
        <v>CPL  </v>
      </c>
      <c r="J1100">
        <f t="shared" si="172"/>
        <v>37</v>
      </c>
      <c r="K1100" s="1" t="str">
        <f t="shared" si="168"/>
        <v>CPL</v>
      </c>
      <c r="L1100"/>
      <c r="M1100" s="1" t="str">
        <f t="shared" si="169"/>
        <v/>
      </c>
      <c r="N1100"/>
    </row>
    <row r="1101" spans="2:14" ht="15" x14ac:dyDescent="0.25">
      <c r="B1101" s="9" t="s">
        <v>596</v>
      </c>
      <c r="C1101" s="9"/>
      <c r="D1101" s="142">
        <v>42628.790277777778</v>
      </c>
      <c r="E1101" s="142">
        <v>42632.612500000003</v>
      </c>
      <c r="F1101" s="9" t="s">
        <v>13</v>
      </c>
      <c r="G1101" s="9" t="s">
        <v>1086</v>
      </c>
      <c r="H1101" s="1">
        <f t="shared" si="170"/>
        <v>3</v>
      </c>
      <c r="I1101" s="1" t="str">
        <f t="shared" si="174"/>
        <v>ASSDG  </v>
      </c>
      <c r="J1101">
        <f t="shared" si="172"/>
        <v>22</v>
      </c>
      <c r="K1101" s="1" t="str">
        <f t="shared" si="168"/>
        <v>ASSDG</v>
      </c>
      <c r="L1101"/>
      <c r="M1101" s="1" t="str">
        <f t="shared" si="169"/>
        <v/>
      </c>
      <c r="N1101"/>
    </row>
    <row r="1102" spans="2:14" ht="15" x14ac:dyDescent="0.25">
      <c r="B1102" s="11" t="s">
        <v>597</v>
      </c>
      <c r="C1102" s="11"/>
      <c r="D1102" s="141">
        <v>42632.612500000003</v>
      </c>
      <c r="E1102" s="141">
        <v>42632.658333333333</v>
      </c>
      <c r="F1102" s="11" t="s">
        <v>2</v>
      </c>
      <c r="G1102" s="11" t="s">
        <v>1737</v>
      </c>
      <c r="H1102" s="1">
        <f t="shared" si="170"/>
        <v>1</v>
      </c>
      <c r="I1102" s="1" t="str">
        <f t="shared" si="174"/>
        <v>DG  </v>
      </c>
      <c r="J1102">
        <f t="shared" si="172"/>
        <v>8</v>
      </c>
      <c r="K1102" s="1" t="str">
        <f t="shared" si="168"/>
        <v>DG</v>
      </c>
      <c r="L1102"/>
      <c r="M1102" s="1" t="str">
        <f t="shared" si="169"/>
        <v/>
      </c>
      <c r="N1102"/>
    </row>
    <row r="1103" spans="2:14" ht="15" x14ac:dyDescent="0.25">
      <c r="B1103" s="9" t="s">
        <v>1071</v>
      </c>
      <c r="C1103" s="9"/>
      <c r="D1103" s="142">
        <v>42632.658333333333</v>
      </c>
      <c r="E1103" s="142">
        <v>42635.538194444445</v>
      </c>
      <c r="F1103" s="9" t="s">
        <v>11</v>
      </c>
      <c r="G1103" s="9" t="s">
        <v>1087</v>
      </c>
      <c r="H1103" s="1">
        <f t="shared" si="170"/>
        <v>2</v>
      </c>
      <c r="I1103" s="1" t="str">
        <f t="shared" si="174"/>
        <v>SMIN  </v>
      </c>
      <c r="J1103">
        <f t="shared" si="172"/>
        <v>51</v>
      </c>
      <c r="K1103" s="1" t="str">
        <f t="shared" si="168"/>
        <v>SMIN</v>
      </c>
      <c r="L1103"/>
      <c r="M1103" s="1" t="str">
        <f t="shared" si="169"/>
        <v/>
      </c>
      <c r="N1103"/>
    </row>
    <row r="1104" spans="2:14" ht="15" x14ac:dyDescent="0.25">
      <c r="B1104" s="11" t="s">
        <v>842</v>
      </c>
      <c r="C1104" s="11"/>
      <c r="D1104" s="141">
        <v>42635.538194444445</v>
      </c>
      <c r="E1104" s="141">
        <v>42640.660416666666</v>
      </c>
      <c r="F1104" s="11" t="s">
        <v>86</v>
      </c>
      <c r="G1104" s="11" t="s">
        <v>1088</v>
      </c>
      <c r="H1104" s="1">
        <f t="shared" si="170"/>
        <v>5</v>
      </c>
      <c r="I1104" s="1" t="str">
        <f t="shared" si="174"/>
        <v>DG  </v>
      </c>
      <c r="J1104">
        <f t="shared" si="172"/>
        <v>8</v>
      </c>
      <c r="K1104" s="1" t="str">
        <f t="shared" si="168"/>
        <v>DG</v>
      </c>
      <c r="L1104"/>
      <c r="M1104" s="1" t="str">
        <f t="shared" si="169"/>
        <v/>
      </c>
      <c r="N1104"/>
    </row>
    <row r="1105" spans="1:39" ht="15" x14ac:dyDescent="0.25">
      <c r="B1105" s="9" t="s">
        <v>390</v>
      </c>
      <c r="C1105" s="9"/>
      <c r="D1105" s="142">
        <v>42640.660416666666</v>
      </c>
      <c r="E1105" s="142">
        <v>42641.525000000001</v>
      </c>
      <c r="F1105" s="9" t="s">
        <v>2</v>
      </c>
      <c r="G1105" s="9" t="s">
        <v>1089</v>
      </c>
      <c r="H1105" s="1">
        <f t="shared" si="170"/>
        <v>1</v>
      </c>
      <c r="I1105" s="1" t="str">
        <f t="shared" si="174"/>
        <v>CPL  </v>
      </c>
      <c r="J1105">
        <f t="shared" si="172"/>
        <v>37</v>
      </c>
      <c r="K1105" s="1" t="str">
        <f t="shared" si="168"/>
        <v>CPL</v>
      </c>
      <c r="L1105"/>
      <c r="M1105" s="1" t="str">
        <f t="shared" si="169"/>
        <v/>
      </c>
      <c r="N1105"/>
    </row>
    <row r="1106" spans="1:39" ht="15" x14ac:dyDescent="0.25">
      <c r="B1106" s="11" t="s">
        <v>1072</v>
      </c>
      <c r="C1106" s="11"/>
      <c r="D1106" s="141">
        <v>42641.525000000001</v>
      </c>
      <c r="E1106" s="141">
        <v>42641.63958333333</v>
      </c>
      <c r="F1106" s="11" t="s">
        <v>2</v>
      </c>
      <c r="G1106" s="11" t="s">
        <v>1935</v>
      </c>
      <c r="H1106" s="1">
        <f t="shared" si="170"/>
        <v>1</v>
      </c>
      <c r="I1106" s="1" t="str">
        <f t="shared" si="174"/>
        <v>CMP  </v>
      </c>
      <c r="J1106">
        <f t="shared" si="172"/>
        <v>1</v>
      </c>
      <c r="K1106" s="1" t="str">
        <f t="shared" si="168"/>
        <v>CMP</v>
      </c>
      <c r="L1106"/>
      <c r="M1106" s="1" t="str">
        <f t="shared" si="169"/>
        <v/>
      </c>
      <c r="N1106"/>
    </row>
    <row r="1107" spans="1:39" ht="15" x14ac:dyDescent="0.25">
      <c r="B1107" s="9" t="s">
        <v>1073</v>
      </c>
      <c r="C1107" s="9"/>
      <c r="D1107" s="142">
        <v>42641.63958333333</v>
      </c>
      <c r="E1107" s="142">
        <v>42690.750694444447</v>
      </c>
      <c r="F1107" s="9" t="s">
        <v>356</v>
      </c>
      <c r="G1107" s="9" t="s">
        <v>1936</v>
      </c>
      <c r="H1107" s="1">
        <f t="shared" si="170"/>
        <v>49</v>
      </c>
      <c r="I1107" s="1" t="str">
        <f t="shared" si="174"/>
        <v>SMIN  </v>
      </c>
      <c r="J1107">
        <f t="shared" si="172"/>
        <v>51</v>
      </c>
      <c r="K1107" s="1" t="str">
        <f t="shared" si="168"/>
        <v>SMIN</v>
      </c>
      <c r="L1107"/>
      <c r="M1107" s="1" t="str">
        <f t="shared" si="169"/>
        <v/>
      </c>
      <c r="N1107"/>
    </row>
    <row r="1108" spans="1:39" x14ac:dyDescent="0.15">
      <c r="I1108" s="39"/>
      <c r="J1108" s="39"/>
      <c r="K1108" s="1" t="str">
        <f t="shared" si="168"/>
        <v/>
      </c>
      <c r="M1108" s="1" t="str">
        <f t="shared" si="169"/>
        <v/>
      </c>
    </row>
    <row r="1109" spans="1:39" x14ac:dyDescent="0.15">
      <c r="B1109" s="15"/>
      <c r="C1109" s="15"/>
      <c r="D1109" s="15"/>
      <c r="E1109" s="15"/>
      <c r="F1109" s="15"/>
      <c r="G1109" s="15"/>
      <c r="H1109" s="15"/>
      <c r="I1109" s="39"/>
      <c r="J1109" s="39"/>
      <c r="K1109" s="1" t="str">
        <f t="shared" si="168"/>
        <v/>
      </c>
      <c r="M1109" s="1" t="str">
        <f t="shared" si="169"/>
        <v/>
      </c>
    </row>
    <row r="1110" spans="1:39" ht="11.25" thickBot="1" x14ac:dyDescent="0.2">
      <c r="I1110" s="40" t="s">
        <v>311</v>
      </c>
      <c r="J1110" s="39"/>
      <c r="K1110" s="1" t="str">
        <f t="shared" si="168"/>
        <v>DADOS EXTRAIDOS:</v>
      </c>
      <c r="L1110" s="6" t="s">
        <v>1451</v>
      </c>
      <c r="M1110" s="1" t="str">
        <f t="shared" si="169"/>
        <v>DADOS AGRUPADOS</v>
      </c>
      <c r="P1110" s="6"/>
    </row>
    <row r="1111" spans="1:39" ht="32.25" thickBot="1" x14ac:dyDescent="0.2">
      <c r="A1111" s="41" t="s">
        <v>1499</v>
      </c>
      <c r="G1111" s="16" t="s">
        <v>1937</v>
      </c>
      <c r="I1111" s="6" t="s">
        <v>310</v>
      </c>
      <c r="J1111" s="6" t="s">
        <v>326</v>
      </c>
      <c r="K1111" s="1" t="str">
        <f t="shared" si="168"/>
        <v>DEPTO</v>
      </c>
      <c r="L1111" s="39"/>
      <c r="M1111" s="1" t="str">
        <f t="shared" si="169"/>
        <v/>
      </c>
      <c r="N1111" s="39"/>
      <c r="O1111" s="39"/>
      <c r="P1111" s="89" t="s">
        <v>1478</v>
      </c>
      <c r="Q1111" s="43"/>
      <c r="R1111" s="43"/>
      <c r="S1111" s="42"/>
    </row>
    <row r="1112" spans="1:39" ht="15" x14ac:dyDescent="0.25">
      <c r="B1112" s="11" t="s">
        <v>791</v>
      </c>
      <c r="C1112" s="11"/>
      <c r="D1112" s="10" t="s">
        <v>1</v>
      </c>
      <c r="E1112" s="141">
        <v>41208.720138888886</v>
      </c>
      <c r="F1112" s="11" t="s">
        <v>2</v>
      </c>
      <c r="G1112" s="11" t="s">
        <v>1</v>
      </c>
      <c r="H1112" s="2">
        <f t="shared" ref="H1112:H1159" si="175">VALUE(IF(LEFT(F1112,1)="&lt;",1,LEFT(F1112,2)))</f>
        <v>1</v>
      </c>
      <c r="I1112" s="1" t="str">
        <f t="shared" ref="I1112:I1120" si="176">RIGHT(B1112,LEN(B1112)-4)</f>
        <v>SMOEP  </v>
      </c>
      <c r="J1112">
        <f t="shared" ref="J1112:J1159" si="177">SUMIFS($H$1112:$H$1159,$I$1112:$I$1159,I1112)</f>
        <v>1</v>
      </c>
      <c r="K1112" s="1" t="str">
        <f t="shared" si="168"/>
        <v>SMOEP</v>
      </c>
      <c r="L1112" s="1" t="s">
        <v>1477</v>
      </c>
      <c r="M1112" s="1" t="str">
        <f t="shared" si="169"/>
        <v>SMOEP</v>
      </c>
      <c r="N1112">
        <v>1</v>
      </c>
      <c r="P1112" s="84" t="s">
        <v>1501</v>
      </c>
      <c r="Q1112" s="82">
        <f>SUMIFS($N$1112:$N$1132,$M$1112:$M$1132,P1112)</f>
        <v>0</v>
      </c>
      <c r="R1112" s="82"/>
      <c r="S1112" s="83"/>
    </row>
    <row r="1113" spans="1:39" ht="15" x14ac:dyDescent="0.25">
      <c r="B1113" s="9" t="s">
        <v>346</v>
      </c>
      <c r="C1113" s="9"/>
      <c r="D1113" s="142">
        <v>41208.720138888886</v>
      </c>
      <c r="E1113" s="142">
        <v>41210.49722222222</v>
      </c>
      <c r="F1113" s="9" t="s">
        <v>31</v>
      </c>
      <c r="G1113" s="9" t="s">
        <v>9</v>
      </c>
      <c r="H1113" s="2">
        <f t="shared" si="175"/>
        <v>1</v>
      </c>
      <c r="I1113" s="1" t="str">
        <f t="shared" si="176"/>
        <v>CAA  </v>
      </c>
      <c r="J1113">
        <f t="shared" si="177"/>
        <v>1</v>
      </c>
      <c r="K1113" s="1" t="str">
        <f t="shared" si="168"/>
        <v>CAA</v>
      </c>
      <c r="L1113" s="39" t="s">
        <v>314</v>
      </c>
      <c r="M1113" s="1" t="str">
        <f t="shared" si="169"/>
        <v>CAA</v>
      </c>
      <c r="N1113">
        <v>1</v>
      </c>
      <c r="O1113" s="39"/>
      <c r="P1113" s="84" t="s">
        <v>1505</v>
      </c>
      <c r="Q1113" s="85">
        <f t="shared" ref="Q1113:Q1133" si="178">SUMIFS($N$1112:$N$1132,$M$1112:$M$1132,P1113)</f>
        <v>0</v>
      </c>
      <c r="R1113" s="85"/>
      <c r="S1113" s="86"/>
      <c r="T1113" s="39"/>
      <c r="U1113" s="39"/>
      <c r="V1113" s="39"/>
      <c r="W1113" s="39"/>
      <c r="X1113" s="39"/>
      <c r="Y1113" s="39"/>
      <c r="Z1113" s="39"/>
      <c r="AA1113" s="39"/>
      <c r="AB1113" s="39"/>
      <c r="AC1113" s="39"/>
      <c r="AD1113" s="39"/>
      <c r="AE1113" s="39"/>
      <c r="AF1113" s="39"/>
      <c r="AG1113" s="39"/>
      <c r="AH1113" s="39"/>
      <c r="AI1113" s="39"/>
      <c r="AJ1113" s="39"/>
      <c r="AK1113" s="39"/>
      <c r="AL1113" s="39"/>
      <c r="AM1113" s="39"/>
    </row>
    <row r="1114" spans="1:39" s="15" customFormat="1" ht="21" x14ac:dyDescent="0.25">
      <c r="A1114" s="39"/>
      <c r="B1114" s="11" t="s">
        <v>930</v>
      </c>
      <c r="C1114" s="11"/>
      <c r="D1114" s="141">
        <v>41210.49722222222</v>
      </c>
      <c r="E1114" s="141">
        <v>41211.63958333333</v>
      </c>
      <c r="F1114" s="11" t="s">
        <v>31</v>
      </c>
      <c r="G1114" s="11" t="s">
        <v>1938</v>
      </c>
      <c r="H1114" s="2">
        <f t="shared" si="175"/>
        <v>1</v>
      </c>
      <c r="I1114" s="1" t="str">
        <f t="shared" si="176"/>
        <v>SECADM  </v>
      </c>
      <c r="J1114">
        <f t="shared" si="177"/>
        <v>5</v>
      </c>
      <c r="K1114" s="1" t="str">
        <f t="shared" si="168"/>
        <v>SECADM</v>
      </c>
      <c r="L1114" s="39" t="s">
        <v>315</v>
      </c>
      <c r="M1114" s="1" t="str">
        <f t="shared" si="169"/>
        <v>SECADM</v>
      </c>
      <c r="N1114">
        <v>5</v>
      </c>
      <c r="O1114" s="39"/>
      <c r="P1114" s="61" t="s">
        <v>1503</v>
      </c>
      <c r="Q1114" s="62">
        <f t="shared" si="178"/>
        <v>0</v>
      </c>
      <c r="R1114" s="62"/>
      <c r="S1114" s="63"/>
      <c r="T1114" s="39"/>
      <c r="U1114" s="39"/>
      <c r="V1114" s="39"/>
      <c r="W1114" s="39"/>
      <c r="X1114" s="39"/>
      <c r="Y1114" s="39"/>
      <c r="Z1114" s="39"/>
      <c r="AA1114" s="39"/>
      <c r="AB1114" s="39"/>
      <c r="AC1114" s="39"/>
      <c r="AD1114" s="39"/>
      <c r="AE1114" s="39"/>
      <c r="AF1114" s="39"/>
      <c r="AG1114" s="39"/>
      <c r="AH1114" s="39"/>
      <c r="AI1114" s="39"/>
      <c r="AJ1114" s="39"/>
      <c r="AK1114" s="39"/>
      <c r="AL1114" s="39"/>
      <c r="AM1114" s="39"/>
    </row>
    <row r="1115" spans="1:39" ht="15" x14ac:dyDescent="0.25">
      <c r="B1115" s="9" t="s">
        <v>1090</v>
      </c>
      <c r="C1115" s="9"/>
      <c r="D1115" s="142">
        <v>41211.63958333333</v>
      </c>
      <c r="E1115" s="142">
        <v>41220.74722222222</v>
      </c>
      <c r="F1115" s="9" t="s">
        <v>15</v>
      </c>
      <c r="G1115" s="9" t="s">
        <v>1109</v>
      </c>
      <c r="H1115" s="2">
        <f t="shared" si="175"/>
        <v>9</v>
      </c>
      <c r="I1115" s="1" t="str">
        <f t="shared" si="176"/>
        <v>CEPCST  </v>
      </c>
      <c r="J1115">
        <f t="shared" si="177"/>
        <v>9</v>
      </c>
      <c r="K1115" s="1" t="str">
        <f t="shared" si="168"/>
        <v>CEPCST</v>
      </c>
      <c r="L1115" s="39" t="s">
        <v>1475</v>
      </c>
      <c r="M1115" s="1" t="str">
        <f t="shared" si="169"/>
        <v>CEPCST</v>
      </c>
      <c r="N1115">
        <v>9</v>
      </c>
      <c r="O1115" s="39"/>
      <c r="P1115" s="61" t="s">
        <v>1507</v>
      </c>
      <c r="Q1115" s="62">
        <f t="shared" si="178"/>
        <v>0</v>
      </c>
      <c r="R1115" s="62"/>
      <c r="S1115" s="63"/>
      <c r="T1115" s="39"/>
      <c r="U1115" s="39"/>
      <c r="V1115" s="39"/>
      <c r="W1115" s="39"/>
      <c r="X1115" s="39"/>
      <c r="Y1115" s="39"/>
      <c r="Z1115" s="39"/>
      <c r="AA1115" s="39"/>
      <c r="AB1115" s="39"/>
      <c r="AC1115" s="39"/>
      <c r="AD1115" s="39"/>
      <c r="AE1115" s="39"/>
      <c r="AF1115" s="39"/>
      <c r="AG1115" s="39"/>
      <c r="AH1115" s="39"/>
      <c r="AI1115" s="39"/>
      <c r="AJ1115" s="39"/>
      <c r="AK1115" s="39"/>
      <c r="AL1115" s="39"/>
      <c r="AM1115" s="39"/>
    </row>
    <row r="1116" spans="1:39" ht="15" x14ac:dyDescent="0.25">
      <c r="B1116" s="11" t="s">
        <v>794</v>
      </c>
      <c r="C1116" s="11"/>
      <c r="D1116" s="141">
        <v>41220.74722222222</v>
      </c>
      <c r="E1116" s="141">
        <v>41221.831250000003</v>
      </c>
      <c r="F1116" s="11" t="s">
        <v>31</v>
      </c>
      <c r="G1116" s="11" t="s">
        <v>1939</v>
      </c>
      <c r="H1116" s="2">
        <f t="shared" si="175"/>
        <v>1</v>
      </c>
      <c r="I1116" s="1" t="str">
        <f t="shared" si="176"/>
        <v>SECADM  </v>
      </c>
      <c r="J1116">
        <f t="shared" si="177"/>
        <v>5</v>
      </c>
      <c r="K1116" s="1" t="str">
        <f t="shared" si="168"/>
        <v>SECADM</v>
      </c>
      <c r="L1116" s="39" t="s">
        <v>319</v>
      </c>
      <c r="M1116" s="1" t="str">
        <f t="shared" si="169"/>
        <v>CLC</v>
      </c>
      <c r="N1116">
        <v>12</v>
      </c>
      <c r="O1116" s="39"/>
      <c r="P1116" s="61" t="s">
        <v>1540</v>
      </c>
      <c r="Q1116" s="62">
        <f t="shared" si="178"/>
        <v>1</v>
      </c>
      <c r="R1116" s="62"/>
      <c r="S1116" s="63"/>
      <c r="T1116" s="39"/>
      <c r="U1116" s="39"/>
      <c r="V1116" s="39"/>
      <c r="W1116" s="39"/>
      <c r="X1116" s="39"/>
      <c r="Y1116" s="39"/>
      <c r="Z1116" s="39"/>
      <c r="AA1116" s="39"/>
      <c r="AB1116" s="39"/>
      <c r="AC1116" s="39"/>
      <c r="AD1116" s="39"/>
      <c r="AE1116" s="39"/>
      <c r="AF1116" s="39"/>
      <c r="AG1116" s="39"/>
      <c r="AH1116" s="39"/>
      <c r="AI1116" s="39"/>
      <c r="AJ1116" s="39"/>
      <c r="AK1116" s="39"/>
      <c r="AL1116" s="39"/>
      <c r="AM1116" s="39"/>
    </row>
    <row r="1117" spans="1:39" ht="15" x14ac:dyDescent="0.25">
      <c r="B1117" s="9" t="s">
        <v>830</v>
      </c>
      <c r="C1117" s="9"/>
      <c r="D1117" s="142">
        <v>41221.831250000003</v>
      </c>
      <c r="E1117" s="142">
        <v>41227.629861111112</v>
      </c>
      <c r="F1117" s="9" t="s">
        <v>86</v>
      </c>
      <c r="G1117" s="9" t="s">
        <v>828</v>
      </c>
      <c r="H1117" s="2">
        <f t="shared" si="175"/>
        <v>5</v>
      </c>
      <c r="I1117" s="1" t="str">
        <f t="shared" si="176"/>
        <v>CLC  </v>
      </c>
      <c r="J1117">
        <f t="shared" si="177"/>
        <v>12</v>
      </c>
      <c r="K1117" s="1" t="str">
        <f t="shared" si="168"/>
        <v>CLC</v>
      </c>
      <c r="L1117" s="39" t="s">
        <v>320</v>
      </c>
      <c r="M1117" s="1" t="str">
        <f t="shared" si="169"/>
        <v>SC</v>
      </c>
      <c r="N1117">
        <v>10</v>
      </c>
      <c r="O1117" s="39"/>
      <c r="P1117" s="61" t="s">
        <v>1541</v>
      </c>
      <c r="Q1117" s="62">
        <f t="shared" si="178"/>
        <v>1</v>
      </c>
      <c r="R1117" s="62"/>
      <c r="S1117" s="63"/>
      <c r="T1117" s="39"/>
      <c r="U1117" s="39"/>
      <c r="V1117" s="39"/>
      <c r="W1117" s="39"/>
      <c r="X1117" s="39"/>
      <c r="Y1117" s="39"/>
      <c r="Z1117" s="39"/>
      <c r="AA1117" s="39"/>
      <c r="AB1117" s="39"/>
      <c r="AC1117" s="39"/>
      <c r="AD1117" s="39"/>
      <c r="AE1117" s="39"/>
      <c r="AF1117" s="39"/>
      <c r="AG1117" s="39"/>
      <c r="AH1117" s="39"/>
      <c r="AI1117" s="39"/>
      <c r="AJ1117" s="39"/>
      <c r="AK1117" s="39"/>
      <c r="AL1117" s="39"/>
      <c r="AM1117" s="39"/>
    </row>
    <row r="1118" spans="1:39" ht="21" x14ac:dyDescent="0.25">
      <c r="B1118" s="11" t="s">
        <v>831</v>
      </c>
      <c r="C1118" s="11"/>
      <c r="D1118" s="141">
        <v>41227.629861111112</v>
      </c>
      <c r="E1118" s="141">
        <v>41234.779166666667</v>
      </c>
      <c r="F1118" s="11" t="s">
        <v>178</v>
      </c>
      <c r="G1118" s="11" t="s">
        <v>1110</v>
      </c>
      <c r="H1118" s="2">
        <f t="shared" si="175"/>
        <v>7</v>
      </c>
      <c r="I1118" s="1" t="str">
        <f t="shared" si="176"/>
        <v>SC  </v>
      </c>
      <c r="J1118">
        <f t="shared" si="177"/>
        <v>10</v>
      </c>
      <c r="K1118" s="1" t="str">
        <f t="shared" si="168"/>
        <v>SC</v>
      </c>
      <c r="L1118" s="1" t="s">
        <v>317</v>
      </c>
      <c r="M1118" s="1" t="str">
        <f t="shared" si="169"/>
        <v>CO</v>
      </c>
      <c r="N1118">
        <v>4</v>
      </c>
      <c r="O1118" s="39"/>
      <c r="P1118" s="61" t="s">
        <v>1542</v>
      </c>
      <c r="Q1118" s="62">
        <f t="shared" si="178"/>
        <v>0</v>
      </c>
      <c r="R1118" s="62"/>
      <c r="S1118" s="63"/>
      <c r="T1118" s="39"/>
      <c r="U1118" s="39"/>
      <c r="V1118" s="39"/>
      <c r="W1118" s="39"/>
      <c r="X1118" s="39"/>
      <c r="Y1118" s="39"/>
      <c r="Z1118" s="39"/>
      <c r="AA1118" s="39"/>
      <c r="AB1118" s="39"/>
      <c r="AC1118" s="39"/>
      <c r="AD1118" s="39"/>
      <c r="AE1118" s="39"/>
      <c r="AF1118" s="39"/>
      <c r="AG1118" s="39"/>
      <c r="AH1118" s="39"/>
      <c r="AI1118" s="39"/>
      <c r="AJ1118" s="39"/>
      <c r="AK1118" s="39"/>
      <c r="AL1118" s="39"/>
      <c r="AM1118" s="39"/>
    </row>
    <row r="1119" spans="1:39" ht="15" x14ac:dyDescent="0.25">
      <c r="B1119" s="9" t="s">
        <v>577</v>
      </c>
      <c r="C1119" s="9"/>
      <c r="D1119" s="142">
        <v>41234.779166666667</v>
      </c>
      <c r="E1119" s="142">
        <v>41234.822222222225</v>
      </c>
      <c r="F1119" s="9" t="s">
        <v>2</v>
      </c>
      <c r="G1119" s="9" t="s">
        <v>1111</v>
      </c>
      <c r="H1119" s="2">
        <f t="shared" si="175"/>
        <v>1</v>
      </c>
      <c r="I1119" s="1" t="str">
        <f t="shared" si="176"/>
        <v>CLC  </v>
      </c>
      <c r="J1119">
        <f t="shared" si="177"/>
        <v>12</v>
      </c>
      <c r="K1119" s="1" t="str">
        <f t="shared" si="168"/>
        <v>CLC</v>
      </c>
      <c r="L1119" s="1" t="s">
        <v>316</v>
      </c>
      <c r="M1119" s="1" t="str">
        <f t="shared" si="169"/>
        <v>SPO</v>
      </c>
      <c r="N1119">
        <v>30</v>
      </c>
      <c r="P1119" s="61" t="s">
        <v>1543</v>
      </c>
      <c r="Q1119" s="62">
        <f t="shared" si="178"/>
        <v>0</v>
      </c>
      <c r="R1119" s="62"/>
      <c r="S1119" s="63"/>
    </row>
    <row r="1120" spans="1:39" ht="15" x14ac:dyDescent="0.25">
      <c r="B1120" s="11" t="s">
        <v>985</v>
      </c>
      <c r="C1120" s="11"/>
      <c r="D1120" s="141">
        <v>41234.822222222225</v>
      </c>
      <c r="E1120" s="141">
        <v>41235.52847222222</v>
      </c>
      <c r="F1120" s="11" t="s">
        <v>2</v>
      </c>
      <c r="G1120" s="11" t="s">
        <v>619</v>
      </c>
      <c r="H1120" s="2">
        <f t="shared" si="175"/>
        <v>1</v>
      </c>
      <c r="I1120" s="1" t="str">
        <f t="shared" si="176"/>
        <v>CO  </v>
      </c>
      <c r="J1120">
        <f t="shared" si="177"/>
        <v>4</v>
      </c>
      <c r="K1120" s="1" t="str">
        <f t="shared" ref="K1120:K1183" si="179">TRIM(SUBSTITUTE(I1120,CHAR(160),CHAR(32)))</f>
        <v>CO</v>
      </c>
      <c r="L1120" s="1" t="s">
        <v>318</v>
      </c>
      <c r="M1120" s="1" t="str">
        <f t="shared" si="169"/>
        <v>SECOFC</v>
      </c>
      <c r="N1120">
        <v>2</v>
      </c>
      <c r="P1120" s="61" t="s">
        <v>1719</v>
      </c>
      <c r="Q1120" s="62">
        <f t="shared" si="178"/>
        <v>0</v>
      </c>
      <c r="R1120" s="62"/>
      <c r="S1120" s="63"/>
    </row>
    <row r="1121" spans="2:19" ht="15" x14ac:dyDescent="0.25">
      <c r="B1121" s="9" t="s">
        <v>21</v>
      </c>
      <c r="C1121" s="9"/>
      <c r="D1121" s="142">
        <v>41235.52847222222</v>
      </c>
      <c r="E1121" s="142">
        <v>41236.646527777775</v>
      </c>
      <c r="F1121" s="9" t="s">
        <v>31</v>
      </c>
      <c r="G1121" s="9" t="s">
        <v>1112</v>
      </c>
      <c r="H1121" s="2">
        <f t="shared" si="175"/>
        <v>1</v>
      </c>
      <c r="I1121" s="1" t="str">
        <f t="shared" ref="I1121:I1159" si="180">RIGHT(B1121,LEN(B1121)-5)</f>
        <v>SPO  </v>
      </c>
      <c r="J1121">
        <f t="shared" si="177"/>
        <v>30</v>
      </c>
      <c r="K1121" s="1" t="str">
        <f t="shared" si="179"/>
        <v>SPO</v>
      </c>
      <c r="L1121" s="1" t="s">
        <v>323</v>
      </c>
      <c r="M1121" s="1" t="str">
        <f t="shared" si="169"/>
        <v>DG</v>
      </c>
      <c r="N1121">
        <v>3</v>
      </c>
      <c r="P1121" s="61" t="s">
        <v>1509</v>
      </c>
      <c r="Q1121" s="62">
        <f t="shared" si="178"/>
        <v>0</v>
      </c>
      <c r="R1121" s="62"/>
      <c r="S1121" s="63"/>
    </row>
    <row r="1122" spans="2:19" ht="15" x14ac:dyDescent="0.25">
      <c r="B1122" s="11" t="s">
        <v>23</v>
      </c>
      <c r="C1122" s="11"/>
      <c r="D1122" s="141">
        <v>41236.646527777775</v>
      </c>
      <c r="E1122" s="141">
        <v>41236.660416666666</v>
      </c>
      <c r="F1122" s="11" t="s">
        <v>2</v>
      </c>
      <c r="G1122" s="11" t="s">
        <v>38</v>
      </c>
      <c r="H1122" s="2">
        <f t="shared" si="175"/>
        <v>1</v>
      </c>
      <c r="I1122" s="1" t="str">
        <f t="shared" si="180"/>
        <v>CO  </v>
      </c>
      <c r="J1122">
        <f t="shared" si="177"/>
        <v>4</v>
      </c>
      <c r="K1122" s="1" t="str">
        <f t="shared" si="179"/>
        <v>CO</v>
      </c>
      <c r="L1122" s="1" t="s">
        <v>1462</v>
      </c>
      <c r="M1122" s="1" t="str">
        <f t="shared" si="169"/>
        <v>SLIC</v>
      </c>
      <c r="N1122">
        <v>5</v>
      </c>
      <c r="P1122" s="61" t="s">
        <v>1511</v>
      </c>
      <c r="Q1122" s="62">
        <f t="shared" si="178"/>
        <v>0</v>
      </c>
      <c r="R1122" s="62"/>
      <c r="S1122" s="63"/>
    </row>
    <row r="1123" spans="2:19" ht="15" x14ac:dyDescent="0.25">
      <c r="B1123" s="9" t="s">
        <v>25</v>
      </c>
      <c r="C1123" s="9"/>
      <c r="D1123" s="142">
        <v>41236.660416666666</v>
      </c>
      <c r="E1123" s="142">
        <v>41236.813194444447</v>
      </c>
      <c r="F1123" s="9" t="s">
        <v>2</v>
      </c>
      <c r="G1123" s="9" t="s">
        <v>1940</v>
      </c>
      <c r="H1123" s="2">
        <f t="shared" si="175"/>
        <v>1</v>
      </c>
      <c r="I1123" s="1" t="str">
        <f t="shared" si="180"/>
        <v>SECOFC  </v>
      </c>
      <c r="J1123">
        <f t="shared" si="177"/>
        <v>2</v>
      </c>
      <c r="K1123" s="1" t="str">
        <f t="shared" si="179"/>
        <v>SECOFC</v>
      </c>
      <c r="L1123" s="1" t="s">
        <v>330</v>
      </c>
      <c r="M1123" s="1" t="str">
        <f t="shared" si="169"/>
        <v>CPL</v>
      </c>
      <c r="N1123">
        <v>41</v>
      </c>
      <c r="P1123" s="61" t="s">
        <v>1513</v>
      </c>
      <c r="Q1123" s="62">
        <f t="shared" si="178"/>
        <v>0</v>
      </c>
      <c r="R1123" s="62"/>
      <c r="S1123" s="63"/>
    </row>
    <row r="1124" spans="2:19" ht="15" x14ac:dyDescent="0.25">
      <c r="B1124" s="11" t="s">
        <v>26</v>
      </c>
      <c r="C1124" s="11"/>
      <c r="D1124" s="141">
        <v>41236.813194444447</v>
      </c>
      <c r="E1124" s="141">
        <v>41239.539583333331</v>
      </c>
      <c r="F1124" s="11" t="s">
        <v>11</v>
      </c>
      <c r="G1124" s="11" t="s">
        <v>24</v>
      </c>
      <c r="H1124" s="2">
        <f t="shared" si="175"/>
        <v>2</v>
      </c>
      <c r="I1124" s="1" t="str">
        <f t="shared" si="180"/>
        <v>CLC  </v>
      </c>
      <c r="J1124">
        <f t="shared" si="177"/>
        <v>12</v>
      </c>
      <c r="K1124" s="1" t="str">
        <f t="shared" si="179"/>
        <v>CLC</v>
      </c>
      <c r="L1124" s="1" t="s">
        <v>322</v>
      </c>
      <c r="M1124" s="1" t="str">
        <f t="shared" si="169"/>
        <v>ASSDG</v>
      </c>
      <c r="N1124">
        <v>2</v>
      </c>
      <c r="P1124" s="58" t="s">
        <v>1515</v>
      </c>
      <c r="Q1124" s="59">
        <f t="shared" si="178"/>
        <v>0</v>
      </c>
      <c r="R1124" s="59"/>
      <c r="S1124" s="60"/>
    </row>
    <row r="1125" spans="2:19" ht="15" x14ac:dyDescent="0.25">
      <c r="B1125" s="9" t="s">
        <v>27</v>
      </c>
      <c r="C1125" s="9"/>
      <c r="D1125" s="142">
        <v>41239.539583333331</v>
      </c>
      <c r="E1125" s="142">
        <v>41242.744444444441</v>
      </c>
      <c r="F1125" s="9" t="s">
        <v>13</v>
      </c>
      <c r="G1125" s="9" t="s">
        <v>1941</v>
      </c>
      <c r="H1125" s="2">
        <f t="shared" si="175"/>
        <v>3</v>
      </c>
      <c r="I1125" s="1" t="str">
        <f t="shared" si="180"/>
        <v>SC  </v>
      </c>
      <c r="J1125">
        <f t="shared" si="177"/>
        <v>10</v>
      </c>
      <c r="K1125" s="1" t="str">
        <f t="shared" si="179"/>
        <v>SC</v>
      </c>
      <c r="L1125" s="1" t="s">
        <v>1491</v>
      </c>
      <c r="M1125" s="1" t="str">
        <f t="shared" ref="M1125:M1188" si="181">TRIM(SUBSTITUTE(L1125,CHAR(160),CHAR(32)))</f>
        <v>SCCLC</v>
      </c>
      <c r="N1125">
        <v>2</v>
      </c>
      <c r="P1125" s="58" t="s">
        <v>1517</v>
      </c>
      <c r="Q1125" s="59">
        <f t="shared" si="178"/>
        <v>0</v>
      </c>
      <c r="R1125" s="59"/>
      <c r="S1125" s="60"/>
    </row>
    <row r="1126" spans="2:19" ht="15" x14ac:dyDescent="0.25">
      <c r="B1126" s="11" t="s">
        <v>29</v>
      </c>
      <c r="C1126" s="11"/>
      <c r="D1126" s="141">
        <v>41242.744444444441</v>
      </c>
      <c r="E1126" s="141">
        <v>41242.802083333336</v>
      </c>
      <c r="F1126" s="11" t="s">
        <v>2</v>
      </c>
      <c r="G1126" s="11" t="s">
        <v>1942</v>
      </c>
      <c r="H1126" s="2">
        <f t="shared" si="175"/>
        <v>1</v>
      </c>
      <c r="I1126" s="1" t="str">
        <f t="shared" si="180"/>
        <v>CLC  </v>
      </c>
      <c r="J1126">
        <f t="shared" si="177"/>
        <v>12</v>
      </c>
      <c r="K1126" s="1" t="str">
        <f t="shared" si="179"/>
        <v>CLC</v>
      </c>
      <c r="L1126" s="1" t="s">
        <v>1943</v>
      </c>
      <c r="M1126" s="1" t="str">
        <f t="shared" si="181"/>
        <v>SECIPA</v>
      </c>
      <c r="N1126">
        <v>1</v>
      </c>
      <c r="P1126" s="58" t="s">
        <v>1519</v>
      </c>
      <c r="Q1126" s="59">
        <f t="shared" si="178"/>
        <v>0</v>
      </c>
      <c r="R1126" s="59"/>
      <c r="S1126" s="60"/>
    </row>
    <row r="1127" spans="2:19" ht="15" x14ac:dyDescent="0.25">
      <c r="B1127" s="9" t="s">
        <v>582</v>
      </c>
      <c r="C1127" s="9"/>
      <c r="D1127" s="142">
        <v>41242.802083333336</v>
      </c>
      <c r="E1127" s="142">
        <v>41245.598611111112</v>
      </c>
      <c r="F1127" s="9" t="s">
        <v>11</v>
      </c>
      <c r="G1127" s="9" t="s">
        <v>1944</v>
      </c>
      <c r="H1127" s="2">
        <f t="shared" si="175"/>
        <v>2</v>
      </c>
      <c r="I1127" s="1" t="str">
        <f t="shared" si="180"/>
        <v>SECADM  </v>
      </c>
      <c r="J1127">
        <f t="shared" si="177"/>
        <v>5</v>
      </c>
      <c r="K1127" s="1" t="str">
        <f t="shared" si="179"/>
        <v>SECADM</v>
      </c>
      <c r="L1127" s="1" t="s">
        <v>1492</v>
      </c>
      <c r="M1127" s="1" t="str">
        <f t="shared" si="181"/>
        <v>CCLCE</v>
      </c>
      <c r="N1127">
        <v>1</v>
      </c>
      <c r="P1127" s="58" t="s">
        <v>1533</v>
      </c>
      <c r="Q1127" s="59">
        <f t="shared" si="178"/>
        <v>0</v>
      </c>
      <c r="R1127" s="59"/>
      <c r="S1127" s="60"/>
    </row>
    <row r="1128" spans="2:19" ht="15" x14ac:dyDescent="0.25">
      <c r="B1128" s="11" t="s">
        <v>102</v>
      </c>
      <c r="C1128" s="11"/>
      <c r="D1128" s="141">
        <v>41245.598611111112</v>
      </c>
      <c r="E1128" s="141">
        <v>41246.853472222225</v>
      </c>
      <c r="F1128" s="11" t="s">
        <v>31</v>
      </c>
      <c r="G1128" s="11" t="s">
        <v>1945</v>
      </c>
      <c r="H1128" s="2">
        <f t="shared" si="175"/>
        <v>1</v>
      </c>
      <c r="I1128" s="1" t="str">
        <f t="shared" si="180"/>
        <v>DG  </v>
      </c>
      <c r="J1128">
        <f t="shared" si="177"/>
        <v>3</v>
      </c>
      <c r="K1128" s="1" t="str">
        <f t="shared" si="179"/>
        <v>DG</v>
      </c>
      <c r="L1128" s="1" t="s">
        <v>321</v>
      </c>
      <c r="M1128" s="1" t="str">
        <f t="shared" si="181"/>
        <v>SCON</v>
      </c>
      <c r="N1128">
        <v>15</v>
      </c>
      <c r="P1128" s="58" t="s">
        <v>1522</v>
      </c>
      <c r="Q1128" s="59">
        <f t="shared" si="178"/>
        <v>0</v>
      </c>
      <c r="R1128" s="59"/>
      <c r="S1128" s="60"/>
    </row>
    <row r="1129" spans="2:19" ht="15" x14ac:dyDescent="0.25">
      <c r="B1129" s="9" t="s">
        <v>584</v>
      </c>
      <c r="C1129" s="9"/>
      <c r="D1129" s="142">
        <v>41246.853472222225</v>
      </c>
      <c r="E1129" s="142">
        <v>41249.54791666667</v>
      </c>
      <c r="F1129" s="9" t="s">
        <v>11</v>
      </c>
      <c r="G1129" s="9" t="s">
        <v>624</v>
      </c>
      <c r="H1129" s="2">
        <f t="shared" si="175"/>
        <v>2</v>
      </c>
      <c r="I1129" s="1" t="str">
        <f t="shared" si="180"/>
        <v>SLIC  </v>
      </c>
      <c r="J1129">
        <f t="shared" si="177"/>
        <v>5</v>
      </c>
      <c r="K1129" s="1" t="str">
        <f t="shared" si="179"/>
        <v>SLIC</v>
      </c>
      <c r="L1129" s="1" t="s">
        <v>1476</v>
      </c>
      <c r="M1129" s="1" t="str">
        <f t="shared" si="181"/>
        <v>SIASG</v>
      </c>
      <c r="N1129">
        <v>1</v>
      </c>
      <c r="P1129" s="58" t="s">
        <v>1544</v>
      </c>
      <c r="Q1129" s="59">
        <f t="shared" si="178"/>
        <v>0</v>
      </c>
      <c r="R1129" s="59"/>
      <c r="S1129" s="60"/>
    </row>
    <row r="1130" spans="2:19" ht="15" x14ac:dyDescent="0.25">
      <c r="B1130" s="11" t="s">
        <v>656</v>
      </c>
      <c r="C1130" s="11"/>
      <c r="D1130" s="141">
        <v>41249.54791666667</v>
      </c>
      <c r="E1130" s="141">
        <v>41249.557638888888</v>
      </c>
      <c r="F1130" s="11" t="s">
        <v>2</v>
      </c>
      <c r="G1130" s="11" t="s">
        <v>9</v>
      </c>
      <c r="H1130" s="2">
        <f t="shared" si="175"/>
        <v>1</v>
      </c>
      <c r="I1130" s="1" t="str">
        <f t="shared" si="180"/>
        <v>CLC  </v>
      </c>
      <c r="J1130">
        <f t="shared" si="177"/>
        <v>12</v>
      </c>
      <c r="K1130" s="1" t="str">
        <f t="shared" si="179"/>
        <v>CLC</v>
      </c>
      <c r="L1130" s="1" t="s">
        <v>325</v>
      </c>
      <c r="M1130" s="1" t="str">
        <f t="shared" si="181"/>
        <v>SAEO</v>
      </c>
      <c r="N1130">
        <v>4</v>
      </c>
      <c r="P1130" s="58" t="s">
        <v>1545</v>
      </c>
      <c r="Q1130" s="59">
        <f t="shared" si="178"/>
        <v>0</v>
      </c>
      <c r="R1130" s="59"/>
      <c r="S1130" s="60"/>
    </row>
    <row r="1131" spans="2:19" ht="15" x14ac:dyDescent="0.25">
      <c r="B1131" s="9" t="s">
        <v>1091</v>
      </c>
      <c r="C1131" s="9"/>
      <c r="D1131" s="142">
        <v>41249.557638888888</v>
      </c>
      <c r="E1131" s="142">
        <v>41249.820833333331</v>
      </c>
      <c r="F1131" s="9" t="s">
        <v>2</v>
      </c>
      <c r="G1131" s="9" t="s">
        <v>627</v>
      </c>
      <c r="H1131" s="2">
        <f t="shared" si="175"/>
        <v>1</v>
      </c>
      <c r="I1131" s="1" t="str">
        <f t="shared" si="180"/>
        <v>CPL  </v>
      </c>
      <c r="J1131">
        <f t="shared" si="177"/>
        <v>41</v>
      </c>
      <c r="K1131" s="1" t="str">
        <f t="shared" si="179"/>
        <v>CPL</v>
      </c>
      <c r="L1131" s="1" t="s">
        <v>324</v>
      </c>
      <c r="M1131" s="1" t="str">
        <f t="shared" si="181"/>
        <v>ACO</v>
      </c>
      <c r="N1131">
        <v>1</v>
      </c>
      <c r="P1131" s="58" t="s">
        <v>1546</v>
      </c>
      <c r="Q1131" s="59">
        <f t="shared" si="178"/>
        <v>0</v>
      </c>
      <c r="R1131" s="59"/>
      <c r="S1131" s="60"/>
    </row>
    <row r="1132" spans="2:19" ht="15" x14ac:dyDescent="0.25">
      <c r="B1132" s="11" t="s">
        <v>936</v>
      </c>
      <c r="C1132" s="11"/>
      <c r="D1132" s="141">
        <v>41249.820833333331</v>
      </c>
      <c r="E1132" s="141">
        <v>41250.617361111108</v>
      </c>
      <c r="F1132" s="11" t="s">
        <v>2</v>
      </c>
      <c r="G1132" s="11" t="s">
        <v>457</v>
      </c>
      <c r="H1132" s="2">
        <f t="shared" si="175"/>
        <v>1</v>
      </c>
      <c r="I1132" s="1" t="str">
        <f t="shared" si="180"/>
        <v>ASSDG  </v>
      </c>
      <c r="J1132">
        <f t="shared" si="177"/>
        <v>2</v>
      </c>
      <c r="K1132" s="1" t="str">
        <f t="shared" si="179"/>
        <v>ASSDG</v>
      </c>
      <c r="L1132"/>
      <c r="M1132" s="97" t="s">
        <v>1549</v>
      </c>
      <c r="N1132">
        <f>SUM(N1112:N1131)</f>
        <v>150</v>
      </c>
      <c r="P1132" s="58" t="s">
        <v>1547</v>
      </c>
      <c r="Q1132" s="59">
        <f t="shared" si="178"/>
        <v>0</v>
      </c>
      <c r="R1132" s="59"/>
      <c r="S1132" s="60"/>
    </row>
    <row r="1133" spans="2:19" ht="15.75" thickBot="1" x14ac:dyDescent="0.3">
      <c r="B1133" s="9" t="s">
        <v>989</v>
      </c>
      <c r="C1133" s="9"/>
      <c r="D1133" s="142">
        <v>41250.617361111108</v>
      </c>
      <c r="E1133" s="142">
        <v>41250.728472222225</v>
      </c>
      <c r="F1133" s="9" t="s">
        <v>2</v>
      </c>
      <c r="G1133" s="9" t="s">
        <v>1000</v>
      </c>
      <c r="H1133" s="2">
        <f t="shared" si="175"/>
        <v>1</v>
      </c>
      <c r="I1133" s="1" t="str">
        <f t="shared" si="180"/>
        <v>SLIC  </v>
      </c>
      <c r="J1133">
        <f t="shared" si="177"/>
        <v>5</v>
      </c>
      <c r="K1133" s="1" t="str">
        <f t="shared" si="179"/>
        <v>SLIC</v>
      </c>
      <c r="L1133"/>
      <c r="M1133" s="1" t="str">
        <f t="shared" si="181"/>
        <v/>
      </c>
      <c r="N1133"/>
      <c r="P1133" s="64" t="s">
        <v>1548</v>
      </c>
      <c r="Q1133" s="88">
        <f t="shared" si="178"/>
        <v>0</v>
      </c>
      <c r="R1133" s="88"/>
      <c r="S1133" s="65"/>
    </row>
    <row r="1134" spans="2:19" ht="15" x14ac:dyDescent="0.25">
      <c r="B1134" s="11" t="s">
        <v>659</v>
      </c>
      <c r="C1134" s="11"/>
      <c r="D1134" s="141">
        <v>41250.728472222225</v>
      </c>
      <c r="E1134" s="141">
        <v>41250.805555555555</v>
      </c>
      <c r="F1134" s="11" t="s">
        <v>2</v>
      </c>
      <c r="G1134" s="11" t="s">
        <v>980</v>
      </c>
      <c r="H1134" s="2">
        <f t="shared" si="175"/>
        <v>1</v>
      </c>
      <c r="I1134" s="1" t="str">
        <f t="shared" si="180"/>
        <v>CPL  </v>
      </c>
      <c r="J1134">
        <f t="shared" si="177"/>
        <v>41</v>
      </c>
      <c r="K1134" s="1" t="str">
        <f t="shared" si="179"/>
        <v>CPL</v>
      </c>
      <c r="L1134"/>
      <c r="M1134" s="1" t="str">
        <f t="shared" si="181"/>
        <v/>
      </c>
      <c r="N1134"/>
    </row>
    <row r="1135" spans="2:19" ht="15" x14ac:dyDescent="0.25">
      <c r="B1135" s="9" t="s">
        <v>990</v>
      </c>
      <c r="C1135" s="9"/>
      <c r="D1135" s="142">
        <v>41250.805555555555</v>
      </c>
      <c r="E1135" s="142">
        <v>41253.76666666667</v>
      </c>
      <c r="F1135" s="9" t="s">
        <v>11</v>
      </c>
      <c r="G1135" s="9" t="s">
        <v>385</v>
      </c>
      <c r="H1135" s="2">
        <f t="shared" si="175"/>
        <v>2</v>
      </c>
      <c r="I1135" s="1" t="str">
        <f t="shared" si="180"/>
        <v>SLIC  </v>
      </c>
      <c r="J1135">
        <f t="shared" si="177"/>
        <v>5</v>
      </c>
      <c r="K1135" s="1" t="str">
        <f t="shared" si="179"/>
        <v>SLIC</v>
      </c>
      <c r="L1135"/>
      <c r="M1135" s="1" t="str">
        <f t="shared" si="181"/>
        <v/>
      </c>
      <c r="N1135"/>
    </row>
    <row r="1136" spans="2:19" ht="15" x14ac:dyDescent="0.25">
      <c r="B1136" s="11" t="s">
        <v>1051</v>
      </c>
      <c r="C1136" s="11"/>
      <c r="D1136" s="141">
        <v>41253.76666666667</v>
      </c>
      <c r="E1136" s="141">
        <v>41264.56527777778</v>
      </c>
      <c r="F1136" s="11" t="s">
        <v>76</v>
      </c>
      <c r="G1136" s="11" t="s">
        <v>1113</v>
      </c>
      <c r="H1136" s="2">
        <f t="shared" si="175"/>
        <v>10</v>
      </c>
      <c r="I1136" s="1" t="str">
        <f t="shared" si="180"/>
        <v>CPL  </v>
      </c>
      <c r="J1136">
        <f t="shared" si="177"/>
        <v>41</v>
      </c>
      <c r="K1136" s="1" t="str">
        <f t="shared" si="179"/>
        <v>CPL</v>
      </c>
      <c r="L1136"/>
      <c r="M1136" s="1" t="str">
        <f t="shared" si="181"/>
        <v/>
      </c>
      <c r="N1136"/>
    </row>
    <row r="1137" spans="2:14" ht="15" x14ac:dyDescent="0.25">
      <c r="B1137" s="9" t="s">
        <v>1092</v>
      </c>
      <c r="C1137" s="9"/>
      <c r="D1137" s="142">
        <v>41264.56527777778</v>
      </c>
      <c r="E1137" s="142">
        <v>41264.704861111109</v>
      </c>
      <c r="F1137" s="9" t="s">
        <v>2</v>
      </c>
      <c r="G1137" s="9" t="s">
        <v>1114</v>
      </c>
      <c r="H1137" s="2">
        <f t="shared" si="175"/>
        <v>1</v>
      </c>
      <c r="I1137" s="1" t="str">
        <f t="shared" si="180"/>
        <v>SCCLC  </v>
      </c>
      <c r="J1137">
        <f t="shared" si="177"/>
        <v>2</v>
      </c>
      <c r="K1137" s="1" t="str">
        <f t="shared" si="179"/>
        <v>SCCLC</v>
      </c>
      <c r="L1137"/>
      <c r="M1137" s="1" t="str">
        <f t="shared" si="181"/>
        <v/>
      </c>
      <c r="N1137"/>
    </row>
    <row r="1138" spans="2:14" ht="15" x14ac:dyDescent="0.25">
      <c r="B1138" s="11" t="s">
        <v>1946</v>
      </c>
      <c r="C1138" s="11"/>
      <c r="D1138" s="141">
        <v>41264.704861111109</v>
      </c>
      <c r="E1138" s="141">
        <v>41264.709027777775</v>
      </c>
      <c r="F1138" s="11" t="s">
        <v>2</v>
      </c>
      <c r="G1138" s="11" t="s">
        <v>1947</v>
      </c>
      <c r="H1138" s="2">
        <f t="shared" si="175"/>
        <v>1</v>
      </c>
      <c r="I1138" s="1" t="str">
        <f t="shared" si="180"/>
        <v>SECIPA  </v>
      </c>
      <c r="J1138">
        <f t="shared" si="177"/>
        <v>1</v>
      </c>
      <c r="K1138" s="1" t="str">
        <f t="shared" si="179"/>
        <v>SECIPA</v>
      </c>
      <c r="L1138"/>
      <c r="M1138" s="1" t="str">
        <f t="shared" si="181"/>
        <v/>
      </c>
      <c r="N1138"/>
    </row>
    <row r="1139" spans="2:14" ht="15" x14ac:dyDescent="0.25">
      <c r="B1139" s="9" t="s">
        <v>948</v>
      </c>
      <c r="C1139" s="9"/>
      <c r="D1139" s="142">
        <v>41264.709027777775</v>
      </c>
      <c r="E1139" s="142">
        <v>41269.664583333331</v>
      </c>
      <c r="F1139" s="9" t="s">
        <v>8</v>
      </c>
      <c r="G1139" s="9" t="s">
        <v>1115</v>
      </c>
      <c r="H1139" s="2">
        <f t="shared" si="175"/>
        <v>4</v>
      </c>
      <c r="I1139" s="1" t="str">
        <f t="shared" si="180"/>
        <v>CPL  </v>
      </c>
      <c r="J1139">
        <f t="shared" si="177"/>
        <v>41</v>
      </c>
      <c r="K1139" s="1" t="str">
        <f t="shared" si="179"/>
        <v>CPL</v>
      </c>
      <c r="L1139"/>
      <c r="M1139" s="1" t="str">
        <f t="shared" si="181"/>
        <v/>
      </c>
      <c r="N1139"/>
    </row>
    <row r="1140" spans="2:14" ht="15" x14ac:dyDescent="0.25">
      <c r="B1140" s="11" t="s">
        <v>1093</v>
      </c>
      <c r="C1140" s="11"/>
      <c r="D1140" s="141">
        <v>41269.664583333331</v>
      </c>
      <c r="E1140" s="141">
        <v>41269.723611111112</v>
      </c>
      <c r="F1140" s="11" t="s">
        <v>2</v>
      </c>
      <c r="G1140" s="11" t="s">
        <v>1116</v>
      </c>
      <c r="H1140" s="2">
        <f t="shared" si="175"/>
        <v>1</v>
      </c>
      <c r="I1140" s="1" t="str">
        <f t="shared" si="180"/>
        <v>SCCLC  </v>
      </c>
      <c r="J1140">
        <f t="shared" si="177"/>
        <v>2</v>
      </c>
      <c r="K1140" s="1" t="str">
        <f t="shared" si="179"/>
        <v>SCCLC</v>
      </c>
      <c r="L1140"/>
      <c r="M1140" s="1" t="str">
        <f t="shared" si="181"/>
        <v/>
      </c>
      <c r="N1140"/>
    </row>
    <row r="1141" spans="2:14" ht="15" x14ac:dyDescent="0.25">
      <c r="B1141" s="9" t="s">
        <v>1094</v>
      </c>
      <c r="C1141" s="9"/>
      <c r="D1141" s="142">
        <v>41269.723611111112</v>
      </c>
      <c r="E1141" s="142">
        <v>41269.774305555555</v>
      </c>
      <c r="F1141" s="9" t="s">
        <v>2</v>
      </c>
      <c r="G1141" s="9" t="s">
        <v>1948</v>
      </c>
      <c r="H1141" s="2">
        <f t="shared" si="175"/>
        <v>1</v>
      </c>
      <c r="I1141" s="1" t="str">
        <f t="shared" si="180"/>
        <v>CCLCE  </v>
      </c>
      <c r="J1141">
        <f t="shared" si="177"/>
        <v>1</v>
      </c>
      <c r="K1141" s="1" t="str">
        <f t="shared" si="179"/>
        <v>CCLCE</v>
      </c>
      <c r="L1141"/>
      <c r="M1141" s="1" t="str">
        <f t="shared" si="181"/>
        <v/>
      </c>
      <c r="N1141"/>
    </row>
    <row r="1142" spans="2:14" ht="15" x14ac:dyDescent="0.25">
      <c r="B1142" s="11" t="s">
        <v>1095</v>
      </c>
      <c r="C1142" s="11"/>
      <c r="D1142" s="141">
        <v>41269.774305555555</v>
      </c>
      <c r="E1142" s="141">
        <v>41292.582638888889</v>
      </c>
      <c r="F1142" s="11" t="s">
        <v>121</v>
      </c>
      <c r="G1142" s="11" t="s">
        <v>1117</v>
      </c>
      <c r="H1142" s="2">
        <f t="shared" si="175"/>
        <v>22</v>
      </c>
      <c r="I1142" s="1" t="str">
        <f t="shared" si="180"/>
        <v>CPL  </v>
      </c>
      <c r="J1142">
        <f t="shared" si="177"/>
        <v>41</v>
      </c>
      <c r="K1142" s="1" t="str">
        <f t="shared" si="179"/>
        <v>CPL</v>
      </c>
      <c r="L1142"/>
      <c r="M1142" s="1" t="str">
        <f t="shared" si="181"/>
        <v/>
      </c>
      <c r="N1142"/>
    </row>
    <row r="1143" spans="2:14" ht="15" x14ac:dyDescent="0.25">
      <c r="B1143" s="9" t="s">
        <v>59</v>
      </c>
      <c r="C1143" s="9"/>
      <c r="D1143" s="142">
        <v>41292.582638888889</v>
      </c>
      <c r="E1143" s="142">
        <v>41292.75277777778</v>
      </c>
      <c r="F1143" s="9" t="s">
        <v>2</v>
      </c>
      <c r="G1143" s="9" t="s">
        <v>1118</v>
      </c>
      <c r="H1143" s="2">
        <f t="shared" si="175"/>
        <v>1</v>
      </c>
      <c r="I1143" s="1" t="str">
        <f t="shared" si="180"/>
        <v>ASSDG  </v>
      </c>
      <c r="J1143">
        <f t="shared" si="177"/>
        <v>2</v>
      </c>
      <c r="K1143" s="1" t="str">
        <f t="shared" si="179"/>
        <v>ASSDG</v>
      </c>
      <c r="L1143"/>
      <c r="M1143" s="1" t="str">
        <f t="shared" si="181"/>
        <v/>
      </c>
      <c r="N1143"/>
    </row>
    <row r="1144" spans="2:14" ht="15" x14ac:dyDescent="0.25">
      <c r="B1144" s="11" t="s">
        <v>61</v>
      </c>
      <c r="C1144" s="11"/>
      <c r="D1144" s="141">
        <v>41292.75277777778</v>
      </c>
      <c r="E1144" s="141">
        <v>41292.802083333336</v>
      </c>
      <c r="F1144" s="11" t="s">
        <v>2</v>
      </c>
      <c r="G1144" s="11" t="s">
        <v>1780</v>
      </c>
      <c r="H1144" s="2">
        <f t="shared" si="175"/>
        <v>1</v>
      </c>
      <c r="I1144" s="1" t="str">
        <f t="shared" si="180"/>
        <v>DG  </v>
      </c>
      <c r="J1144">
        <f t="shared" si="177"/>
        <v>3</v>
      </c>
      <c r="K1144" s="1" t="str">
        <f t="shared" si="179"/>
        <v>DG</v>
      </c>
      <c r="L1144"/>
      <c r="M1144" s="1" t="str">
        <f t="shared" si="181"/>
        <v/>
      </c>
      <c r="N1144"/>
    </row>
    <row r="1145" spans="2:14" ht="15" x14ac:dyDescent="0.25">
      <c r="B1145" s="9" t="s">
        <v>1052</v>
      </c>
      <c r="C1145" s="9"/>
      <c r="D1145" s="142">
        <v>41292.802083333336</v>
      </c>
      <c r="E1145" s="142">
        <v>41296.581944444442</v>
      </c>
      <c r="F1145" s="9" t="s">
        <v>13</v>
      </c>
      <c r="G1145" s="9" t="s">
        <v>1119</v>
      </c>
      <c r="H1145" s="2">
        <f t="shared" si="175"/>
        <v>3</v>
      </c>
      <c r="I1145" s="1" t="str">
        <f t="shared" si="180"/>
        <v>CPL  </v>
      </c>
      <c r="J1145">
        <f t="shared" si="177"/>
        <v>41</v>
      </c>
      <c r="K1145" s="1" t="str">
        <f t="shared" si="179"/>
        <v>CPL</v>
      </c>
      <c r="L1145"/>
      <c r="M1145" s="1" t="str">
        <f t="shared" si="181"/>
        <v/>
      </c>
      <c r="N1145"/>
    </row>
    <row r="1146" spans="2:14" ht="15" x14ac:dyDescent="0.25">
      <c r="B1146" s="11" t="s">
        <v>1096</v>
      </c>
      <c r="C1146" s="11"/>
      <c r="D1146" s="141">
        <v>41296.581944444442</v>
      </c>
      <c r="E1146" s="141">
        <v>41296.677777777775</v>
      </c>
      <c r="F1146" s="11" t="s">
        <v>2</v>
      </c>
      <c r="G1146" s="11" t="s">
        <v>1112</v>
      </c>
      <c r="H1146" s="2">
        <f t="shared" si="175"/>
        <v>1</v>
      </c>
      <c r="I1146" s="1" t="str">
        <f t="shared" si="180"/>
        <v>SPO  </v>
      </c>
      <c r="J1146">
        <f t="shared" si="177"/>
        <v>30</v>
      </c>
      <c r="K1146" s="1" t="str">
        <f t="shared" si="179"/>
        <v>SPO</v>
      </c>
      <c r="L1146"/>
      <c r="M1146" s="1" t="str">
        <f t="shared" si="181"/>
        <v/>
      </c>
      <c r="N1146"/>
    </row>
    <row r="1147" spans="2:14" ht="21" x14ac:dyDescent="0.25">
      <c r="B1147" s="9" t="s">
        <v>1097</v>
      </c>
      <c r="C1147" s="9"/>
      <c r="D1147" s="142">
        <v>41296.677777777775</v>
      </c>
      <c r="E1147" s="142">
        <v>41296.740972222222</v>
      </c>
      <c r="F1147" s="9" t="s">
        <v>2</v>
      </c>
      <c r="G1147" s="9" t="s">
        <v>1120</v>
      </c>
      <c r="H1147" s="2">
        <f t="shared" si="175"/>
        <v>1</v>
      </c>
      <c r="I1147" s="1" t="str">
        <f t="shared" si="180"/>
        <v>SECADM  </v>
      </c>
      <c r="J1147">
        <f t="shared" si="177"/>
        <v>5</v>
      </c>
      <c r="K1147" s="1" t="str">
        <f t="shared" si="179"/>
        <v>SECADM</v>
      </c>
      <c r="L1147"/>
      <c r="M1147" s="1" t="str">
        <f t="shared" si="181"/>
        <v/>
      </c>
      <c r="N1147"/>
    </row>
    <row r="1148" spans="2:14" ht="15" x14ac:dyDescent="0.25">
      <c r="B1148" s="11" t="s">
        <v>595</v>
      </c>
      <c r="C1148" s="11"/>
      <c r="D1148" s="141">
        <v>41296.740972222222</v>
      </c>
      <c r="E1148" s="141">
        <v>41297.679861111108</v>
      </c>
      <c r="F1148" s="11" t="s">
        <v>2</v>
      </c>
      <c r="G1148" s="11" t="s">
        <v>1775</v>
      </c>
      <c r="H1148" s="2">
        <f t="shared" si="175"/>
        <v>1</v>
      </c>
      <c r="I1148" s="1" t="str">
        <f t="shared" si="180"/>
        <v>CLC  </v>
      </c>
      <c r="J1148">
        <f t="shared" si="177"/>
        <v>12</v>
      </c>
      <c r="K1148" s="1" t="str">
        <f t="shared" si="179"/>
        <v>CLC</v>
      </c>
      <c r="L1148"/>
      <c r="M1148" s="1" t="str">
        <f t="shared" si="181"/>
        <v/>
      </c>
      <c r="N1148"/>
    </row>
    <row r="1149" spans="2:14" ht="15" x14ac:dyDescent="0.25">
      <c r="B1149" s="9" t="s">
        <v>1098</v>
      </c>
      <c r="C1149" s="9"/>
      <c r="D1149" s="142">
        <v>41297.679861111108</v>
      </c>
      <c r="E1149" s="142">
        <v>41310.770833333336</v>
      </c>
      <c r="F1149" s="9" t="s">
        <v>226</v>
      </c>
      <c r="G1149" s="9" t="s">
        <v>1121</v>
      </c>
      <c r="H1149" s="2">
        <f t="shared" si="175"/>
        <v>13</v>
      </c>
      <c r="I1149" s="1" t="str">
        <f t="shared" si="180"/>
        <v>SCON  </v>
      </c>
      <c r="J1149">
        <f t="shared" si="177"/>
        <v>15</v>
      </c>
      <c r="K1149" s="1" t="str">
        <f t="shared" si="179"/>
        <v>SCON</v>
      </c>
      <c r="L1149"/>
      <c r="M1149" s="1" t="str">
        <f t="shared" si="181"/>
        <v/>
      </c>
      <c r="N1149"/>
    </row>
    <row r="1150" spans="2:14" ht="15" x14ac:dyDescent="0.25">
      <c r="B1150" s="11" t="s">
        <v>1099</v>
      </c>
      <c r="C1150" s="11"/>
      <c r="D1150" s="141">
        <v>41310.770833333336</v>
      </c>
      <c r="E1150" s="141">
        <v>41311.727083333331</v>
      </c>
      <c r="F1150" s="11" t="s">
        <v>2</v>
      </c>
      <c r="G1150" s="11" t="s">
        <v>1122</v>
      </c>
      <c r="H1150" s="2">
        <f t="shared" si="175"/>
        <v>1</v>
      </c>
      <c r="I1150" s="1" t="str">
        <f t="shared" si="180"/>
        <v>SIASG  </v>
      </c>
      <c r="J1150">
        <f t="shared" si="177"/>
        <v>1</v>
      </c>
      <c r="K1150" s="1" t="str">
        <f t="shared" si="179"/>
        <v>SIASG</v>
      </c>
      <c r="L1150"/>
      <c r="M1150" s="1" t="str">
        <f t="shared" si="181"/>
        <v/>
      </c>
      <c r="N1150"/>
    </row>
    <row r="1151" spans="2:14" ht="15" x14ac:dyDescent="0.25">
      <c r="B1151" s="9" t="s">
        <v>1100</v>
      </c>
      <c r="C1151" s="9"/>
      <c r="D1151" s="142">
        <v>41311.727083333331</v>
      </c>
      <c r="E1151" s="142">
        <v>41313.765277777777</v>
      </c>
      <c r="F1151" s="9" t="s">
        <v>11</v>
      </c>
      <c r="G1151" s="9" t="s">
        <v>1123</v>
      </c>
      <c r="H1151" s="2">
        <f t="shared" si="175"/>
        <v>2</v>
      </c>
      <c r="I1151" s="1" t="str">
        <f t="shared" si="180"/>
        <v>SCON  </v>
      </c>
      <c r="J1151">
        <f t="shared" si="177"/>
        <v>15</v>
      </c>
      <c r="K1151" s="1" t="str">
        <f t="shared" si="179"/>
        <v>SCON</v>
      </c>
      <c r="L1151"/>
      <c r="M1151" s="1" t="str">
        <f t="shared" si="181"/>
        <v/>
      </c>
      <c r="N1151"/>
    </row>
    <row r="1152" spans="2:14" ht="15" x14ac:dyDescent="0.25">
      <c r="B1152" s="11" t="s">
        <v>1101</v>
      </c>
      <c r="C1152" s="11"/>
      <c r="D1152" s="141">
        <v>41313.765277777777</v>
      </c>
      <c r="E1152" s="141">
        <v>41313.79791666667</v>
      </c>
      <c r="F1152" s="11" t="s">
        <v>2</v>
      </c>
      <c r="G1152" s="11" t="s">
        <v>1124</v>
      </c>
      <c r="H1152" s="2">
        <f t="shared" si="175"/>
        <v>1</v>
      </c>
      <c r="I1152" s="1" t="str">
        <f t="shared" si="180"/>
        <v>CLC  </v>
      </c>
      <c r="J1152">
        <f t="shared" si="177"/>
        <v>12</v>
      </c>
      <c r="K1152" s="1" t="str">
        <f t="shared" si="179"/>
        <v>CLC</v>
      </c>
      <c r="L1152"/>
      <c r="M1152" s="1" t="str">
        <f t="shared" si="181"/>
        <v/>
      </c>
      <c r="N1152"/>
    </row>
    <row r="1153" spans="1:39" ht="15" x14ac:dyDescent="0.25">
      <c r="B1153" s="9" t="s">
        <v>1102</v>
      </c>
      <c r="C1153" s="9"/>
      <c r="D1153" s="142">
        <v>41313.79791666667</v>
      </c>
      <c r="E1153" s="142">
        <v>41318.711111111108</v>
      </c>
      <c r="F1153" s="9" t="s">
        <v>8</v>
      </c>
      <c r="G1153" s="9" t="s">
        <v>788</v>
      </c>
      <c r="H1153" s="2">
        <f t="shared" si="175"/>
        <v>4</v>
      </c>
      <c r="I1153" s="1" t="str">
        <f t="shared" si="180"/>
        <v>SAEO  </v>
      </c>
      <c r="J1153">
        <f t="shared" si="177"/>
        <v>4</v>
      </c>
      <c r="K1153" s="1" t="str">
        <f t="shared" si="179"/>
        <v>SAEO</v>
      </c>
      <c r="L1153"/>
      <c r="M1153" s="1" t="str">
        <f t="shared" si="181"/>
        <v/>
      </c>
      <c r="N1153"/>
    </row>
    <row r="1154" spans="1:39" ht="15" x14ac:dyDescent="0.25">
      <c r="B1154" s="11" t="s">
        <v>1103</v>
      </c>
      <c r="C1154" s="11"/>
      <c r="D1154" s="141">
        <v>41318.711111111108</v>
      </c>
      <c r="E1154" s="141">
        <v>41346.813888888886</v>
      </c>
      <c r="F1154" s="11" t="s">
        <v>690</v>
      </c>
      <c r="G1154" s="11" t="s">
        <v>1125</v>
      </c>
      <c r="H1154" s="2">
        <f t="shared" si="175"/>
        <v>28</v>
      </c>
      <c r="I1154" s="1" t="str">
        <f t="shared" si="180"/>
        <v>SPO  </v>
      </c>
      <c r="J1154">
        <f t="shared" si="177"/>
        <v>30</v>
      </c>
      <c r="K1154" s="1" t="str">
        <f t="shared" si="179"/>
        <v>SPO</v>
      </c>
      <c r="L1154"/>
      <c r="M1154" s="1" t="str">
        <f t="shared" si="181"/>
        <v/>
      </c>
      <c r="N1154"/>
    </row>
    <row r="1155" spans="1:39" ht="15" x14ac:dyDescent="0.25">
      <c r="B1155" s="9" t="s">
        <v>1104</v>
      </c>
      <c r="C1155" s="9"/>
      <c r="D1155" s="142">
        <v>41346.813888888886</v>
      </c>
      <c r="E1155" s="142">
        <v>41347.579861111109</v>
      </c>
      <c r="F1155" s="9" t="s">
        <v>2</v>
      </c>
      <c r="G1155" s="9" t="s">
        <v>816</v>
      </c>
      <c r="H1155" s="2">
        <f t="shared" si="175"/>
        <v>1</v>
      </c>
      <c r="I1155" s="1" t="str">
        <f t="shared" si="180"/>
        <v>CO  </v>
      </c>
      <c r="J1155">
        <f t="shared" si="177"/>
        <v>4</v>
      </c>
      <c r="K1155" s="1" t="str">
        <f t="shared" si="179"/>
        <v>CO</v>
      </c>
      <c r="L1155"/>
      <c r="M1155" s="1" t="str">
        <f t="shared" si="181"/>
        <v/>
      </c>
      <c r="N1155"/>
    </row>
    <row r="1156" spans="1:39" ht="15" x14ac:dyDescent="0.25">
      <c r="B1156" s="11" t="s">
        <v>1105</v>
      </c>
      <c r="C1156" s="11"/>
      <c r="D1156" s="141">
        <v>41347.579861111109</v>
      </c>
      <c r="E1156" s="141">
        <v>41347.768750000003</v>
      </c>
      <c r="F1156" s="11" t="s">
        <v>2</v>
      </c>
      <c r="G1156" s="11" t="s">
        <v>1827</v>
      </c>
      <c r="H1156" s="2">
        <f t="shared" si="175"/>
        <v>1</v>
      </c>
      <c r="I1156" s="1" t="str">
        <f t="shared" si="180"/>
        <v>SECOFC  </v>
      </c>
      <c r="J1156">
        <f t="shared" si="177"/>
        <v>2</v>
      </c>
      <c r="K1156" s="1" t="str">
        <f t="shared" si="179"/>
        <v>SECOFC</v>
      </c>
      <c r="L1156"/>
      <c r="M1156" s="1" t="str">
        <f t="shared" si="181"/>
        <v/>
      </c>
      <c r="N1156"/>
    </row>
    <row r="1157" spans="1:39" ht="15" x14ac:dyDescent="0.25">
      <c r="B1157" s="9" t="s">
        <v>1106</v>
      </c>
      <c r="C1157" s="9"/>
      <c r="D1157" s="142">
        <v>41347.768750000003</v>
      </c>
      <c r="E1157" s="142">
        <v>41347.816666666666</v>
      </c>
      <c r="F1157" s="9" t="s">
        <v>2</v>
      </c>
      <c r="G1157" s="9" t="s">
        <v>1126</v>
      </c>
      <c r="H1157" s="2">
        <f t="shared" si="175"/>
        <v>1</v>
      </c>
      <c r="I1157" s="1" t="str">
        <f t="shared" si="180"/>
        <v>DG  </v>
      </c>
      <c r="J1157">
        <f t="shared" si="177"/>
        <v>3</v>
      </c>
      <c r="K1157" s="1" t="str">
        <f t="shared" si="179"/>
        <v>DG</v>
      </c>
      <c r="L1157"/>
      <c r="M1157" s="1" t="str">
        <f t="shared" si="181"/>
        <v/>
      </c>
      <c r="N1157"/>
    </row>
    <row r="1158" spans="1:39" ht="15" x14ac:dyDescent="0.25">
      <c r="B1158" s="11" t="s">
        <v>1107</v>
      </c>
      <c r="C1158" s="11"/>
      <c r="D1158" s="141">
        <v>41347.816666666666</v>
      </c>
      <c r="E1158" s="141">
        <v>41348.71597222222</v>
      </c>
      <c r="F1158" s="11" t="s">
        <v>2</v>
      </c>
      <c r="G1158" s="11" t="s">
        <v>104</v>
      </c>
      <c r="H1158" s="2">
        <f t="shared" si="175"/>
        <v>1</v>
      </c>
      <c r="I1158" s="1" t="str">
        <f t="shared" si="180"/>
        <v>CO  </v>
      </c>
      <c r="J1158">
        <f t="shared" si="177"/>
        <v>4</v>
      </c>
      <c r="K1158" s="1" t="str">
        <f t="shared" si="179"/>
        <v>CO</v>
      </c>
      <c r="L1158"/>
      <c r="M1158" s="1" t="str">
        <f t="shared" si="181"/>
        <v/>
      </c>
      <c r="N1158"/>
    </row>
    <row r="1159" spans="1:39" ht="15" x14ac:dyDescent="0.25">
      <c r="B1159" s="9" t="s">
        <v>1108</v>
      </c>
      <c r="C1159" s="9"/>
      <c r="D1159" s="142">
        <v>41348.71597222222</v>
      </c>
      <c r="E1159" s="145">
        <v>41348.769444444442</v>
      </c>
      <c r="F1159" s="37" t="s">
        <v>2</v>
      </c>
      <c r="G1159" s="37" t="s">
        <v>480</v>
      </c>
      <c r="H1159" s="121">
        <f t="shared" si="175"/>
        <v>1</v>
      </c>
      <c r="I1159" s="1" t="str">
        <f t="shared" si="180"/>
        <v>ACO  </v>
      </c>
      <c r="J1159">
        <f t="shared" si="177"/>
        <v>1</v>
      </c>
      <c r="K1159" s="1" t="str">
        <f t="shared" si="179"/>
        <v>ACO</v>
      </c>
      <c r="L1159"/>
      <c r="M1159" s="1" t="str">
        <f t="shared" si="181"/>
        <v/>
      </c>
      <c r="N1159"/>
    </row>
    <row r="1160" spans="1:39" x14ac:dyDescent="0.15">
      <c r="I1160" s="39"/>
      <c r="J1160" s="39"/>
      <c r="K1160" s="1" t="str">
        <f t="shared" si="179"/>
        <v/>
      </c>
      <c r="M1160" s="1" t="str">
        <f t="shared" si="181"/>
        <v/>
      </c>
    </row>
    <row r="1161" spans="1:39" x14ac:dyDescent="0.15">
      <c r="B1161" s="15"/>
      <c r="C1161" s="15"/>
      <c r="D1161" s="15"/>
      <c r="E1161" s="15"/>
      <c r="F1161" s="15"/>
      <c r="G1161" s="15"/>
      <c r="H1161" s="15"/>
      <c r="I1161" s="39"/>
      <c r="J1161" s="39"/>
      <c r="K1161" s="1" t="str">
        <f t="shared" si="179"/>
        <v/>
      </c>
      <c r="M1161" s="1" t="str">
        <f t="shared" si="181"/>
        <v/>
      </c>
    </row>
    <row r="1162" spans="1:39" ht="11.25" thickBot="1" x14ac:dyDescent="0.2">
      <c r="I1162" s="40" t="s">
        <v>311</v>
      </c>
      <c r="J1162" s="39"/>
      <c r="K1162" s="1" t="str">
        <f t="shared" si="179"/>
        <v>DADOS EXTRAIDOS:</v>
      </c>
      <c r="L1162" s="6" t="s">
        <v>1451</v>
      </c>
      <c r="M1162" s="1" t="str">
        <f t="shared" si="181"/>
        <v>DADOS AGRUPADOS</v>
      </c>
      <c r="P1162" s="6"/>
    </row>
    <row r="1163" spans="1:39" ht="21.75" customHeight="1" thickBot="1" x14ac:dyDescent="0.2">
      <c r="A1163" s="41" t="s">
        <v>1499</v>
      </c>
      <c r="G1163" s="16" t="s">
        <v>1949</v>
      </c>
      <c r="I1163" s="6" t="s">
        <v>310</v>
      </c>
      <c r="J1163" s="6" t="s">
        <v>326</v>
      </c>
      <c r="K1163" s="1" t="str">
        <f t="shared" si="179"/>
        <v>DEPTO</v>
      </c>
      <c r="L1163" s="39"/>
      <c r="M1163" s="1" t="str">
        <f t="shared" si="181"/>
        <v/>
      </c>
      <c r="N1163" s="39"/>
      <c r="O1163" s="39"/>
      <c r="P1163" s="89" t="s">
        <v>1478</v>
      </c>
      <c r="Q1163" s="43"/>
      <c r="R1163" s="43"/>
      <c r="S1163" s="42"/>
    </row>
    <row r="1164" spans="1:39" ht="15" x14ac:dyDescent="0.25">
      <c r="B1164" s="11" t="s">
        <v>2048</v>
      </c>
      <c r="C1164" s="11"/>
      <c r="D1164" s="10" t="s">
        <v>1</v>
      </c>
      <c r="E1164" s="141">
        <v>40927.791666666664</v>
      </c>
      <c r="F1164" s="11" t="s">
        <v>2</v>
      </c>
      <c r="G1164" s="11" t="s">
        <v>1</v>
      </c>
      <c r="H1164" s="2">
        <f t="shared" ref="H1164:H1194" si="182">VALUE(IF(LEFT(F1164,1)="&lt;",1,LEFT(F1164,2)))</f>
        <v>1</v>
      </c>
      <c r="I1164" s="1" t="str">
        <f t="shared" ref="I1164:I1172" si="183">RIGHT(B1164,LEN(B1164)-4)</f>
        <v>SMCIP </v>
      </c>
      <c r="J1164">
        <f t="shared" ref="J1164:J1194" si="184">SUMIFS($H$1164:$H$1194,$I$1164:$I$1194,I1164)</f>
        <v>20</v>
      </c>
      <c r="K1164" s="1" t="str">
        <f t="shared" si="179"/>
        <v>SMCIP</v>
      </c>
      <c r="L1164" s="39" t="s">
        <v>2049</v>
      </c>
      <c r="M1164" s="1" t="str">
        <f t="shared" si="181"/>
        <v>SMCIP</v>
      </c>
      <c r="N1164">
        <v>20</v>
      </c>
      <c r="O1164" s="39"/>
      <c r="P1164" s="84" t="s">
        <v>1501</v>
      </c>
      <c r="Q1164" s="82">
        <f>SUMIFS($N$1164:$N$1184,$M$1164:$M$1184,P1164)</f>
        <v>0</v>
      </c>
      <c r="R1164" s="82"/>
      <c r="S1164" s="83"/>
      <c r="T1164" s="39"/>
      <c r="U1164" s="39"/>
      <c r="V1164" s="39"/>
      <c r="W1164" s="39"/>
      <c r="X1164" s="39"/>
      <c r="Y1164" s="39"/>
      <c r="Z1164" s="39"/>
      <c r="AA1164" s="39"/>
      <c r="AB1164" s="39"/>
      <c r="AC1164" s="39"/>
      <c r="AD1164" s="39"/>
      <c r="AE1164" s="39"/>
      <c r="AF1164" s="39"/>
      <c r="AG1164" s="39"/>
      <c r="AH1164" s="39"/>
      <c r="AI1164" s="39"/>
      <c r="AJ1164" s="39"/>
      <c r="AK1164" s="39"/>
      <c r="AL1164" s="39"/>
      <c r="AM1164" s="39"/>
    </row>
    <row r="1165" spans="1:39" ht="15" x14ac:dyDescent="0.25">
      <c r="B1165" s="9" t="s">
        <v>1128</v>
      </c>
      <c r="C1165" s="9"/>
      <c r="D1165" s="142">
        <v>40927.791666666664</v>
      </c>
      <c r="E1165" s="142">
        <v>40928.781944444447</v>
      </c>
      <c r="F1165" s="9" t="s">
        <v>2</v>
      </c>
      <c r="G1165" s="9" t="s">
        <v>1833</v>
      </c>
      <c r="H1165" s="2">
        <f t="shared" si="182"/>
        <v>1</v>
      </c>
      <c r="I1165" s="1" t="str">
        <f t="shared" si="183"/>
        <v>SMOEP  </v>
      </c>
      <c r="J1165">
        <f t="shared" si="184"/>
        <v>1</v>
      </c>
      <c r="K1165" s="1" t="str">
        <f t="shared" si="179"/>
        <v>SMOEP</v>
      </c>
      <c r="L1165" s="39" t="s">
        <v>1477</v>
      </c>
      <c r="M1165" s="1" t="str">
        <f t="shared" si="181"/>
        <v>SMOEP</v>
      </c>
      <c r="N1165">
        <v>1</v>
      </c>
      <c r="O1165" s="39"/>
      <c r="P1165" s="84" t="s">
        <v>1505</v>
      </c>
      <c r="Q1165" s="85">
        <f t="shared" ref="Q1165:Q1185" si="185">SUMIFS($N$1164:$N$1184,$M$1164:$M$1184,P1165)</f>
        <v>0</v>
      </c>
      <c r="R1165" s="85"/>
      <c r="S1165" s="86"/>
      <c r="T1165" s="39"/>
      <c r="U1165" s="39"/>
      <c r="V1165" s="39"/>
      <c r="W1165" s="39"/>
      <c r="X1165" s="39"/>
      <c r="Y1165" s="39"/>
      <c r="Z1165" s="39"/>
      <c r="AA1165" s="39"/>
      <c r="AB1165" s="39"/>
      <c r="AC1165" s="39"/>
      <c r="AD1165" s="39"/>
      <c r="AE1165" s="39"/>
      <c r="AF1165" s="39"/>
      <c r="AG1165" s="39"/>
      <c r="AH1165" s="39"/>
      <c r="AI1165" s="39"/>
      <c r="AJ1165" s="39"/>
      <c r="AK1165" s="39"/>
      <c r="AL1165" s="39"/>
      <c r="AM1165" s="39"/>
    </row>
    <row r="1166" spans="1:39" s="15" customFormat="1" ht="15" x14ac:dyDescent="0.25">
      <c r="A1166" s="39"/>
      <c r="B1166" s="11" t="s">
        <v>930</v>
      </c>
      <c r="C1166" s="11"/>
      <c r="D1166" s="141">
        <v>40928.781944444447</v>
      </c>
      <c r="E1166" s="141">
        <v>40932.789583333331</v>
      </c>
      <c r="F1166" s="11" t="s">
        <v>8</v>
      </c>
      <c r="G1166" s="11" t="s">
        <v>1737</v>
      </c>
      <c r="H1166" s="2">
        <f t="shared" si="182"/>
        <v>4</v>
      </c>
      <c r="I1166" s="1" t="str">
        <f t="shared" si="183"/>
        <v>SECADM  </v>
      </c>
      <c r="J1166">
        <f t="shared" si="184"/>
        <v>4</v>
      </c>
      <c r="K1166" s="1" t="str">
        <f t="shared" si="179"/>
        <v>SECADM</v>
      </c>
      <c r="L1166" s="39" t="s">
        <v>315</v>
      </c>
      <c r="M1166" s="1" t="str">
        <f t="shared" si="181"/>
        <v>SECADM</v>
      </c>
      <c r="N1166">
        <v>4</v>
      </c>
      <c r="O1166" s="39"/>
      <c r="P1166" s="61" t="s">
        <v>1503</v>
      </c>
      <c r="Q1166" s="62">
        <f t="shared" si="185"/>
        <v>0</v>
      </c>
      <c r="R1166" s="62"/>
      <c r="S1166" s="63"/>
      <c r="T1166" s="39"/>
      <c r="U1166" s="39"/>
      <c r="V1166" s="39"/>
      <c r="W1166" s="39"/>
      <c r="X1166" s="39"/>
      <c r="Y1166" s="39"/>
      <c r="Z1166" s="39"/>
      <c r="AA1166" s="39"/>
      <c r="AB1166" s="39"/>
      <c r="AC1166" s="39"/>
      <c r="AD1166" s="39"/>
      <c r="AE1166" s="39"/>
      <c r="AF1166" s="39"/>
      <c r="AG1166" s="39"/>
      <c r="AH1166" s="39"/>
      <c r="AI1166" s="39"/>
      <c r="AJ1166" s="39"/>
      <c r="AK1166" s="39"/>
      <c r="AL1166" s="39"/>
      <c r="AM1166" s="39"/>
    </row>
    <row r="1167" spans="1:39" ht="15" x14ac:dyDescent="0.25">
      <c r="B1167" s="9" t="s">
        <v>964</v>
      </c>
      <c r="C1167" s="9"/>
      <c r="D1167" s="142">
        <v>40932.789583333331</v>
      </c>
      <c r="E1167" s="142">
        <v>40932.824305555558</v>
      </c>
      <c r="F1167" s="9" t="s">
        <v>2</v>
      </c>
      <c r="G1167" s="9" t="s">
        <v>1143</v>
      </c>
      <c r="H1167" s="2">
        <f t="shared" si="182"/>
        <v>1</v>
      </c>
      <c r="I1167" s="1" t="str">
        <f t="shared" si="183"/>
        <v>DG  </v>
      </c>
      <c r="J1167">
        <f t="shared" si="184"/>
        <v>4</v>
      </c>
      <c r="K1167" s="1" t="str">
        <f t="shared" si="179"/>
        <v>DG</v>
      </c>
      <c r="L1167" s="39" t="s">
        <v>323</v>
      </c>
      <c r="M1167" s="1" t="str">
        <f t="shared" si="181"/>
        <v>DG</v>
      </c>
      <c r="N1167">
        <v>4</v>
      </c>
      <c r="O1167" s="39"/>
      <c r="P1167" s="61" t="s">
        <v>1507</v>
      </c>
      <c r="Q1167" s="62">
        <f t="shared" si="185"/>
        <v>0</v>
      </c>
      <c r="R1167" s="62"/>
      <c r="S1167" s="63"/>
      <c r="T1167" s="39"/>
      <c r="U1167" s="39"/>
      <c r="V1167" s="39"/>
      <c r="W1167" s="39"/>
      <c r="X1167" s="39"/>
      <c r="Y1167" s="39"/>
      <c r="Z1167" s="39"/>
      <c r="AA1167" s="39"/>
      <c r="AB1167" s="39"/>
      <c r="AC1167" s="39"/>
      <c r="AD1167" s="39"/>
      <c r="AE1167" s="39"/>
      <c r="AF1167" s="39"/>
      <c r="AG1167" s="39"/>
      <c r="AH1167" s="39"/>
      <c r="AI1167" s="39"/>
      <c r="AJ1167" s="39"/>
      <c r="AK1167" s="39"/>
      <c r="AL1167" s="39"/>
      <c r="AM1167" s="39"/>
    </row>
    <row r="1168" spans="1:39" ht="15" x14ac:dyDescent="0.25">
      <c r="B1168" s="11" t="s">
        <v>1129</v>
      </c>
      <c r="C1168" s="11"/>
      <c r="D1168" s="141">
        <v>40932.824305555558</v>
      </c>
      <c r="E1168" s="141">
        <v>40934.724999999999</v>
      </c>
      <c r="F1168" s="11" t="s">
        <v>31</v>
      </c>
      <c r="G1168" s="11" t="s">
        <v>1950</v>
      </c>
      <c r="H1168" s="2">
        <f t="shared" si="182"/>
        <v>1</v>
      </c>
      <c r="I1168" s="1" t="str">
        <f t="shared" si="183"/>
        <v>SC  </v>
      </c>
      <c r="J1168">
        <f t="shared" si="184"/>
        <v>1</v>
      </c>
      <c r="K1168" s="1" t="str">
        <f t="shared" si="179"/>
        <v>SC</v>
      </c>
      <c r="L1168" s="39" t="s">
        <v>320</v>
      </c>
      <c r="M1168" s="1" t="str">
        <f t="shared" si="181"/>
        <v>SC</v>
      </c>
      <c r="N1168">
        <v>1</v>
      </c>
      <c r="O1168" s="39"/>
      <c r="P1168" s="61" t="s">
        <v>1540</v>
      </c>
      <c r="Q1168" s="62">
        <f t="shared" si="185"/>
        <v>22</v>
      </c>
      <c r="R1168" s="62"/>
      <c r="S1168" s="63"/>
      <c r="T1168" s="39"/>
      <c r="U1168" s="39"/>
      <c r="V1168" s="39"/>
      <c r="W1168" s="39"/>
      <c r="X1168" s="39"/>
      <c r="Y1168" s="39"/>
      <c r="Z1168" s="39"/>
      <c r="AA1168" s="39"/>
      <c r="AB1168" s="39"/>
      <c r="AC1168" s="39"/>
      <c r="AD1168" s="39"/>
      <c r="AE1168" s="39"/>
      <c r="AF1168" s="39"/>
      <c r="AG1168" s="39"/>
      <c r="AH1168" s="39"/>
      <c r="AI1168" s="39"/>
      <c r="AJ1168" s="39"/>
      <c r="AK1168" s="39"/>
      <c r="AL1168" s="39"/>
      <c r="AM1168" s="39"/>
    </row>
    <row r="1169" spans="2:39" ht="15" x14ac:dyDescent="0.25">
      <c r="B1169" s="9" t="s">
        <v>830</v>
      </c>
      <c r="C1169" s="9"/>
      <c r="D1169" s="142">
        <v>40934.724999999999</v>
      </c>
      <c r="E1169" s="142">
        <v>40934.74722222222</v>
      </c>
      <c r="F1169" s="9" t="s">
        <v>2</v>
      </c>
      <c r="G1169" s="9" t="s">
        <v>1144</v>
      </c>
      <c r="H1169" s="2">
        <f t="shared" si="182"/>
        <v>1</v>
      </c>
      <c r="I1169" s="1" t="str">
        <f t="shared" si="183"/>
        <v>CLC  </v>
      </c>
      <c r="J1169">
        <f t="shared" si="184"/>
        <v>3</v>
      </c>
      <c r="K1169" s="1" t="str">
        <f t="shared" si="179"/>
        <v>CLC</v>
      </c>
      <c r="L1169" s="39" t="s">
        <v>319</v>
      </c>
      <c r="M1169" s="1" t="str">
        <f t="shared" si="181"/>
        <v>CLC</v>
      </c>
      <c r="N1169">
        <v>3</v>
      </c>
      <c r="O1169" s="39"/>
      <c r="P1169" s="61" t="s">
        <v>1541</v>
      </c>
      <c r="Q1169" s="62">
        <f t="shared" si="185"/>
        <v>1</v>
      </c>
      <c r="R1169" s="62"/>
      <c r="S1169" s="63"/>
      <c r="T1169" s="39"/>
      <c r="U1169" s="39"/>
      <c r="V1169" s="39"/>
      <c r="W1169" s="39"/>
      <c r="X1169" s="39"/>
      <c r="Y1169" s="39"/>
      <c r="Z1169" s="39"/>
      <c r="AA1169" s="39"/>
      <c r="AB1169" s="39"/>
      <c r="AC1169" s="39"/>
      <c r="AD1169" s="39"/>
      <c r="AE1169" s="39"/>
      <c r="AF1169" s="39"/>
      <c r="AG1169" s="39"/>
      <c r="AH1169" s="39"/>
      <c r="AI1169" s="39"/>
      <c r="AJ1169" s="39"/>
      <c r="AK1169" s="39"/>
      <c r="AL1169" s="39"/>
      <c r="AM1169" s="39"/>
    </row>
    <row r="1170" spans="2:39" ht="15" x14ac:dyDescent="0.25">
      <c r="B1170" s="11" t="s">
        <v>1130</v>
      </c>
      <c r="C1170" s="11"/>
      <c r="D1170" s="141">
        <v>40934.74722222222</v>
      </c>
      <c r="E1170" s="141">
        <v>40935.747916666667</v>
      </c>
      <c r="F1170" s="11" t="s">
        <v>31</v>
      </c>
      <c r="G1170" s="11" t="s">
        <v>624</v>
      </c>
      <c r="H1170" s="2">
        <f t="shared" si="182"/>
        <v>1</v>
      </c>
      <c r="I1170" s="1" t="str">
        <f t="shared" si="183"/>
        <v>SLIC  </v>
      </c>
      <c r="J1170">
        <f t="shared" si="184"/>
        <v>9</v>
      </c>
      <c r="K1170" s="1" t="str">
        <f t="shared" si="179"/>
        <v>SLIC</v>
      </c>
      <c r="L1170" s="39" t="s">
        <v>1462</v>
      </c>
      <c r="M1170" s="1" t="str">
        <f t="shared" si="181"/>
        <v>SLIC</v>
      </c>
      <c r="N1170">
        <v>9</v>
      </c>
      <c r="O1170" s="39"/>
      <c r="P1170" s="61" t="s">
        <v>1542</v>
      </c>
      <c r="Q1170" s="62">
        <f t="shared" si="185"/>
        <v>0</v>
      </c>
      <c r="R1170" s="62"/>
      <c r="S1170" s="63"/>
      <c r="T1170" s="39"/>
      <c r="U1170" s="39"/>
      <c r="V1170" s="39"/>
      <c r="W1170" s="39"/>
      <c r="X1170" s="39"/>
      <c r="Y1170" s="39"/>
      <c r="Z1170" s="39"/>
      <c r="AA1170" s="39"/>
      <c r="AB1170" s="39"/>
      <c r="AC1170" s="39"/>
      <c r="AD1170" s="39"/>
      <c r="AE1170" s="39"/>
      <c r="AF1170" s="39"/>
      <c r="AG1170" s="39"/>
      <c r="AH1170" s="39"/>
      <c r="AI1170" s="39"/>
      <c r="AJ1170" s="39"/>
      <c r="AK1170" s="39"/>
      <c r="AL1170" s="39"/>
      <c r="AM1170" s="39"/>
    </row>
    <row r="1171" spans="2:39" ht="15" x14ac:dyDescent="0.25">
      <c r="B1171" s="9" t="s">
        <v>1131</v>
      </c>
      <c r="C1171" s="9"/>
      <c r="D1171" s="142">
        <v>40935.747916666667</v>
      </c>
      <c r="E1171" s="142">
        <v>40939.684027777781</v>
      </c>
      <c r="F1171" s="9" t="s">
        <v>13</v>
      </c>
      <c r="G1171" s="9" t="s">
        <v>1145</v>
      </c>
      <c r="H1171" s="2">
        <f t="shared" si="182"/>
        <v>3</v>
      </c>
      <c r="I1171" s="1" t="str">
        <f t="shared" si="183"/>
        <v>GABSA  </v>
      </c>
      <c r="J1171">
        <f t="shared" si="184"/>
        <v>3</v>
      </c>
      <c r="K1171" s="1" t="str">
        <f t="shared" si="179"/>
        <v>GABSA</v>
      </c>
      <c r="L1171" s="39" t="s">
        <v>1493</v>
      </c>
      <c r="M1171" s="1" t="str">
        <f t="shared" si="181"/>
        <v>GABSA</v>
      </c>
      <c r="N1171">
        <v>3</v>
      </c>
      <c r="O1171" s="39"/>
      <c r="P1171" s="61" t="s">
        <v>1543</v>
      </c>
      <c r="Q1171" s="62">
        <f t="shared" si="185"/>
        <v>0</v>
      </c>
      <c r="R1171" s="62"/>
      <c r="S1171" s="63"/>
      <c r="T1171" s="39"/>
      <c r="U1171" s="39"/>
      <c r="V1171" s="39"/>
      <c r="W1171" s="39"/>
      <c r="X1171" s="39"/>
      <c r="Y1171" s="39"/>
      <c r="Z1171" s="39"/>
      <c r="AA1171" s="39"/>
      <c r="AB1171" s="39"/>
      <c r="AC1171" s="39"/>
      <c r="AD1171" s="39"/>
      <c r="AE1171" s="39"/>
      <c r="AF1171" s="39"/>
      <c r="AG1171" s="39"/>
      <c r="AH1171" s="39"/>
      <c r="AI1171" s="39"/>
      <c r="AJ1171" s="39"/>
      <c r="AK1171" s="39"/>
      <c r="AL1171" s="39"/>
      <c r="AM1171" s="39"/>
    </row>
    <row r="1172" spans="2:39" ht="21" x14ac:dyDescent="0.25">
      <c r="B1172" s="11" t="s">
        <v>1132</v>
      </c>
      <c r="C1172" s="11"/>
      <c r="D1172" s="141">
        <v>40939.684027777781</v>
      </c>
      <c r="E1172" s="141">
        <v>40939.768055555556</v>
      </c>
      <c r="F1172" s="11" t="s">
        <v>2</v>
      </c>
      <c r="G1172" s="11" t="s">
        <v>1951</v>
      </c>
      <c r="H1172" s="2">
        <f t="shared" si="182"/>
        <v>1</v>
      </c>
      <c r="I1172" s="1" t="str">
        <f t="shared" si="183"/>
        <v>DG  </v>
      </c>
      <c r="J1172">
        <f t="shared" si="184"/>
        <v>4</v>
      </c>
      <c r="K1172" s="1" t="str">
        <f t="shared" si="179"/>
        <v>DG</v>
      </c>
      <c r="L1172" s="1" t="s">
        <v>330</v>
      </c>
      <c r="M1172" s="1" t="str">
        <f t="shared" si="181"/>
        <v>CPL</v>
      </c>
      <c r="N1172">
        <v>20</v>
      </c>
      <c r="O1172" s="39"/>
      <c r="P1172" s="61" t="s">
        <v>1719</v>
      </c>
      <c r="Q1172" s="62">
        <f t="shared" si="185"/>
        <v>0</v>
      </c>
      <c r="R1172" s="62"/>
      <c r="S1172" s="63"/>
      <c r="T1172" s="39"/>
      <c r="U1172" s="39"/>
      <c r="V1172" s="39"/>
      <c r="W1172" s="39"/>
      <c r="X1172" s="39"/>
      <c r="Y1172" s="39"/>
      <c r="Z1172" s="39"/>
      <c r="AA1172" s="39"/>
      <c r="AB1172" s="39"/>
      <c r="AC1172" s="39"/>
      <c r="AD1172" s="39"/>
      <c r="AE1172" s="39"/>
      <c r="AF1172" s="39"/>
      <c r="AG1172" s="39"/>
      <c r="AH1172" s="39"/>
      <c r="AI1172" s="39"/>
      <c r="AJ1172" s="39"/>
      <c r="AK1172" s="39"/>
      <c r="AL1172" s="39"/>
      <c r="AM1172" s="39"/>
    </row>
    <row r="1173" spans="2:39" ht="15" x14ac:dyDescent="0.25">
      <c r="B1173" s="9" t="s">
        <v>91</v>
      </c>
      <c r="C1173" s="9"/>
      <c r="D1173" s="142">
        <v>40939.768055555556</v>
      </c>
      <c r="E1173" s="142">
        <v>40939.78402777778</v>
      </c>
      <c r="F1173" s="9" t="s">
        <v>2</v>
      </c>
      <c r="G1173" s="9" t="s">
        <v>1146</v>
      </c>
      <c r="H1173" s="2">
        <f t="shared" si="182"/>
        <v>1</v>
      </c>
      <c r="I1173" s="1" t="str">
        <f t="shared" ref="I1173:I1194" si="186">RIGHT(B1173,LEN(B1173)-5)</f>
        <v>CLC  </v>
      </c>
      <c r="J1173">
        <f t="shared" si="184"/>
        <v>3</v>
      </c>
      <c r="K1173" s="1" t="str">
        <f t="shared" si="179"/>
        <v>CLC</v>
      </c>
      <c r="L1173" s="1" t="s">
        <v>322</v>
      </c>
      <c r="M1173" s="1" t="str">
        <f t="shared" si="181"/>
        <v>ASSDG</v>
      </c>
      <c r="N1173">
        <v>2</v>
      </c>
      <c r="O1173" s="39"/>
      <c r="P1173" s="61" t="s">
        <v>1509</v>
      </c>
      <c r="Q1173" s="62">
        <f t="shared" si="185"/>
        <v>0</v>
      </c>
      <c r="R1173" s="62"/>
      <c r="S1173" s="63"/>
      <c r="T1173" s="39"/>
      <c r="U1173" s="39"/>
      <c r="V1173" s="39"/>
      <c r="W1173" s="39"/>
      <c r="X1173" s="39"/>
      <c r="Y1173" s="39"/>
      <c r="Z1173" s="39"/>
      <c r="AA1173" s="39"/>
      <c r="AB1173" s="39"/>
      <c r="AC1173" s="39"/>
      <c r="AD1173" s="39"/>
      <c r="AE1173" s="39"/>
      <c r="AF1173" s="39"/>
      <c r="AG1173" s="39"/>
      <c r="AH1173" s="39"/>
      <c r="AI1173" s="39"/>
      <c r="AJ1173" s="39"/>
      <c r="AK1173" s="39"/>
      <c r="AL1173" s="39"/>
      <c r="AM1173" s="39"/>
    </row>
    <row r="1174" spans="2:39" ht="15" x14ac:dyDescent="0.25">
      <c r="B1174" s="11" t="s">
        <v>1133</v>
      </c>
      <c r="C1174" s="11"/>
      <c r="D1174" s="141">
        <v>40939.78402777778</v>
      </c>
      <c r="E1174" s="141">
        <v>40940.574999999997</v>
      </c>
      <c r="F1174" s="11" t="s">
        <v>2</v>
      </c>
      <c r="G1174" s="11" t="s">
        <v>624</v>
      </c>
      <c r="H1174" s="2">
        <f t="shared" si="182"/>
        <v>1</v>
      </c>
      <c r="I1174" s="1" t="str">
        <f t="shared" si="186"/>
        <v>SLIC  </v>
      </c>
      <c r="J1174">
        <f t="shared" si="184"/>
        <v>9</v>
      </c>
      <c r="K1174" s="1" t="str">
        <f t="shared" si="179"/>
        <v>SLIC</v>
      </c>
      <c r="L1174" s="1" t="s">
        <v>314</v>
      </c>
      <c r="M1174" s="1" t="str">
        <f t="shared" si="181"/>
        <v>CAA</v>
      </c>
      <c r="N1174">
        <v>22</v>
      </c>
      <c r="O1174" s="39"/>
      <c r="P1174" s="61" t="s">
        <v>1511</v>
      </c>
      <c r="Q1174" s="62">
        <f t="shared" si="185"/>
        <v>0</v>
      </c>
      <c r="R1174" s="62"/>
      <c r="S1174" s="63"/>
      <c r="T1174" s="39"/>
      <c r="U1174" s="39"/>
      <c r="V1174" s="39"/>
      <c r="W1174" s="39"/>
      <c r="X1174" s="39"/>
      <c r="Y1174" s="39"/>
      <c r="Z1174" s="39"/>
      <c r="AA1174" s="39"/>
      <c r="AB1174" s="39"/>
      <c r="AC1174" s="39"/>
      <c r="AD1174" s="39"/>
      <c r="AE1174" s="39"/>
      <c r="AF1174" s="39"/>
      <c r="AG1174" s="39"/>
      <c r="AH1174" s="39"/>
      <c r="AI1174" s="39"/>
      <c r="AJ1174" s="39"/>
      <c r="AK1174" s="39"/>
      <c r="AL1174" s="39"/>
      <c r="AM1174" s="39"/>
    </row>
    <row r="1175" spans="2:39" ht="15" x14ac:dyDescent="0.25">
      <c r="B1175" s="9" t="s">
        <v>94</v>
      </c>
      <c r="C1175" s="9"/>
      <c r="D1175" s="142">
        <v>40940.574999999997</v>
      </c>
      <c r="E1175" s="142">
        <v>40940.640972222223</v>
      </c>
      <c r="F1175" s="9" t="s">
        <v>2</v>
      </c>
      <c r="G1175" s="9" t="s">
        <v>1147</v>
      </c>
      <c r="H1175" s="2">
        <f t="shared" si="182"/>
        <v>1</v>
      </c>
      <c r="I1175" s="1" t="str">
        <f t="shared" si="186"/>
        <v>CLC  </v>
      </c>
      <c r="J1175">
        <f t="shared" si="184"/>
        <v>3</v>
      </c>
      <c r="K1175" s="1" t="str">
        <f t="shared" si="179"/>
        <v>CLC</v>
      </c>
      <c r="L1175" s="1" t="s">
        <v>1491</v>
      </c>
      <c r="M1175" s="1" t="str">
        <f t="shared" si="181"/>
        <v>SCCLC</v>
      </c>
      <c r="N1175">
        <v>1</v>
      </c>
      <c r="P1175" s="61" t="s">
        <v>1513</v>
      </c>
      <c r="Q1175" s="62">
        <f t="shared" si="185"/>
        <v>0</v>
      </c>
      <c r="R1175" s="62"/>
      <c r="S1175" s="63"/>
    </row>
    <row r="1176" spans="2:39" ht="15" x14ac:dyDescent="0.25">
      <c r="B1176" s="11" t="s">
        <v>1134</v>
      </c>
      <c r="C1176" s="11"/>
      <c r="D1176" s="141">
        <v>40940.640972222223</v>
      </c>
      <c r="E1176" s="141">
        <v>40941.568749999999</v>
      </c>
      <c r="F1176" s="11" t="s">
        <v>2</v>
      </c>
      <c r="G1176" s="11" t="s">
        <v>627</v>
      </c>
      <c r="H1176" s="2">
        <f t="shared" si="182"/>
        <v>1</v>
      </c>
      <c r="I1176" s="1" t="str">
        <f t="shared" si="186"/>
        <v>CPL  </v>
      </c>
      <c r="J1176">
        <f t="shared" si="184"/>
        <v>20</v>
      </c>
      <c r="K1176" s="1" t="str">
        <f t="shared" si="179"/>
        <v>CPL</v>
      </c>
      <c r="L1176"/>
      <c r="M1176" s="97" t="s">
        <v>1549</v>
      </c>
      <c r="N1176">
        <f>SUM(N1158:N1175)</f>
        <v>90</v>
      </c>
      <c r="P1176" s="58" t="s">
        <v>1515</v>
      </c>
      <c r="Q1176" s="59">
        <f t="shared" si="185"/>
        <v>0</v>
      </c>
      <c r="R1176" s="59"/>
      <c r="S1176" s="60"/>
    </row>
    <row r="1177" spans="2:39" ht="15" x14ac:dyDescent="0.25">
      <c r="B1177" s="9" t="s">
        <v>1135</v>
      </c>
      <c r="C1177" s="9"/>
      <c r="D1177" s="142">
        <v>40941.568749999999</v>
      </c>
      <c r="E1177" s="142">
        <v>40941.709027777775</v>
      </c>
      <c r="F1177" s="9" t="s">
        <v>2</v>
      </c>
      <c r="G1177" s="9" t="s">
        <v>1148</v>
      </c>
      <c r="H1177" s="2">
        <f t="shared" si="182"/>
        <v>1</v>
      </c>
      <c r="I1177" s="1" t="str">
        <f t="shared" si="186"/>
        <v>ASSDG  </v>
      </c>
      <c r="J1177">
        <f t="shared" si="184"/>
        <v>2</v>
      </c>
      <c r="K1177" s="1" t="str">
        <f t="shared" si="179"/>
        <v>ASSDG</v>
      </c>
      <c r="L1177"/>
      <c r="M1177" s="1" t="str">
        <f t="shared" si="181"/>
        <v/>
      </c>
      <c r="N1177"/>
      <c r="P1177" s="58" t="s">
        <v>1517</v>
      </c>
      <c r="Q1177" s="59">
        <f t="shared" si="185"/>
        <v>0</v>
      </c>
      <c r="R1177" s="59"/>
      <c r="S1177" s="60"/>
    </row>
    <row r="1178" spans="2:39" ht="15" x14ac:dyDescent="0.25">
      <c r="B1178" s="11" t="s">
        <v>1136</v>
      </c>
      <c r="C1178" s="11"/>
      <c r="D1178" s="141">
        <v>40941.709027777775</v>
      </c>
      <c r="E1178" s="141">
        <v>40946.597916666666</v>
      </c>
      <c r="F1178" s="11" t="s">
        <v>8</v>
      </c>
      <c r="G1178" s="11" t="s">
        <v>1000</v>
      </c>
      <c r="H1178" s="2">
        <f t="shared" si="182"/>
        <v>4</v>
      </c>
      <c r="I1178" s="1" t="str">
        <f t="shared" si="186"/>
        <v>SLIC  </v>
      </c>
      <c r="J1178">
        <f t="shared" si="184"/>
        <v>9</v>
      </c>
      <c r="K1178" s="1" t="str">
        <f t="shared" si="179"/>
        <v>SLIC</v>
      </c>
      <c r="L1178"/>
      <c r="M1178" s="1" t="str">
        <f t="shared" si="181"/>
        <v/>
      </c>
      <c r="N1178"/>
      <c r="P1178" s="58" t="s">
        <v>1519</v>
      </c>
      <c r="Q1178" s="59">
        <f t="shared" si="185"/>
        <v>0</v>
      </c>
      <c r="R1178" s="59"/>
      <c r="S1178" s="60"/>
    </row>
    <row r="1179" spans="2:39" ht="15" x14ac:dyDescent="0.25">
      <c r="B1179" s="9" t="s">
        <v>969</v>
      </c>
      <c r="C1179" s="9"/>
      <c r="D1179" s="142">
        <v>40946.597916666666</v>
      </c>
      <c r="E1179" s="142">
        <v>40946.665972222225</v>
      </c>
      <c r="F1179" s="9" t="s">
        <v>2</v>
      </c>
      <c r="G1179" s="9" t="s">
        <v>980</v>
      </c>
      <c r="H1179" s="2">
        <f t="shared" si="182"/>
        <v>1</v>
      </c>
      <c r="I1179" s="1" t="str">
        <f t="shared" si="186"/>
        <v>CPL  </v>
      </c>
      <c r="J1179">
        <f t="shared" si="184"/>
        <v>20</v>
      </c>
      <c r="K1179" s="1" t="str">
        <f t="shared" si="179"/>
        <v>CPL</v>
      </c>
      <c r="L1179"/>
      <c r="M1179" s="1" t="str">
        <f t="shared" si="181"/>
        <v/>
      </c>
      <c r="N1179"/>
      <c r="P1179" s="58" t="s">
        <v>1533</v>
      </c>
      <c r="Q1179" s="59">
        <f t="shared" si="185"/>
        <v>0</v>
      </c>
      <c r="R1179" s="59"/>
      <c r="S1179" s="60"/>
    </row>
    <row r="1180" spans="2:39" ht="15" x14ac:dyDescent="0.25">
      <c r="B1180" s="11" t="s">
        <v>1137</v>
      </c>
      <c r="C1180" s="11"/>
      <c r="D1180" s="141">
        <v>40946.665972222225</v>
      </c>
      <c r="E1180" s="141">
        <v>40947.781944444447</v>
      </c>
      <c r="F1180" s="11" t="s">
        <v>31</v>
      </c>
      <c r="G1180" s="11" t="s">
        <v>1149</v>
      </c>
      <c r="H1180" s="2">
        <f t="shared" si="182"/>
        <v>1</v>
      </c>
      <c r="I1180" s="1" t="str">
        <f t="shared" si="186"/>
        <v>SLIC  </v>
      </c>
      <c r="J1180">
        <f t="shared" si="184"/>
        <v>9</v>
      </c>
      <c r="K1180" s="1" t="str">
        <f t="shared" si="179"/>
        <v>SLIC</v>
      </c>
      <c r="L1180"/>
      <c r="M1180" s="1" t="str">
        <f t="shared" si="181"/>
        <v/>
      </c>
      <c r="N1180"/>
      <c r="P1180" s="58" t="s">
        <v>1522</v>
      </c>
      <c r="Q1180" s="59">
        <f t="shared" si="185"/>
        <v>0</v>
      </c>
      <c r="R1180" s="59"/>
      <c r="S1180" s="60"/>
    </row>
    <row r="1181" spans="2:39" ht="15" x14ac:dyDescent="0.25">
      <c r="B1181" s="9" t="s">
        <v>1138</v>
      </c>
      <c r="C1181" s="9"/>
      <c r="D1181" s="142">
        <v>40947.781944444447</v>
      </c>
      <c r="E1181" s="142">
        <v>40949.663194444445</v>
      </c>
      <c r="F1181" s="9" t="s">
        <v>31</v>
      </c>
      <c r="G1181" s="9" t="s">
        <v>1150</v>
      </c>
      <c r="H1181" s="2">
        <f t="shared" si="182"/>
        <v>1</v>
      </c>
      <c r="I1181" s="1" t="str">
        <f t="shared" si="186"/>
        <v>CPL  </v>
      </c>
      <c r="J1181">
        <f t="shared" si="184"/>
        <v>20</v>
      </c>
      <c r="K1181" s="1" t="str">
        <f t="shared" si="179"/>
        <v>CPL</v>
      </c>
      <c r="L1181"/>
      <c r="M1181" s="1" t="str">
        <f t="shared" si="181"/>
        <v/>
      </c>
      <c r="N1181"/>
      <c r="P1181" s="58" t="s">
        <v>1544</v>
      </c>
      <c r="Q1181" s="59">
        <f t="shared" si="185"/>
        <v>0</v>
      </c>
      <c r="R1181" s="59"/>
      <c r="S1181" s="60"/>
    </row>
    <row r="1182" spans="2:39" ht="15" x14ac:dyDescent="0.25">
      <c r="B1182" s="11" t="s">
        <v>838</v>
      </c>
      <c r="C1182" s="11"/>
      <c r="D1182" s="141">
        <v>40949.663194444445</v>
      </c>
      <c r="E1182" s="141">
        <v>40952.59097222222</v>
      </c>
      <c r="F1182" s="11" t="s">
        <v>11</v>
      </c>
      <c r="G1182" s="11" t="s">
        <v>115</v>
      </c>
      <c r="H1182" s="2">
        <f t="shared" si="182"/>
        <v>2</v>
      </c>
      <c r="I1182" s="1" t="str">
        <f t="shared" si="186"/>
        <v>SLIC  </v>
      </c>
      <c r="J1182">
        <f t="shared" si="184"/>
        <v>9</v>
      </c>
      <c r="K1182" s="1" t="str">
        <f t="shared" si="179"/>
        <v>SLIC</v>
      </c>
      <c r="L1182"/>
      <c r="M1182" s="1" t="str">
        <f t="shared" si="181"/>
        <v/>
      </c>
      <c r="N1182"/>
      <c r="P1182" s="58" t="s">
        <v>1545</v>
      </c>
      <c r="Q1182" s="59">
        <f t="shared" si="185"/>
        <v>0</v>
      </c>
      <c r="R1182" s="59"/>
      <c r="S1182" s="60"/>
    </row>
    <row r="1183" spans="2:39" ht="15" x14ac:dyDescent="0.25">
      <c r="B1183" s="9" t="s">
        <v>1091</v>
      </c>
      <c r="C1183" s="9"/>
      <c r="D1183" s="142">
        <v>40952.59097222222</v>
      </c>
      <c r="E1183" s="142">
        <v>40968.79791666667</v>
      </c>
      <c r="F1183" s="9" t="s">
        <v>1139</v>
      </c>
      <c r="G1183" s="9" t="s">
        <v>1150</v>
      </c>
      <c r="H1183" s="2">
        <f t="shared" si="182"/>
        <v>16</v>
      </c>
      <c r="I1183" s="1" t="str">
        <f t="shared" si="186"/>
        <v>CPL  </v>
      </c>
      <c r="J1183">
        <f t="shared" si="184"/>
        <v>20</v>
      </c>
      <c r="K1183" s="1" t="str">
        <f t="shared" si="179"/>
        <v>CPL</v>
      </c>
      <c r="L1183"/>
      <c r="M1183" s="1" t="str">
        <f t="shared" si="181"/>
        <v/>
      </c>
      <c r="N1183"/>
      <c r="P1183" s="58" t="s">
        <v>1546</v>
      </c>
      <c r="Q1183" s="59">
        <f t="shared" si="185"/>
        <v>0</v>
      </c>
      <c r="R1183" s="59"/>
      <c r="S1183" s="60"/>
    </row>
    <row r="1184" spans="2:39" ht="15" x14ac:dyDescent="0.25">
      <c r="B1184" s="11" t="s">
        <v>936</v>
      </c>
      <c r="C1184" s="11"/>
      <c r="D1184" s="141">
        <v>40968.79791666667</v>
      </c>
      <c r="E1184" s="141">
        <v>40969.686111111114</v>
      </c>
      <c r="F1184" s="11" t="s">
        <v>2</v>
      </c>
      <c r="G1184" s="11" t="s">
        <v>637</v>
      </c>
      <c r="H1184" s="2">
        <f t="shared" si="182"/>
        <v>1</v>
      </c>
      <c r="I1184" s="1" t="str">
        <f t="shared" si="186"/>
        <v>ASSDG  </v>
      </c>
      <c r="J1184">
        <f t="shared" si="184"/>
        <v>2</v>
      </c>
      <c r="K1184" s="1" t="str">
        <f t="shared" ref="K1184:K1247" si="187">TRIM(SUBSTITUTE(I1184,CHAR(160),CHAR(32)))</f>
        <v>ASSDG</v>
      </c>
      <c r="L1184"/>
      <c r="M1184" s="1" t="str">
        <f t="shared" si="181"/>
        <v/>
      </c>
      <c r="N1184"/>
      <c r="P1184" s="58" t="s">
        <v>1547</v>
      </c>
      <c r="Q1184" s="59">
        <f t="shared" si="185"/>
        <v>0</v>
      </c>
      <c r="R1184" s="59"/>
      <c r="S1184" s="60"/>
    </row>
    <row r="1185" spans="1:35" ht="15.75" thickBot="1" x14ac:dyDescent="0.3">
      <c r="B1185" s="9" t="s">
        <v>937</v>
      </c>
      <c r="C1185" s="9"/>
      <c r="D1185" s="142">
        <v>40969.686111111114</v>
      </c>
      <c r="E1185" s="142">
        <v>40969.763888888891</v>
      </c>
      <c r="F1185" s="9" t="s">
        <v>2</v>
      </c>
      <c r="G1185" s="9" t="s">
        <v>1737</v>
      </c>
      <c r="H1185" s="2">
        <f t="shared" si="182"/>
        <v>1</v>
      </c>
      <c r="I1185" s="1" t="str">
        <f t="shared" si="186"/>
        <v>DG  </v>
      </c>
      <c r="J1185">
        <f t="shared" si="184"/>
        <v>4</v>
      </c>
      <c r="K1185" s="1" t="str">
        <f t="shared" si="187"/>
        <v>DG</v>
      </c>
      <c r="L1185"/>
      <c r="M1185" s="1" t="str">
        <f t="shared" si="181"/>
        <v/>
      </c>
      <c r="N1185"/>
      <c r="P1185" s="64" t="s">
        <v>1548</v>
      </c>
      <c r="Q1185" s="88">
        <f t="shared" si="185"/>
        <v>0</v>
      </c>
      <c r="R1185" s="88"/>
      <c r="S1185" s="65"/>
    </row>
    <row r="1186" spans="1:35" ht="15" x14ac:dyDescent="0.25">
      <c r="B1186" s="11" t="s">
        <v>2055</v>
      </c>
      <c r="C1186" s="11"/>
      <c r="D1186" s="141">
        <v>40969.763888888891</v>
      </c>
      <c r="E1186" s="141">
        <v>40984.715277777781</v>
      </c>
      <c r="F1186" s="11" t="s">
        <v>665</v>
      </c>
      <c r="G1186" s="11" t="s">
        <v>2056</v>
      </c>
      <c r="H1186" s="2">
        <f t="shared" si="182"/>
        <v>14</v>
      </c>
      <c r="I1186" s="1" t="str">
        <f t="shared" si="186"/>
        <v>SMCIP </v>
      </c>
      <c r="J1186">
        <f t="shared" si="184"/>
        <v>20</v>
      </c>
      <c r="K1186" s="1" t="str">
        <f t="shared" si="187"/>
        <v>SMCIP</v>
      </c>
      <c r="L1186"/>
      <c r="M1186" s="1" t="str">
        <f t="shared" si="181"/>
        <v/>
      </c>
      <c r="N1186"/>
    </row>
    <row r="1187" spans="1:35" ht="15" x14ac:dyDescent="0.25">
      <c r="B1187" s="9" t="s">
        <v>1140</v>
      </c>
      <c r="C1187" s="9"/>
      <c r="D1187" s="142">
        <v>40984.715277777781</v>
      </c>
      <c r="E1187" s="142">
        <v>40984.834722222222</v>
      </c>
      <c r="F1187" s="9" t="s">
        <v>2</v>
      </c>
      <c r="G1187" s="9" t="s">
        <v>1151</v>
      </c>
      <c r="H1187" s="2">
        <f t="shared" si="182"/>
        <v>1</v>
      </c>
      <c r="I1187" s="1" t="str">
        <f t="shared" si="186"/>
        <v>DG  </v>
      </c>
      <c r="J1187">
        <f t="shared" si="184"/>
        <v>4</v>
      </c>
      <c r="K1187" s="1" t="str">
        <f t="shared" si="187"/>
        <v>DG</v>
      </c>
      <c r="L1187"/>
      <c r="M1187" s="1" t="str">
        <f t="shared" si="181"/>
        <v/>
      </c>
      <c r="N1187"/>
    </row>
    <row r="1188" spans="1:35" ht="15" x14ac:dyDescent="0.25">
      <c r="B1188" s="11" t="s">
        <v>2057</v>
      </c>
      <c r="C1188" s="11"/>
      <c r="D1188" s="141">
        <v>40984.834722222222</v>
      </c>
      <c r="E1188" s="141">
        <v>40987.663888888892</v>
      </c>
      <c r="F1188" s="11" t="s">
        <v>11</v>
      </c>
      <c r="G1188" s="11" t="s">
        <v>1152</v>
      </c>
      <c r="H1188" s="2">
        <f t="shared" si="182"/>
        <v>2</v>
      </c>
      <c r="I1188" s="1" t="str">
        <f t="shared" si="186"/>
        <v>SMCIP </v>
      </c>
      <c r="J1188">
        <f t="shared" si="184"/>
        <v>20</v>
      </c>
      <c r="K1188" s="1" t="str">
        <f t="shared" si="187"/>
        <v>SMCIP</v>
      </c>
      <c r="L1188"/>
      <c r="M1188" s="1" t="str">
        <f t="shared" si="181"/>
        <v/>
      </c>
      <c r="N1188"/>
    </row>
    <row r="1189" spans="1:35" ht="15" x14ac:dyDescent="0.25">
      <c r="B1189" s="9" t="s">
        <v>1141</v>
      </c>
      <c r="C1189" s="9"/>
      <c r="D1189" s="142">
        <v>40987.663888888892</v>
      </c>
      <c r="E1189" s="142">
        <v>40987.765277777777</v>
      </c>
      <c r="F1189" s="9" t="s">
        <v>2</v>
      </c>
      <c r="G1189" s="9" t="s">
        <v>1153</v>
      </c>
      <c r="H1189" s="2">
        <f t="shared" si="182"/>
        <v>1</v>
      </c>
      <c r="I1189" s="1" t="str">
        <f t="shared" si="186"/>
        <v>CPL  </v>
      </c>
      <c r="J1189">
        <f t="shared" si="184"/>
        <v>20</v>
      </c>
      <c r="K1189" s="1" t="str">
        <f t="shared" si="187"/>
        <v>CPL</v>
      </c>
      <c r="L1189"/>
      <c r="M1189" s="1" t="str">
        <f t="shared" ref="M1189:M1252" si="188">TRIM(SUBSTITUTE(L1189,CHAR(160),CHAR(32)))</f>
        <v/>
      </c>
      <c r="N1189"/>
    </row>
    <row r="1190" spans="1:35" ht="15" x14ac:dyDescent="0.25">
      <c r="B1190" s="11" t="s">
        <v>2058</v>
      </c>
      <c r="C1190" s="11"/>
      <c r="D1190" s="141">
        <v>40987.765277777777</v>
      </c>
      <c r="E1190" s="141">
        <v>40987.795138888891</v>
      </c>
      <c r="F1190" s="11" t="s">
        <v>2</v>
      </c>
      <c r="G1190" s="11" t="s">
        <v>1154</v>
      </c>
      <c r="H1190" s="2">
        <f t="shared" si="182"/>
        <v>1</v>
      </c>
      <c r="I1190" s="1" t="str">
        <f t="shared" si="186"/>
        <v>SMCIP </v>
      </c>
      <c r="J1190">
        <f t="shared" si="184"/>
        <v>20</v>
      </c>
      <c r="K1190" s="1" t="str">
        <f t="shared" si="187"/>
        <v>SMCIP</v>
      </c>
      <c r="L1190"/>
      <c r="M1190" s="1" t="str">
        <f t="shared" si="188"/>
        <v/>
      </c>
      <c r="N1190"/>
    </row>
    <row r="1191" spans="1:35" ht="15" x14ac:dyDescent="0.25">
      <c r="B1191" s="9" t="s">
        <v>370</v>
      </c>
      <c r="C1191" s="9"/>
      <c r="D1191" s="142">
        <v>40987.795138888891</v>
      </c>
      <c r="E1191" s="142">
        <v>41010.677083333336</v>
      </c>
      <c r="F1191" s="9" t="s">
        <v>121</v>
      </c>
      <c r="G1191" s="9" t="s">
        <v>1952</v>
      </c>
      <c r="H1191" s="2">
        <f t="shared" si="182"/>
        <v>22</v>
      </c>
      <c r="I1191" s="1" t="str">
        <f t="shared" si="186"/>
        <v>CAA  </v>
      </c>
      <c r="J1191">
        <f t="shared" si="184"/>
        <v>22</v>
      </c>
      <c r="K1191" s="1" t="str">
        <f t="shared" si="187"/>
        <v>CAA</v>
      </c>
      <c r="L1191"/>
      <c r="M1191" s="1" t="str">
        <f t="shared" si="188"/>
        <v/>
      </c>
      <c r="N1191"/>
    </row>
    <row r="1192" spans="1:35" ht="15" x14ac:dyDescent="0.25">
      <c r="B1192" s="11" t="s">
        <v>2059</v>
      </c>
      <c r="C1192" s="11"/>
      <c r="D1192" s="141">
        <v>41010.677083333336</v>
      </c>
      <c r="E1192" s="141">
        <v>41011.75</v>
      </c>
      <c r="F1192" s="11" t="s">
        <v>31</v>
      </c>
      <c r="G1192" s="11" t="s">
        <v>1838</v>
      </c>
      <c r="H1192" s="2">
        <f t="shared" si="182"/>
        <v>1</v>
      </c>
      <c r="I1192" s="1" t="str">
        <f t="shared" si="186"/>
        <v>SMCIP </v>
      </c>
      <c r="J1192">
        <f t="shared" si="184"/>
        <v>20</v>
      </c>
      <c r="K1192" s="1" t="str">
        <f t="shared" si="187"/>
        <v>SMCIP</v>
      </c>
      <c r="L1192"/>
      <c r="M1192" s="1" t="str">
        <f t="shared" si="188"/>
        <v/>
      </c>
      <c r="N1192"/>
    </row>
    <row r="1193" spans="1:35" ht="15" x14ac:dyDescent="0.25">
      <c r="B1193" s="9" t="s">
        <v>1142</v>
      </c>
      <c r="C1193" s="9"/>
      <c r="D1193" s="142">
        <v>41011.75</v>
      </c>
      <c r="E1193" s="142">
        <v>41011.810416666667</v>
      </c>
      <c r="F1193" s="9" t="s">
        <v>2</v>
      </c>
      <c r="G1193" s="9" t="s">
        <v>1953</v>
      </c>
      <c r="H1193" s="2">
        <f t="shared" si="182"/>
        <v>1</v>
      </c>
      <c r="I1193" s="1" t="str">
        <f t="shared" si="186"/>
        <v>SCCLC  </v>
      </c>
      <c r="J1193">
        <f t="shared" si="184"/>
        <v>1</v>
      </c>
      <c r="K1193" s="1" t="str">
        <f t="shared" si="187"/>
        <v>SCCLC</v>
      </c>
      <c r="L1193"/>
      <c r="M1193" s="1" t="str">
        <f t="shared" si="188"/>
        <v/>
      </c>
      <c r="N1193"/>
    </row>
    <row r="1194" spans="1:35" ht="15" x14ac:dyDescent="0.25">
      <c r="B1194" s="11" t="s">
        <v>2060</v>
      </c>
      <c r="C1194" s="11"/>
      <c r="D1194" s="141">
        <v>41011.810416666667</v>
      </c>
      <c r="E1194" s="141">
        <v>41012.770833333336</v>
      </c>
      <c r="F1194" s="11" t="s">
        <v>2</v>
      </c>
      <c r="G1194" s="11" t="s">
        <v>1954</v>
      </c>
      <c r="H1194" s="2">
        <f t="shared" si="182"/>
        <v>1</v>
      </c>
      <c r="I1194" s="1" t="str">
        <f t="shared" si="186"/>
        <v>SMCIP </v>
      </c>
      <c r="J1194">
        <f t="shared" si="184"/>
        <v>20</v>
      </c>
      <c r="K1194" s="1" t="str">
        <f t="shared" si="187"/>
        <v>SMCIP</v>
      </c>
      <c r="L1194"/>
      <c r="M1194" s="1" t="str">
        <f t="shared" si="188"/>
        <v/>
      </c>
      <c r="N1194"/>
    </row>
    <row r="1195" spans="1:35" x14ac:dyDescent="0.15">
      <c r="K1195" s="1" t="str">
        <f t="shared" si="187"/>
        <v/>
      </c>
      <c r="M1195" s="1" t="str">
        <f t="shared" si="188"/>
        <v/>
      </c>
    </row>
    <row r="1196" spans="1:35" ht="11.25" thickBot="1" x14ac:dyDescent="0.2">
      <c r="B1196" s="15"/>
      <c r="C1196" s="15"/>
      <c r="D1196" s="15"/>
      <c r="E1196" s="15"/>
      <c r="F1196" s="15"/>
      <c r="G1196" s="15"/>
      <c r="H1196" s="15"/>
      <c r="I1196" s="40" t="s">
        <v>311</v>
      </c>
      <c r="J1196" s="39"/>
      <c r="K1196" s="1" t="str">
        <f t="shared" si="187"/>
        <v>DADOS EXTRAIDOS:</v>
      </c>
      <c r="L1196" s="6" t="s">
        <v>1451</v>
      </c>
      <c r="M1196" s="1" t="str">
        <f t="shared" si="188"/>
        <v>DADOS AGRUPADOS</v>
      </c>
      <c r="P1196" s="6"/>
    </row>
    <row r="1197" spans="1:35" ht="32.25" thickBot="1" x14ac:dyDescent="0.2">
      <c r="A1197" s="41" t="s">
        <v>1499</v>
      </c>
      <c r="G1197" s="16" t="s">
        <v>1955</v>
      </c>
      <c r="I1197" s="6" t="s">
        <v>310</v>
      </c>
      <c r="J1197" s="6" t="s">
        <v>326</v>
      </c>
      <c r="K1197" s="1" t="str">
        <f t="shared" si="187"/>
        <v>DEPTO</v>
      </c>
      <c r="L1197" s="39"/>
      <c r="M1197" s="1" t="str">
        <f t="shared" si="188"/>
        <v/>
      </c>
      <c r="N1197" s="39"/>
      <c r="O1197" s="39"/>
      <c r="P1197" s="89" t="s">
        <v>1478</v>
      </c>
      <c r="Q1197" s="43"/>
      <c r="R1197" s="43"/>
      <c r="S1197" s="42"/>
    </row>
    <row r="1198" spans="1:35" ht="15" x14ac:dyDescent="0.25">
      <c r="B1198" s="11" t="s">
        <v>791</v>
      </c>
      <c r="C1198" s="11"/>
      <c r="D1198" s="10" t="s">
        <v>1</v>
      </c>
      <c r="E1198" s="141">
        <v>41885.78402777778</v>
      </c>
      <c r="F1198" s="11" t="s">
        <v>2</v>
      </c>
      <c r="G1198" s="11" t="s">
        <v>1</v>
      </c>
      <c r="H1198" s="2">
        <f t="shared" ref="H1198:H1229" si="189">VALUE(IF(LEFT(F1198,1)="&lt;",1,LEFT(F1198,2)))</f>
        <v>1</v>
      </c>
      <c r="I1198" s="1" t="str">
        <f t="shared" ref="I1198:I1206" si="190">RIGHT(B1198,LEN(B1198)-4)</f>
        <v>SMOEP  </v>
      </c>
      <c r="J1198">
        <f t="shared" ref="J1198:J1229" si="191">SUMIFS($H$1198:$H$1252,$I$1198:$I$1252,I1198)</f>
        <v>24</v>
      </c>
      <c r="K1198" s="1" t="str">
        <f t="shared" si="187"/>
        <v>SMOEP</v>
      </c>
      <c r="L1198" s="1" t="s">
        <v>1477</v>
      </c>
      <c r="M1198" s="100"/>
      <c r="N1198" s="99"/>
      <c r="P1198" s="84" t="s">
        <v>1501</v>
      </c>
      <c r="Q1198" s="82">
        <f>SUMIFS($N$1198:$N$1218,$M$1198:$M$1218,P1198)</f>
        <v>0</v>
      </c>
      <c r="R1198" s="82"/>
      <c r="S1198" s="83"/>
    </row>
    <row r="1199" spans="1:35" ht="15" x14ac:dyDescent="0.25">
      <c r="B1199" s="9" t="s">
        <v>346</v>
      </c>
      <c r="C1199" s="9"/>
      <c r="D1199" s="142">
        <v>41885.78402777778</v>
      </c>
      <c r="E1199" s="142">
        <v>41886.539583333331</v>
      </c>
      <c r="F1199" s="9" t="s">
        <v>2</v>
      </c>
      <c r="G1199" s="9" t="s">
        <v>909</v>
      </c>
      <c r="H1199" s="2">
        <f t="shared" si="189"/>
        <v>1</v>
      </c>
      <c r="I1199" s="1" t="str">
        <f t="shared" si="190"/>
        <v>CAA  </v>
      </c>
      <c r="J1199">
        <f t="shared" si="191"/>
        <v>1</v>
      </c>
      <c r="K1199" s="1" t="str">
        <f t="shared" si="187"/>
        <v>CAA</v>
      </c>
      <c r="L1199" s="39" t="s">
        <v>314</v>
      </c>
      <c r="M1199" s="1" t="str">
        <f t="shared" si="188"/>
        <v>CAA</v>
      </c>
      <c r="N1199">
        <v>1</v>
      </c>
      <c r="O1199" s="39"/>
      <c r="P1199" s="84" t="s">
        <v>1505</v>
      </c>
      <c r="Q1199" s="85">
        <f t="shared" ref="Q1199:Q1219" si="192">SUMIFS($N$1198:$N$1218,$M$1198:$M$1218,P1199)</f>
        <v>0</v>
      </c>
      <c r="R1199" s="85"/>
      <c r="S1199" s="86"/>
      <c r="T1199" s="39"/>
      <c r="U1199" s="39"/>
      <c r="V1199" s="39"/>
      <c r="W1199" s="39"/>
      <c r="X1199" s="39"/>
      <c r="Y1199" s="39"/>
      <c r="Z1199" s="39"/>
      <c r="AA1199" s="39"/>
      <c r="AB1199" s="39"/>
      <c r="AC1199" s="39"/>
      <c r="AD1199" s="39"/>
      <c r="AE1199" s="39"/>
      <c r="AF1199" s="39"/>
      <c r="AG1199" s="39"/>
      <c r="AH1199" s="39"/>
      <c r="AI1199" s="39"/>
    </row>
    <row r="1200" spans="1:35" ht="15" x14ac:dyDescent="0.25">
      <c r="B1200" s="11" t="s">
        <v>930</v>
      </c>
      <c r="C1200" s="11"/>
      <c r="D1200" s="141">
        <v>41886.539583333331</v>
      </c>
      <c r="E1200" s="141">
        <v>41886.612500000003</v>
      </c>
      <c r="F1200" s="11" t="s">
        <v>2</v>
      </c>
      <c r="G1200" s="11" t="s">
        <v>1956</v>
      </c>
      <c r="H1200" s="2">
        <f t="shared" si="189"/>
        <v>1</v>
      </c>
      <c r="I1200" s="1" t="str">
        <f t="shared" si="190"/>
        <v>SECADM  </v>
      </c>
      <c r="J1200">
        <f t="shared" si="191"/>
        <v>5</v>
      </c>
      <c r="K1200" s="1" t="str">
        <f t="shared" si="187"/>
        <v>SECADM</v>
      </c>
      <c r="L1200" s="39" t="s">
        <v>315</v>
      </c>
      <c r="M1200" s="1" t="str">
        <f t="shared" si="188"/>
        <v>SECADM</v>
      </c>
      <c r="N1200">
        <v>5</v>
      </c>
      <c r="O1200" s="39"/>
      <c r="P1200" s="61" t="s">
        <v>1503</v>
      </c>
      <c r="Q1200" s="62">
        <f t="shared" si="192"/>
        <v>0</v>
      </c>
      <c r="R1200" s="62"/>
      <c r="S1200" s="63"/>
      <c r="T1200" s="39"/>
      <c r="U1200" s="39"/>
      <c r="V1200" s="39"/>
      <c r="W1200" s="39"/>
      <c r="X1200" s="39"/>
      <c r="Y1200" s="39"/>
      <c r="Z1200" s="39"/>
      <c r="AA1200" s="39"/>
      <c r="AB1200" s="39"/>
      <c r="AC1200" s="39"/>
      <c r="AD1200" s="39"/>
      <c r="AE1200" s="39"/>
      <c r="AF1200" s="39"/>
      <c r="AG1200" s="39"/>
      <c r="AH1200" s="39"/>
      <c r="AI1200" s="39"/>
    </row>
    <row r="1201" spans="1:35" s="15" customFormat="1" ht="15" x14ac:dyDescent="0.25">
      <c r="A1201" s="39"/>
      <c r="B1201" s="9" t="s">
        <v>1155</v>
      </c>
      <c r="C1201" s="9"/>
      <c r="D1201" s="142">
        <v>41886.612500000003</v>
      </c>
      <c r="E1201" s="142">
        <v>41893.756249999999</v>
      </c>
      <c r="F1201" s="9" t="s">
        <v>178</v>
      </c>
      <c r="G1201" s="9" t="s">
        <v>1174</v>
      </c>
      <c r="H1201" s="2">
        <f t="shared" si="189"/>
        <v>7</v>
      </c>
      <c r="I1201" s="1" t="str">
        <f t="shared" si="190"/>
        <v>SMOEP  </v>
      </c>
      <c r="J1201">
        <f t="shared" si="191"/>
        <v>24</v>
      </c>
      <c r="K1201" s="1" t="str">
        <f t="shared" si="187"/>
        <v>SMOEP</v>
      </c>
      <c r="L1201" s="39" t="s">
        <v>319</v>
      </c>
      <c r="M1201" s="1" t="str">
        <f t="shared" si="188"/>
        <v>CLC</v>
      </c>
      <c r="N1201">
        <v>4</v>
      </c>
      <c r="O1201" s="39"/>
      <c r="P1201" s="61" t="s">
        <v>1507</v>
      </c>
      <c r="Q1201" s="62">
        <f t="shared" si="192"/>
        <v>0</v>
      </c>
      <c r="R1201" s="62"/>
      <c r="S1201" s="63"/>
      <c r="T1201" s="39"/>
      <c r="U1201" s="39"/>
      <c r="V1201" s="39"/>
      <c r="W1201" s="39"/>
      <c r="X1201" s="39"/>
      <c r="Y1201" s="39"/>
      <c r="Z1201" s="39"/>
      <c r="AA1201" s="39"/>
      <c r="AB1201" s="39"/>
      <c r="AC1201" s="39"/>
      <c r="AD1201" s="39"/>
      <c r="AE1201" s="39"/>
      <c r="AF1201" s="39"/>
      <c r="AG1201" s="39"/>
      <c r="AH1201" s="39"/>
      <c r="AI1201" s="39"/>
    </row>
    <row r="1202" spans="1:35" ht="15" x14ac:dyDescent="0.25">
      <c r="B1202" s="11" t="s">
        <v>794</v>
      </c>
      <c r="C1202" s="11"/>
      <c r="D1202" s="141">
        <v>41893.756249999999</v>
      </c>
      <c r="E1202" s="141">
        <v>41894.661805555559</v>
      </c>
      <c r="F1202" s="11" t="s">
        <v>2</v>
      </c>
      <c r="G1202" s="11" t="s">
        <v>1175</v>
      </c>
      <c r="H1202" s="2">
        <f t="shared" si="189"/>
        <v>1</v>
      </c>
      <c r="I1202" s="1" t="str">
        <f t="shared" si="190"/>
        <v>SECADM  </v>
      </c>
      <c r="J1202">
        <f t="shared" si="191"/>
        <v>5</v>
      </c>
      <c r="K1202" s="1" t="str">
        <f t="shared" si="187"/>
        <v>SECADM</v>
      </c>
      <c r="L1202" s="39" t="s">
        <v>320</v>
      </c>
      <c r="M1202" s="1" t="str">
        <f t="shared" si="188"/>
        <v>SC</v>
      </c>
      <c r="N1202">
        <v>7</v>
      </c>
      <c r="O1202" s="39"/>
      <c r="P1202" s="61" t="s">
        <v>1540</v>
      </c>
      <c r="Q1202" s="62">
        <f t="shared" si="192"/>
        <v>1</v>
      </c>
      <c r="R1202" s="62"/>
      <c r="S1202" s="63"/>
      <c r="T1202" s="39"/>
      <c r="U1202" s="39"/>
      <c r="V1202" s="39"/>
      <c r="W1202" s="39"/>
      <c r="X1202" s="39"/>
      <c r="Y1202" s="39"/>
      <c r="Z1202" s="39"/>
      <c r="AA1202" s="39"/>
      <c r="AB1202" s="39"/>
      <c r="AC1202" s="39"/>
      <c r="AD1202" s="39"/>
      <c r="AE1202" s="39"/>
      <c r="AF1202" s="39"/>
      <c r="AG1202" s="39"/>
      <c r="AH1202" s="39"/>
      <c r="AI1202" s="39"/>
    </row>
    <row r="1203" spans="1:35" ht="15" x14ac:dyDescent="0.25">
      <c r="B1203" s="9" t="s">
        <v>830</v>
      </c>
      <c r="C1203" s="9"/>
      <c r="D1203" s="142">
        <v>41894.661805555559</v>
      </c>
      <c r="E1203" s="142">
        <v>41894.713194444441</v>
      </c>
      <c r="F1203" s="9" t="s">
        <v>2</v>
      </c>
      <c r="G1203" s="9" t="s">
        <v>1957</v>
      </c>
      <c r="H1203" s="2">
        <f t="shared" si="189"/>
        <v>1</v>
      </c>
      <c r="I1203" s="1" t="str">
        <f t="shared" si="190"/>
        <v>CLC  </v>
      </c>
      <c r="J1203">
        <f t="shared" si="191"/>
        <v>4</v>
      </c>
      <c r="K1203" s="1" t="str">
        <f t="shared" si="187"/>
        <v>CLC</v>
      </c>
      <c r="L1203" s="1" t="s">
        <v>1462</v>
      </c>
      <c r="M1203" s="1" t="str">
        <f t="shared" si="188"/>
        <v>SLIC</v>
      </c>
      <c r="N1203">
        <v>26</v>
      </c>
      <c r="O1203" s="39"/>
      <c r="P1203" s="61" t="s">
        <v>1541</v>
      </c>
      <c r="Q1203" s="98">
        <v>0</v>
      </c>
      <c r="R1203" s="62"/>
      <c r="S1203" s="63"/>
      <c r="T1203" s="39"/>
      <c r="U1203" s="39"/>
      <c r="V1203" s="39"/>
      <c r="W1203" s="39"/>
      <c r="X1203" s="39"/>
      <c r="Y1203" s="39"/>
      <c r="Z1203" s="39"/>
      <c r="AA1203" s="39"/>
      <c r="AB1203" s="39"/>
      <c r="AC1203" s="39"/>
      <c r="AD1203" s="39"/>
      <c r="AE1203" s="39"/>
      <c r="AF1203" s="39"/>
      <c r="AG1203" s="39"/>
      <c r="AH1203" s="39"/>
      <c r="AI1203" s="39"/>
    </row>
    <row r="1204" spans="1:35" ht="21" x14ac:dyDescent="0.25">
      <c r="B1204" s="11" t="s">
        <v>831</v>
      </c>
      <c r="C1204" s="11"/>
      <c r="D1204" s="141">
        <v>41894.713194444441</v>
      </c>
      <c r="E1204" s="141">
        <v>41902.614583333336</v>
      </c>
      <c r="F1204" s="11" t="s">
        <v>178</v>
      </c>
      <c r="G1204" s="11" t="s">
        <v>1958</v>
      </c>
      <c r="H1204" s="2">
        <f t="shared" si="189"/>
        <v>7</v>
      </c>
      <c r="I1204" s="1" t="str">
        <f t="shared" si="190"/>
        <v>SC  </v>
      </c>
      <c r="J1204">
        <f t="shared" si="191"/>
        <v>7</v>
      </c>
      <c r="K1204" s="1" t="str">
        <f t="shared" si="187"/>
        <v>SC</v>
      </c>
      <c r="L1204" s="1" t="s">
        <v>330</v>
      </c>
      <c r="M1204" s="1" t="str">
        <f t="shared" si="188"/>
        <v>CPL</v>
      </c>
      <c r="N1204">
        <v>45</v>
      </c>
      <c r="O1204" s="39"/>
      <c r="P1204" s="61" t="s">
        <v>1542</v>
      </c>
      <c r="Q1204" s="62">
        <f t="shared" si="192"/>
        <v>0</v>
      </c>
      <c r="R1204" s="62"/>
      <c r="S1204" s="63"/>
      <c r="T1204" s="39"/>
      <c r="U1204" s="39"/>
      <c r="V1204" s="39"/>
      <c r="W1204" s="39"/>
      <c r="X1204" s="39"/>
      <c r="Y1204" s="39"/>
      <c r="Z1204" s="39"/>
      <c r="AA1204" s="39"/>
      <c r="AB1204" s="39"/>
      <c r="AC1204" s="39"/>
      <c r="AD1204" s="39"/>
      <c r="AE1204" s="39"/>
      <c r="AF1204" s="39"/>
      <c r="AG1204" s="39"/>
      <c r="AH1204" s="39"/>
      <c r="AI1204" s="39"/>
    </row>
    <row r="1205" spans="1:35" ht="15" x14ac:dyDescent="0.25">
      <c r="B1205" s="9" t="s">
        <v>577</v>
      </c>
      <c r="C1205" s="9"/>
      <c r="D1205" s="142">
        <v>41902.614583333336</v>
      </c>
      <c r="E1205" s="142">
        <v>41904.48333333333</v>
      </c>
      <c r="F1205" s="9" t="s">
        <v>31</v>
      </c>
      <c r="G1205" s="9" t="s">
        <v>1851</v>
      </c>
      <c r="H1205" s="2">
        <f t="shared" si="189"/>
        <v>1</v>
      </c>
      <c r="I1205" s="1" t="str">
        <f t="shared" si="190"/>
        <v>CLC  </v>
      </c>
      <c r="J1205">
        <f t="shared" si="191"/>
        <v>4</v>
      </c>
      <c r="K1205" s="1" t="str">
        <f t="shared" si="187"/>
        <v>CLC</v>
      </c>
      <c r="L1205" s="1" t="s">
        <v>322</v>
      </c>
      <c r="M1205" s="1" t="str">
        <f t="shared" si="188"/>
        <v>ASSDG</v>
      </c>
      <c r="N1205">
        <v>7</v>
      </c>
      <c r="P1205" s="61" t="s">
        <v>1543</v>
      </c>
      <c r="Q1205" s="62">
        <f t="shared" si="192"/>
        <v>0</v>
      </c>
      <c r="R1205" s="62"/>
      <c r="S1205" s="63"/>
    </row>
    <row r="1206" spans="1:35" ht="15" x14ac:dyDescent="0.25">
      <c r="B1206" s="11" t="s">
        <v>19</v>
      </c>
      <c r="C1206" s="11"/>
      <c r="D1206" s="141">
        <v>41904.48333333333</v>
      </c>
      <c r="E1206" s="141">
        <v>41904.625694444447</v>
      </c>
      <c r="F1206" s="11" t="s">
        <v>2</v>
      </c>
      <c r="G1206" s="11" t="s">
        <v>1959</v>
      </c>
      <c r="H1206" s="2">
        <f t="shared" si="189"/>
        <v>1</v>
      </c>
      <c r="I1206" s="1" t="str">
        <f t="shared" si="190"/>
        <v>SECADM  </v>
      </c>
      <c r="J1206">
        <f t="shared" si="191"/>
        <v>5</v>
      </c>
      <c r="K1206" s="1" t="str">
        <f t="shared" si="187"/>
        <v>SECADM</v>
      </c>
      <c r="L1206" s="1" t="s">
        <v>323</v>
      </c>
      <c r="M1206" s="1" t="str">
        <f t="shared" si="188"/>
        <v>DG</v>
      </c>
      <c r="N1206">
        <v>4</v>
      </c>
      <c r="P1206" s="61" t="s">
        <v>1719</v>
      </c>
      <c r="Q1206" s="62">
        <f t="shared" si="192"/>
        <v>0</v>
      </c>
      <c r="R1206" s="62"/>
      <c r="S1206" s="63"/>
    </row>
    <row r="1207" spans="1:35" ht="15" x14ac:dyDescent="0.25">
      <c r="B1207" s="9" t="s">
        <v>91</v>
      </c>
      <c r="C1207" s="9"/>
      <c r="D1207" s="142">
        <v>41904.625694444447</v>
      </c>
      <c r="E1207" s="142">
        <v>41905.720138888886</v>
      </c>
      <c r="F1207" s="9" t="s">
        <v>31</v>
      </c>
      <c r="G1207" s="9" t="s">
        <v>624</v>
      </c>
      <c r="H1207" s="2">
        <f t="shared" si="189"/>
        <v>1</v>
      </c>
      <c r="I1207" s="1" t="str">
        <f t="shared" ref="I1207:I1252" si="193">RIGHT(B1207,LEN(B1207)-5)</f>
        <v>CLC  </v>
      </c>
      <c r="J1207">
        <f t="shared" si="191"/>
        <v>4</v>
      </c>
      <c r="K1207" s="1" t="str">
        <f t="shared" si="187"/>
        <v>CLC</v>
      </c>
      <c r="L1207" s="1" t="s">
        <v>1469</v>
      </c>
      <c r="M1207" s="1" t="str">
        <f t="shared" si="188"/>
        <v>GABDG</v>
      </c>
      <c r="N1207">
        <v>1</v>
      </c>
      <c r="P1207" s="61" t="s">
        <v>1509</v>
      </c>
      <c r="Q1207" s="62">
        <f t="shared" si="192"/>
        <v>0</v>
      </c>
      <c r="R1207" s="62"/>
      <c r="S1207" s="63"/>
    </row>
    <row r="1208" spans="1:35" ht="15" x14ac:dyDescent="0.25">
      <c r="B1208" s="11" t="s">
        <v>1133</v>
      </c>
      <c r="C1208" s="11"/>
      <c r="D1208" s="141">
        <v>41905.720138888886</v>
      </c>
      <c r="E1208" s="141">
        <v>41911.632638888892</v>
      </c>
      <c r="F1208" s="11" t="s">
        <v>86</v>
      </c>
      <c r="G1208" s="11" t="s">
        <v>624</v>
      </c>
      <c r="H1208" s="2">
        <f t="shared" si="189"/>
        <v>5</v>
      </c>
      <c r="I1208" s="1" t="str">
        <f t="shared" si="193"/>
        <v>SLIC  </v>
      </c>
      <c r="J1208">
        <f t="shared" si="191"/>
        <v>26</v>
      </c>
      <c r="K1208" s="1" t="str">
        <f t="shared" si="187"/>
        <v>SLIC</v>
      </c>
      <c r="L1208" s="1" t="s">
        <v>1473</v>
      </c>
      <c r="M1208" s="1" t="str">
        <f t="shared" si="188"/>
        <v>CMP</v>
      </c>
      <c r="N1208">
        <v>1</v>
      </c>
      <c r="P1208" s="61" t="s">
        <v>1511</v>
      </c>
      <c r="Q1208" s="62">
        <f t="shared" si="192"/>
        <v>0</v>
      </c>
      <c r="R1208" s="62"/>
      <c r="S1208" s="63"/>
    </row>
    <row r="1209" spans="1:35" ht="15" x14ac:dyDescent="0.25">
      <c r="B1209" s="9" t="s">
        <v>94</v>
      </c>
      <c r="C1209" s="9"/>
      <c r="D1209" s="142">
        <v>41911.632638888892</v>
      </c>
      <c r="E1209" s="142">
        <v>41911.79791666667</v>
      </c>
      <c r="F1209" s="9" t="s">
        <v>2</v>
      </c>
      <c r="G1209" s="9" t="s">
        <v>142</v>
      </c>
      <c r="H1209" s="2">
        <f t="shared" si="189"/>
        <v>1</v>
      </c>
      <c r="I1209" s="1" t="str">
        <f t="shared" si="193"/>
        <v>CLC  </v>
      </c>
      <c r="J1209">
        <f t="shared" si="191"/>
        <v>4</v>
      </c>
      <c r="K1209" s="1" t="str">
        <f t="shared" si="187"/>
        <v>CLC</v>
      </c>
      <c r="L1209"/>
      <c r="M1209" s="97" t="s">
        <v>1549</v>
      </c>
      <c r="N1209">
        <f>SUM(N1191:N1208)</f>
        <v>101</v>
      </c>
      <c r="P1209" s="61" t="s">
        <v>1513</v>
      </c>
      <c r="Q1209" s="62">
        <f t="shared" si="192"/>
        <v>0</v>
      </c>
      <c r="R1209" s="62"/>
      <c r="S1209" s="63"/>
    </row>
    <row r="1210" spans="1:35" ht="15" x14ac:dyDescent="0.25">
      <c r="B1210" s="11" t="s">
        <v>1156</v>
      </c>
      <c r="C1210" s="11"/>
      <c r="D1210" s="141">
        <v>41911.79791666667</v>
      </c>
      <c r="E1210" s="141">
        <v>41912.774305555555</v>
      </c>
      <c r="F1210" s="11" t="s">
        <v>2</v>
      </c>
      <c r="G1210" s="11" t="s">
        <v>1803</v>
      </c>
      <c r="H1210" s="2">
        <f t="shared" si="189"/>
        <v>1</v>
      </c>
      <c r="I1210" s="1" t="str">
        <f t="shared" si="193"/>
        <v>SECADM  </v>
      </c>
      <c r="J1210">
        <f t="shared" si="191"/>
        <v>5</v>
      </c>
      <c r="K1210" s="1" t="str">
        <f t="shared" si="187"/>
        <v>SECADM</v>
      </c>
      <c r="L1210"/>
      <c r="M1210" s="1" t="str">
        <f t="shared" si="188"/>
        <v/>
      </c>
      <c r="N1210"/>
      <c r="P1210" s="58" t="s">
        <v>1515</v>
      </c>
      <c r="Q1210" s="59">
        <f t="shared" si="192"/>
        <v>0</v>
      </c>
      <c r="R1210" s="59"/>
      <c r="S1210" s="60"/>
    </row>
    <row r="1211" spans="1:35" ht="15" x14ac:dyDescent="0.25">
      <c r="B1211" s="9" t="s">
        <v>1157</v>
      </c>
      <c r="C1211" s="9"/>
      <c r="D1211" s="142">
        <v>41912.774305555555</v>
      </c>
      <c r="E1211" s="142">
        <v>41912.785416666666</v>
      </c>
      <c r="F1211" s="9" t="s">
        <v>2</v>
      </c>
      <c r="G1211" s="9" t="s">
        <v>1176</v>
      </c>
      <c r="H1211" s="2">
        <f t="shared" si="189"/>
        <v>1</v>
      </c>
      <c r="I1211" s="1" t="str">
        <f t="shared" si="193"/>
        <v>CPL  </v>
      </c>
      <c r="J1211">
        <f t="shared" si="191"/>
        <v>45</v>
      </c>
      <c r="K1211" s="1" t="str">
        <f t="shared" si="187"/>
        <v>CPL</v>
      </c>
      <c r="L1211"/>
      <c r="M1211" s="1" t="str">
        <f t="shared" si="188"/>
        <v/>
      </c>
      <c r="N1211"/>
      <c r="P1211" s="58" t="s">
        <v>1517</v>
      </c>
      <c r="Q1211" s="59">
        <f t="shared" si="192"/>
        <v>0</v>
      </c>
      <c r="R1211" s="59"/>
      <c r="S1211" s="60"/>
    </row>
    <row r="1212" spans="1:35" ht="15" x14ac:dyDescent="0.25">
      <c r="B1212" s="11" t="s">
        <v>1158</v>
      </c>
      <c r="C1212" s="11"/>
      <c r="D1212" s="141">
        <v>41912.785416666666</v>
      </c>
      <c r="E1212" s="141">
        <v>41913.759722222225</v>
      </c>
      <c r="F1212" s="11" t="s">
        <v>2</v>
      </c>
      <c r="G1212" s="11" t="s">
        <v>470</v>
      </c>
      <c r="H1212" s="2">
        <f t="shared" si="189"/>
        <v>1</v>
      </c>
      <c r="I1212" s="1" t="str">
        <f t="shared" si="193"/>
        <v>ASSDG  </v>
      </c>
      <c r="J1212">
        <f t="shared" si="191"/>
        <v>7</v>
      </c>
      <c r="K1212" s="1" t="str">
        <f t="shared" si="187"/>
        <v>ASSDG</v>
      </c>
      <c r="L1212"/>
      <c r="M1212" s="1" t="str">
        <f t="shared" si="188"/>
        <v/>
      </c>
      <c r="N1212"/>
      <c r="P1212" s="58" t="s">
        <v>1519</v>
      </c>
      <c r="Q1212" s="59">
        <f t="shared" si="192"/>
        <v>0</v>
      </c>
      <c r="R1212" s="59"/>
      <c r="S1212" s="60"/>
    </row>
    <row r="1213" spans="1:35" ht="15" x14ac:dyDescent="0.25">
      <c r="B1213" s="9" t="s">
        <v>1159</v>
      </c>
      <c r="C1213" s="9"/>
      <c r="D1213" s="142">
        <v>41913.759722222225</v>
      </c>
      <c r="E1213" s="142">
        <v>41913.822916666664</v>
      </c>
      <c r="F1213" s="9" t="s">
        <v>2</v>
      </c>
      <c r="G1213" s="9" t="s">
        <v>1737</v>
      </c>
      <c r="H1213" s="2">
        <f t="shared" si="189"/>
        <v>1</v>
      </c>
      <c r="I1213" s="1" t="str">
        <f t="shared" si="193"/>
        <v>DG  </v>
      </c>
      <c r="J1213">
        <f t="shared" si="191"/>
        <v>4</v>
      </c>
      <c r="K1213" s="1" t="str">
        <f t="shared" si="187"/>
        <v>DG</v>
      </c>
      <c r="L1213"/>
      <c r="M1213" s="1" t="str">
        <f t="shared" si="188"/>
        <v/>
      </c>
      <c r="N1213"/>
      <c r="P1213" s="58" t="s">
        <v>1533</v>
      </c>
      <c r="Q1213" s="59">
        <f t="shared" si="192"/>
        <v>0</v>
      </c>
      <c r="R1213" s="59"/>
      <c r="S1213" s="60"/>
    </row>
    <row r="1214" spans="1:35" ht="15" x14ac:dyDescent="0.25">
      <c r="B1214" s="11" t="s">
        <v>1137</v>
      </c>
      <c r="C1214" s="11"/>
      <c r="D1214" s="141">
        <v>41913.822916666664</v>
      </c>
      <c r="E1214" s="141">
        <v>41925.675694444442</v>
      </c>
      <c r="F1214" s="11" t="s">
        <v>42</v>
      </c>
      <c r="G1214" s="11" t="s">
        <v>859</v>
      </c>
      <c r="H1214" s="2">
        <f t="shared" si="189"/>
        <v>11</v>
      </c>
      <c r="I1214" s="1" t="str">
        <f t="shared" si="193"/>
        <v>SLIC  </v>
      </c>
      <c r="J1214">
        <f t="shared" si="191"/>
        <v>26</v>
      </c>
      <c r="K1214" s="1" t="str">
        <f t="shared" si="187"/>
        <v>SLIC</v>
      </c>
      <c r="L1214"/>
      <c r="M1214" s="1" t="str">
        <f t="shared" si="188"/>
        <v/>
      </c>
      <c r="N1214"/>
      <c r="P1214" s="58" t="s">
        <v>1522</v>
      </c>
      <c r="Q1214" s="59">
        <f t="shared" si="192"/>
        <v>0</v>
      </c>
      <c r="R1214" s="59"/>
      <c r="S1214" s="60"/>
    </row>
    <row r="1215" spans="1:35" ht="15" x14ac:dyDescent="0.25">
      <c r="B1215" s="9" t="s">
        <v>1138</v>
      </c>
      <c r="C1215" s="9"/>
      <c r="D1215" s="142">
        <v>41925.675694444442</v>
      </c>
      <c r="E1215" s="142">
        <v>41925.800000000003</v>
      </c>
      <c r="F1215" s="9" t="s">
        <v>2</v>
      </c>
      <c r="G1215" s="9" t="s">
        <v>1177</v>
      </c>
      <c r="H1215" s="2">
        <f t="shared" si="189"/>
        <v>1</v>
      </c>
      <c r="I1215" s="1" t="str">
        <f t="shared" si="193"/>
        <v>CPL  </v>
      </c>
      <c r="J1215">
        <f t="shared" si="191"/>
        <v>45</v>
      </c>
      <c r="K1215" s="1" t="str">
        <f t="shared" si="187"/>
        <v>CPL</v>
      </c>
      <c r="L1215"/>
      <c r="M1215" s="1" t="str">
        <f t="shared" si="188"/>
        <v/>
      </c>
      <c r="N1215"/>
      <c r="P1215" s="58" t="s">
        <v>1544</v>
      </c>
      <c r="Q1215" s="59">
        <f t="shared" si="192"/>
        <v>0</v>
      </c>
      <c r="R1215" s="59"/>
      <c r="S1215" s="60"/>
    </row>
    <row r="1216" spans="1:35" ht="15" x14ac:dyDescent="0.25">
      <c r="B1216" s="11" t="s">
        <v>838</v>
      </c>
      <c r="C1216" s="11"/>
      <c r="D1216" s="141">
        <v>41925.800000000003</v>
      </c>
      <c r="E1216" s="141">
        <v>41927.792361111111</v>
      </c>
      <c r="F1216" s="11" t="s">
        <v>31</v>
      </c>
      <c r="G1216" s="11" t="s">
        <v>385</v>
      </c>
      <c r="H1216" s="2">
        <f t="shared" si="189"/>
        <v>1</v>
      </c>
      <c r="I1216" s="1" t="str">
        <f t="shared" si="193"/>
        <v>SLIC  </v>
      </c>
      <c r="J1216">
        <f t="shared" si="191"/>
        <v>26</v>
      </c>
      <c r="K1216" s="1" t="str">
        <f t="shared" si="187"/>
        <v>SLIC</v>
      </c>
      <c r="L1216"/>
      <c r="M1216" s="1" t="str">
        <f t="shared" si="188"/>
        <v/>
      </c>
      <c r="N1216"/>
      <c r="P1216" s="58" t="s">
        <v>1545</v>
      </c>
      <c r="Q1216" s="59">
        <f t="shared" si="192"/>
        <v>0</v>
      </c>
      <c r="R1216" s="59"/>
      <c r="S1216" s="60"/>
    </row>
    <row r="1217" spans="2:19" ht="15" x14ac:dyDescent="0.25">
      <c r="B1217" s="9" t="s">
        <v>1091</v>
      </c>
      <c r="C1217" s="9"/>
      <c r="D1217" s="142">
        <v>41927.792361111111</v>
      </c>
      <c r="E1217" s="142">
        <v>41935.635416666664</v>
      </c>
      <c r="F1217" s="9" t="s">
        <v>178</v>
      </c>
      <c r="G1217" s="9" t="s">
        <v>387</v>
      </c>
      <c r="H1217" s="2">
        <f t="shared" si="189"/>
        <v>7</v>
      </c>
      <c r="I1217" s="1" t="str">
        <f t="shared" si="193"/>
        <v>CPL  </v>
      </c>
      <c r="J1217">
        <f t="shared" si="191"/>
        <v>45</v>
      </c>
      <c r="K1217" s="1" t="str">
        <f t="shared" si="187"/>
        <v>CPL</v>
      </c>
      <c r="L1217"/>
      <c r="M1217" s="1" t="str">
        <f t="shared" si="188"/>
        <v/>
      </c>
      <c r="N1217"/>
      <c r="P1217" s="58" t="s">
        <v>1546</v>
      </c>
      <c r="Q1217" s="59">
        <f t="shared" si="192"/>
        <v>0</v>
      </c>
      <c r="R1217" s="59"/>
      <c r="S1217" s="60"/>
    </row>
    <row r="1218" spans="2:19" ht="15" x14ac:dyDescent="0.25">
      <c r="B1218" s="11" t="s">
        <v>1160</v>
      </c>
      <c r="C1218" s="11"/>
      <c r="D1218" s="141">
        <v>41935.635416666664</v>
      </c>
      <c r="E1218" s="141">
        <v>41935.638888888891</v>
      </c>
      <c r="F1218" s="11" t="s">
        <v>2</v>
      </c>
      <c r="G1218" s="11" t="s">
        <v>757</v>
      </c>
      <c r="H1218" s="2">
        <f t="shared" si="189"/>
        <v>1</v>
      </c>
      <c r="I1218" s="1" t="str">
        <f t="shared" si="193"/>
        <v>SMOEP  </v>
      </c>
      <c r="J1218">
        <f t="shared" si="191"/>
        <v>24</v>
      </c>
      <c r="K1218" s="1" t="str">
        <f t="shared" si="187"/>
        <v>SMOEP</v>
      </c>
      <c r="L1218"/>
      <c r="M1218" s="1" t="str">
        <f t="shared" si="188"/>
        <v/>
      </c>
      <c r="N1218"/>
      <c r="P1218" s="58" t="s">
        <v>1547</v>
      </c>
      <c r="Q1218" s="59">
        <f t="shared" si="192"/>
        <v>0</v>
      </c>
      <c r="R1218" s="59"/>
      <c r="S1218" s="60"/>
    </row>
    <row r="1219" spans="2:19" ht="15.75" thickBot="1" x14ac:dyDescent="0.3">
      <c r="B1219" s="9" t="s">
        <v>989</v>
      </c>
      <c r="C1219" s="9"/>
      <c r="D1219" s="142">
        <v>41935.638888888891</v>
      </c>
      <c r="E1219" s="142">
        <v>41935.643055555556</v>
      </c>
      <c r="F1219" s="9" t="s">
        <v>2</v>
      </c>
      <c r="G1219" s="9" t="s">
        <v>1178</v>
      </c>
      <c r="H1219" s="2">
        <f t="shared" si="189"/>
        <v>1</v>
      </c>
      <c r="I1219" s="1" t="str">
        <f t="shared" si="193"/>
        <v>SLIC  </v>
      </c>
      <c r="J1219">
        <f t="shared" si="191"/>
        <v>26</v>
      </c>
      <c r="K1219" s="1" t="str">
        <f t="shared" si="187"/>
        <v>SLIC</v>
      </c>
      <c r="L1219"/>
      <c r="M1219" s="1" t="str">
        <f t="shared" si="188"/>
        <v/>
      </c>
      <c r="N1219"/>
      <c r="P1219" s="64" t="s">
        <v>1548</v>
      </c>
      <c r="Q1219" s="88">
        <f t="shared" si="192"/>
        <v>0</v>
      </c>
      <c r="R1219" s="88"/>
      <c r="S1219" s="65"/>
    </row>
    <row r="1220" spans="2:19" ht="15" x14ac:dyDescent="0.25">
      <c r="B1220" s="11" t="s">
        <v>659</v>
      </c>
      <c r="C1220" s="11"/>
      <c r="D1220" s="141">
        <v>41935.643055555556</v>
      </c>
      <c r="E1220" s="141">
        <v>41935.73541666667</v>
      </c>
      <c r="F1220" s="11" t="s">
        <v>2</v>
      </c>
      <c r="G1220" s="11" t="s">
        <v>1179</v>
      </c>
      <c r="H1220" s="2">
        <f t="shared" si="189"/>
        <v>1</v>
      </c>
      <c r="I1220" s="1" t="str">
        <f t="shared" si="193"/>
        <v>CPL  </v>
      </c>
      <c r="J1220">
        <f t="shared" si="191"/>
        <v>45</v>
      </c>
      <c r="K1220" s="1" t="str">
        <f t="shared" si="187"/>
        <v>CPL</v>
      </c>
      <c r="L1220"/>
      <c r="M1220" s="1" t="str">
        <f t="shared" si="188"/>
        <v/>
      </c>
      <c r="N1220"/>
    </row>
    <row r="1221" spans="2:19" ht="15" x14ac:dyDescent="0.25">
      <c r="B1221" s="9" t="s">
        <v>990</v>
      </c>
      <c r="C1221" s="9"/>
      <c r="D1221" s="142">
        <v>41935.73541666667</v>
      </c>
      <c r="E1221" s="142">
        <v>41936.6875</v>
      </c>
      <c r="F1221" s="9" t="s">
        <v>2</v>
      </c>
      <c r="G1221" s="9" t="s">
        <v>1180</v>
      </c>
      <c r="H1221" s="2">
        <f t="shared" si="189"/>
        <v>1</v>
      </c>
      <c r="I1221" s="1" t="str">
        <f t="shared" si="193"/>
        <v>SLIC  </v>
      </c>
      <c r="J1221">
        <f t="shared" si="191"/>
        <v>26</v>
      </c>
      <c r="K1221" s="1" t="str">
        <f t="shared" si="187"/>
        <v>SLIC</v>
      </c>
      <c r="L1221"/>
      <c r="M1221" s="1" t="str">
        <f t="shared" si="188"/>
        <v/>
      </c>
      <c r="N1221"/>
    </row>
    <row r="1222" spans="2:19" ht="21" x14ac:dyDescent="0.25">
      <c r="B1222" s="11" t="s">
        <v>1051</v>
      </c>
      <c r="C1222" s="11"/>
      <c r="D1222" s="141">
        <v>41936.6875</v>
      </c>
      <c r="E1222" s="141">
        <v>41936.767361111109</v>
      </c>
      <c r="F1222" s="11" t="s">
        <v>2</v>
      </c>
      <c r="G1222" s="11" t="s">
        <v>1960</v>
      </c>
      <c r="H1222" s="2">
        <f t="shared" si="189"/>
        <v>1</v>
      </c>
      <c r="I1222" s="1" t="str">
        <f t="shared" si="193"/>
        <v>CPL  </v>
      </c>
      <c r="J1222">
        <f t="shared" si="191"/>
        <v>45</v>
      </c>
      <c r="K1222" s="1" t="str">
        <f t="shared" si="187"/>
        <v>CPL</v>
      </c>
      <c r="L1222"/>
      <c r="M1222" s="1" t="str">
        <f t="shared" si="188"/>
        <v/>
      </c>
      <c r="N1222"/>
    </row>
    <row r="1223" spans="2:19" ht="15" x14ac:dyDescent="0.25">
      <c r="B1223" s="9" t="s">
        <v>258</v>
      </c>
      <c r="C1223" s="9"/>
      <c r="D1223" s="142">
        <v>41936.767361111109</v>
      </c>
      <c r="E1223" s="142">
        <v>41939.675000000003</v>
      </c>
      <c r="F1223" s="9" t="s">
        <v>11</v>
      </c>
      <c r="G1223" s="9" t="s">
        <v>1961</v>
      </c>
      <c r="H1223" s="2">
        <f t="shared" si="189"/>
        <v>2</v>
      </c>
      <c r="I1223" s="1" t="str">
        <f t="shared" si="193"/>
        <v>ASSDG  </v>
      </c>
      <c r="J1223">
        <f t="shared" si="191"/>
        <v>7</v>
      </c>
      <c r="K1223" s="1" t="str">
        <f t="shared" si="187"/>
        <v>ASSDG</v>
      </c>
      <c r="L1223"/>
      <c r="M1223" s="1" t="str">
        <f t="shared" si="188"/>
        <v/>
      </c>
      <c r="N1223"/>
    </row>
    <row r="1224" spans="2:19" ht="15" x14ac:dyDescent="0.25">
      <c r="B1224" s="11" t="s">
        <v>260</v>
      </c>
      <c r="C1224" s="11"/>
      <c r="D1224" s="141">
        <v>41939.675000000003</v>
      </c>
      <c r="E1224" s="141">
        <v>41939.703472222223</v>
      </c>
      <c r="F1224" s="11" t="s">
        <v>2</v>
      </c>
      <c r="G1224" s="11" t="s">
        <v>1737</v>
      </c>
      <c r="H1224" s="2">
        <f t="shared" si="189"/>
        <v>1</v>
      </c>
      <c r="I1224" s="1" t="str">
        <f t="shared" si="193"/>
        <v>DG  </v>
      </c>
      <c r="J1224">
        <f t="shared" si="191"/>
        <v>4</v>
      </c>
      <c r="K1224" s="1" t="str">
        <f t="shared" si="187"/>
        <v>DG</v>
      </c>
      <c r="L1224"/>
      <c r="M1224" s="1" t="str">
        <f t="shared" si="188"/>
        <v/>
      </c>
      <c r="N1224"/>
    </row>
    <row r="1225" spans="2:19" ht="15" x14ac:dyDescent="0.25">
      <c r="B1225" s="9" t="s">
        <v>948</v>
      </c>
      <c r="C1225" s="9"/>
      <c r="D1225" s="142">
        <v>41939.703472222223</v>
      </c>
      <c r="E1225" s="142">
        <v>41939.813194444447</v>
      </c>
      <c r="F1225" s="9" t="s">
        <v>2</v>
      </c>
      <c r="G1225" s="9" t="s">
        <v>473</v>
      </c>
      <c r="H1225" s="2">
        <f t="shared" si="189"/>
        <v>1</v>
      </c>
      <c r="I1225" s="1" t="str">
        <f t="shared" si="193"/>
        <v>CPL  </v>
      </c>
      <c r="J1225">
        <f t="shared" si="191"/>
        <v>45</v>
      </c>
      <c r="K1225" s="1" t="str">
        <f t="shared" si="187"/>
        <v>CPL</v>
      </c>
      <c r="L1225"/>
      <c r="M1225" s="1" t="str">
        <f t="shared" si="188"/>
        <v/>
      </c>
      <c r="N1225"/>
    </row>
    <row r="1226" spans="2:19" ht="15" x14ac:dyDescent="0.25">
      <c r="B1226" s="11" t="s">
        <v>1161</v>
      </c>
      <c r="C1226" s="11"/>
      <c r="D1226" s="141">
        <v>41939.813194444447</v>
      </c>
      <c r="E1226" s="141">
        <v>41940.70208333333</v>
      </c>
      <c r="F1226" s="11" t="s">
        <v>2</v>
      </c>
      <c r="G1226" s="11" t="s">
        <v>1962</v>
      </c>
      <c r="H1226" s="2">
        <f t="shared" si="189"/>
        <v>1</v>
      </c>
      <c r="I1226" s="1" t="str">
        <f t="shared" si="193"/>
        <v>SECADM  </v>
      </c>
      <c r="J1226">
        <f t="shared" si="191"/>
        <v>5</v>
      </c>
      <c r="K1226" s="1" t="str">
        <f t="shared" si="187"/>
        <v>SECADM</v>
      </c>
      <c r="L1226"/>
      <c r="M1226" s="1" t="str">
        <f t="shared" si="188"/>
        <v/>
      </c>
      <c r="N1226"/>
    </row>
    <row r="1227" spans="2:19" ht="15" x14ac:dyDescent="0.25">
      <c r="B1227" s="9" t="s">
        <v>1162</v>
      </c>
      <c r="C1227" s="9"/>
      <c r="D1227" s="142">
        <v>41940.70208333333</v>
      </c>
      <c r="E1227" s="142">
        <v>41946.794444444444</v>
      </c>
      <c r="F1227" s="9" t="s">
        <v>28</v>
      </c>
      <c r="G1227" s="9" t="s">
        <v>1963</v>
      </c>
      <c r="H1227" s="2">
        <f t="shared" si="189"/>
        <v>6</v>
      </c>
      <c r="I1227" s="1" t="str">
        <f t="shared" si="193"/>
        <v>SMOEP  </v>
      </c>
      <c r="J1227">
        <f t="shared" si="191"/>
        <v>24</v>
      </c>
      <c r="K1227" s="1" t="str">
        <f t="shared" si="187"/>
        <v>SMOEP</v>
      </c>
      <c r="L1227"/>
      <c r="M1227" s="1" t="str">
        <f t="shared" si="188"/>
        <v/>
      </c>
      <c r="N1227"/>
    </row>
    <row r="1228" spans="2:19" ht="15" x14ac:dyDescent="0.25">
      <c r="B1228" s="11" t="s">
        <v>951</v>
      </c>
      <c r="C1228" s="11"/>
      <c r="D1228" s="141">
        <v>41946.794444444444</v>
      </c>
      <c r="E1228" s="141">
        <v>41950.649305555555</v>
      </c>
      <c r="F1228" s="11" t="s">
        <v>13</v>
      </c>
      <c r="G1228" s="11" t="s">
        <v>1670</v>
      </c>
      <c r="H1228" s="2">
        <f t="shared" si="189"/>
        <v>3</v>
      </c>
      <c r="I1228" s="1" t="str">
        <f t="shared" si="193"/>
        <v>SLIC  </v>
      </c>
      <c r="J1228">
        <f t="shared" si="191"/>
        <v>26</v>
      </c>
      <c r="K1228" s="1" t="str">
        <f t="shared" si="187"/>
        <v>SLIC</v>
      </c>
      <c r="L1228"/>
      <c r="M1228" s="1" t="str">
        <f t="shared" si="188"/>
        <v/>
      </c>
      <c r="N1228"/>
    </row>
    <row r="1229" spans="2:19" ht="15" x14ac:dyDescent="0.25">
      <c r="B1229" s="9" t="s">
        <v>591</v>
      </c>
      <c r="C1229" s="9"/>
      <c r="D1229" s="142">
        <v>41950.649305555555</v>
      </c>
      <c r="E1229" s="142">
        <v>41950.65</v>
      </c>
      <c r="F1229" s="9" t="s">
        <v>2</v>
      </c>
      <c r="G1229" s="9" t="s">
        <v>860</v>
      </c>
      <c r="H1229" s="2">
        <f t="shared" si="189"/>
        <v>1</v>
      </c>
      <c r="I1229" s="1" t="str">
        <f t="shared" si="193"/>
        <v>CPL  </v>
      </c>
      <c r="J1229">
        <f t="shared" si="191"/>
        <v>45</v>
      </c>
      <c r="K1229" s="1" t="str">
        <f t="shared" si="187"/>
        <v>CPL</v>
      </c>
      <c r="L1229"/>
      <c r="M1229" s="1" t="str">
        <f t="shared" si="188"/>
        <v/>
      </c>
      <c r="N1229"/>
    </row>
    <row r="1230" spans="2:19" ht="15" x14ac:dyDescent="0.25">
      <c r="B1230" s="11" t="s">
        <v>952</v>
      </c>
      <c r="C1230" s="11"/>
      <c r="D1230" s="141">
        <v>41950.65</v>
      </c>
      <c r="E1230" s="141">
        <v>41953.62777777778</v>
      </c>
      <c r="F1230" s="11" t="s">
        <v>11</v>
      </c>
      <c r="G1230" s="11" t="s">
        <v>385</v>
      </c>
      <c r="H1230" s="2">
        <f t="shared" ref="H1230:H1251" si="194">VALUE(IF(LEFT(F1230,1)="&lt;",1,LEFT(F1230,2)))</f>
        <v>2</v>
      </c>
      <c r="I1230" s="1" t="str">
        <f t="shared" si="193"/>
        <v>SLIC  </v>
      </c>
      <c r="J1230">
        <f t="shared" ref="J1230:J1252" si="195">SUMIFS($H$1198:$H$1252,$I$1198:$I$1252,I1230)</f>
        <v>26</v>
      </c>
      <c r="K1230" s="1" t="str">
        <f t="shared" si="187"/>
        <v>SLIC</v>
      </c>
      <c r="L1230"/>
      <c r="M1230" s="1" t="str">
        <f t="shared" si="188"/>
        <v/>
      </c>
      <c r="N1230"/>
    </row>
    <row r="1231" spans="2:19" ht="15" x14ac:dyDescent="0.25">
      <c r="B1231" s="9" t="s">
        <v>1052</v>
      </c>
      <c r="C1231" s="9"/>
      <c r="D1231" s="142">
        <v>41953.62777777778</v>
      </c>
      <c r="E1231" s="142">
        <v>41953.694444444445</v>
      </c>
      <c r="F1231" s="9" t="s">
        <v>2</v>
      </c>
      <c r="G1231" s="9" t="s">
        <v>635</v>
      </c>
      <c r="H1231" s="2">
        <f t="shared" si="194"/>
        <v>1</v>
      </c>
      <c r="I1231" s="1" t="str">
        <f t="shared" si="193"/>
        <v>CPL  </v>
      </c>
      <c r="J1231">
        <f t="shared" si="195"/>
        <v>45</v>
      </c>
      <c r="K1231" s="1" t="str">
        <f t="shared" si="187"/>
        <v>CPL</v>
      </c>
      <c r="L1231"/>
      <c r="M1231" s="1" t="str">
        <f t="shared" si="188"/>
        <v/>
      </c>
      <c r="N1231"/>
    </row>
    <row r="1232" spans="2:19" ht="15" x14ac:dyDescent="0.25">
      <c r="B1232" s="11" t="s">
        <v>1163</v>
      </c>
      <c r="C1232" s="11"/>
      <c r="D1232" s="141">
        <v>41953.694444444445</v>
      </c>
      <c r="E1232" s="141">
        <v>41953.851388888892</v>
      </c>
      <c r="F1232" s="11" t="s">
        <v>2</v>
      </c>
      <c r="G1232" s="11" t="s">
        <v>422</v>
      </c>
      <c r="H1232" s="2">
        <f t="shared" si="194"/>
        <v>1</v>
      </c>
      <c r="I1232" s="1" t="str">
        <f t="shared" si="193"/>
        <v>SMOEP  </v>
      </c>
      <c r="J1232">
        <f t="shared" si="195"/>
        <v>24</v>
      </c>
      <c r="K1232" s="1" t="str">
        <f t="shared" si="187"/>
        <v>SMOEP</v>
      </c>
      <c r="L1232"/>
      <c r="M1232" s="1" t="str">
        <f t="shared" si="188"/>
        <v/>
      </c>
      <c r="N1232"/>
    </row>
    <row r="1233" spans="2:14" ht="15" x14ac:dyDescent="0.25">
      <c r="B1233" s="9" t="s">
        <v>379</v>
      </c>
      <c r="C1233" s="9"/>
      <c r="D1233" s="142">
        <v>41953.851388888892</v>
      </c>
      <c r="E1233" s="142">
        <v>41954.59652777778</v>
      </c>
      <c r="F1233" s="9" t="s">
        <v>2</v>
      </c>
      <c r="G1233" s="9" t="s">
        <v>617</v>
      </c>
      <c r="H1233" s="2">
        <f t="shared" si="194"/>
        <v>1</v>
      </c>
      <c r="I1233" s="1" t="str">
        <f t="shared" si="193"/>
        <v>SLIC  </v>
      </c>
      <c r="J1233">
        <f t="shared" si="195"/>
        <v>26</v>
      </c>
      <c r="K1233" s="1" t="str">
        <f t="shared" si="187"/>
        <v>SLIC</v>
      </c>
      <c r="L1233"/>
      <c r="M1233" s="1" t="str">
        <f t="shared" si="188"/>
        <v/>
      </c>
      <c r="N1233"/>
    </row>
    <row r="1234" spans="2:14" ht="15" x14ac:dyDescent="0.25">
      <c r="B1234" s="11" t="s">
        <v>380</v>
      </c>
      <c r="C1234" s="11"/>
      <c r="D1234" s="141">
        <v>41954.59652777778</v>
      </c>
      <c r="E1234" s="141">
        <v>41954.756249999999</v>
      </c>
      <c r="F1234" s="11" t="s">
        <v>2</v>
      </c>
      <c r="G1234" s="11" t="s">
        <v>1181</v>
      </c>
      <c r="H1234" s="2">
        <f t="shared" si="194"/>
        <v>1</v>
      </c>
      <c r="I1234" s="1" t="str">
        <f t="shared" si="193"/>
        <v>CPL  </v>
      </c>
      <c r="J1234">
        <f t="shared" si="195"/>
        <v>45</v>
      </c>
      <c r="K1234" s="1" t="str">
        <f t="shared" si="187"/>
        <v>CPL</v>
      </c>
      <c r="L1234"/>
      <c r="M1234" s="1" t="str">
        <f t="shared" si="188"/>
        <v/>
      </c>
      <c r="N1234"/>
    </row>
    <row r="1235" spans="2:14" ht="15" x14ac:dyDescent="0.25">
      <c r="B1235" s="9" t="s">
        <v>382</v>
      </c>
      <c r="C1235" s="9"/>
      <c r="D1235" s="142">
        <v>41954.756249999999</v>
      </c>
      <c r="E1235" s="142">
        <v>41955.570138888892</v>
      </c>
      <c r="F1235" s="9" t="s">
        <v>2</v>
      </c>
      <c r="G1235" s="9" t="s">
        <v>385</v>
      </c>
      <c r="H1235" s="2">
        <f t="shared" si="194"/>
        <v>1</v>
      </c>
      <c r="I1235" s="1" t="str">
        <f t="shared" si="193"/>
        <v>SLIC  </v>
      </c>
      <c r="J1235">
        <f t="shared" si="195"/>
        <v>26</v>
      </c>
      <c r="K1235" s="1" t="str">
        <f t="shared" si="187"/>
        <v>SLIC</v>
      </c>
      <c r="L1235"/>
      <c r="M1235" s="1" t="str">
        <f t="shared" si="188"/>
        <v/>
      </c>
      <c r="N1235"/>
    </row>
    <row r="1236" spans="2:14" ht="15" x14ac:dyDescent="0.25">
      <c r="B1236" s="11" t="s">
        <v>384</v>
      </c>
      <c r="C1236" s="11"/>
      <c r="D1236" s="141">
        <v>41955.570138888892</v>
      </c>
      <c r="E1236" s="141">
        <v>41967.713888888888</v>
      </c>
      <c r="F1236" s="11" t="s">
        <v>698</v>
      </c>
      <c r="G1236" s="11" t="s">
        <v>1182</v>
      </c>
      <c r="H1236" s="2">
        <f t="shared" si="194"/>
        <v>12</v>
      </c>
      <c r="I1236" s="1" t="str">
        <f t="shared" si="193"/>
        <v>CPL  </v>
      </c>
      <c r="J1236">
        <f t="shared" si="195"/>
        <v>45</v>
      </c>
      <c r="K1236" s="1" t="str">
        <f t="shared" si="187"/>
        <v>CPL</v>
      </c>
      <c r="L1236"/>
      <c r="M1236" s="1" t="str">
        <f t="shared" si="188"/>
        <v/>
      </c>
      <c r="N1236"/>
    </row>
    <row r="1237" spans="2:14" ht="15" x14ac:dyDescent="0.25">
      <c r="B1237" s="9" t="s">
        <v>1164</v>
      </c>
      <c r="C1237" s="9"/>
      <c r="D1237" s="142">
        <v>41967.713888888888</v>
      </c>
      <c r="E1237" s="142">
        <v>41968.674305555556</v>
      </c>
      <c r="F1237" s="9" t="s">
        <v>2</v>
      </c>
      <c r="G1237" s="9" t="s">
        <v>422</v>
      </c>
      <c r="H1237" s="2">
        <f t="shared" si="194"/>
        <v>1</v>
      </c>
      <c r="I1237" s="1" t="str">
        <f t="shared" si="193"/>
        <v>SMOEP  </v>
      </c>
      <c r="J1237">
        <f t="shared" si="195"/>
        <v>24</v>
      </c>
      <c r="K1237" s="1" t="str">
        <f t="shared" si="187"/>
        <v>SMOEP</v>
      </c>
      <c r="L1237"/>
      <c r="M1237" s="1" t="str">
        <f t="shared" si="188"/>
        <v/>
      </c>
      <c r="N1237"/>
    </row>
    <row r="1238" spans="2:14" ht="15" x14ac:dyDescent="0.25">
      <c r="B1238" s="11" t="s">
        <v>1165</v>
      </c>
      <c r="C1238" s="11"/>
      <c r="D1238" s="141">
        <v>41968.674305555556</v>
      </c>
      <c r="E1238" s="141">
        <v>41969.73333333333</v>
      </c>
      <c r="F1238" s="11" t="s">
        <v>31</v>
      </c>
      <c r="G1238" s="11" t="s">
        <v>1183</v>
      </c>
      <c r="H1238" s="2">
        <f t="shared" si="194"/>
        <v>1</v>
      </c>
      <c r="I1238" s="1" t="str">
        <f t="shared" si="193"/>
        <v>CPL  </v>
      </c>
      <c r="J1238">
        <f t="shared" si="195"/>
        <v>45</v>
      </c>
      <c r="K1238" s="1" t="str">
        <f t="shared" si="187"/>
        <v>CPL</v>
      </c>
      <c r="L1238"/>
      <c r="M1238" s="1" t="str">
        <f t="shared" si="188"/>
        <v/>
      </c>
      <c r="N1238"/>
    </row>
    <row r="1239" spans="2:14" ht="15" x14ac:dyDescent="0.25">
      <c r="B1239" s="9" t="s">
        <v>1166</v>
      </c>
      <c r="C1239" s="9"/>
      <c r="D1239" s="142">
        <v>41969.73333333333</v>
      </c>
      <c r="E1239" s="142">
        <v>41974.461111111108</v>
      </c>
      <c r="F1239" s="9" t="s">
        <v>8</v>
      </c>
      <c r="G1239" s="9" t="s">
        <v>422</v>
      </c>
      <c r="H1239" s="2">
        <f t="shared" si="194"/>
        <v>4</v>
      </c>
      <c r="I1239" s="1" t="str">
        <f t="shared" si="193"/>
        <v>SMOEP  </v>
      </c>
      <c r="J1239">
        <f t="shared" si="195"/>
        <v>24</v>
      </c>
      <c r="K1239" s="1" t="str">
        <f t="shared" si="187"/>
        <v>SMOEP</v>
      </c>
      <c r="L1239"/>
      <c r="M1239" s="1" t="str">
        <f t="shared" si="188"/>
        <v/>
      </c>
      <c r="N1239"/>
    </row>
    <row r="1240" spans="2:14" ht="15" x14ac:dyDescent="0.25">
      <c r="B1240" s="11" t="s">
        <v>995</v>
      </c>
      <c r="C1240" s="11"/>
      <c r="D1240" s="141">
        <v>41974.461111111108</v>
      </c>
      <c r="E1240" s="141">
        <v>41974.68472222222</v>
      </c>
      <c r="F1240" s="11" t="s">
        <v>2</v>
      </c>
      <c r="G1240" s="11" t="s">
        <v>1184</v>
      </c>
      <c r="H1240" s="2">
        <f t="shared" si="194"/>
        <v>1</v>
      </c>
      <c r="I1240" s="1" t="str">
        <f t="shared" si="193"/>
        <v>CPL  </v>
      </c>
      <c r="J1240">
        <f t="shared" si="195"/>
        <v>45</v>
      </c>
      <c r="K1240" s="1" t="str">
        <f t="shared" si="187"/>
        <v>CPL</v>
      </c>
      <c r="L1240"/>
      <c r="M1240" s="1" t="str">
        <f t="shared" si="188"/>
        <v/>
      </c>
      <c r="N1240"/>
    </row>
    <row r="1241" spans="2:14" ht="15" x14ac:dyDescent="0.25">
      <c r="B1241" s="9" t="s">
        <v>1167</v>
      </c>
      <c r="C1241" s="9"/>
      <c r="D1241" s="142">
        <v>41974.68472222222</v>
      </c>
      <c r="E1241" s="142">
        <v>41976.804861111108</v>
      </c>
      <c r="F1241" s="9" t="s">
        <v>11</v>
      </c>
      <c r="G1241" s="9" t="s">
        <v>1185</v>
      </c>
      <c r="H1241" s="2">
        <f t="shared" si="194"/>
        <v>2</v>
      </c>
      <c r="I1241" s="1" t="str">
        <f t="shared" si="193"/>
        <v>SMOEP  </v>
      </c>
      <c r="J1241">
        <f t="shared" si="195"/>
        <v>24</v>
      </c>
      <c r="K1241" s="1" t="str">
        <f t="shared" si="187"/>
        <v>SMOEP</v>
      </c>
      <c r="L1241"/>
      <c r="M1241" s="1" t="str">
        <f t="shared" si="188"/>
        <v/>
      </c>
      <c r="N1241"/>
    </row>
    <row r="1242" spans="2:14" ht="15" x14ac:dyDescent="0.25">
      <c r="B1242" s="11" t="s">
        <v>395</v>
      </c>
      <c r="C1242" s="11"/>
      <c r="D1242" s="141">
        <v>41976.804861111108</v>
      </c>
      <c r="E1242" s="141">
        <v>41991.633333333331</v>
      </c>
      <c r="F1242" s="11" t="s">
        <v>665</v>
      </c>
      <c r="G1242" s="11" t="s">
        <v>1964</v>
      </c>
      <c r="H1242" s="2">
        <f t="shared" si="194"/>
        <v>14</v>
      </c>
      <c r="I1242" s="1" t="str">
        <f t="shared" si="193"/>
        <v>CPL  </v>
      </c>
      <c r="J1242">
        <f t="shared" si="195"/>
        <v>45</v>
      </c>
      <c r="K1242" s="1" t="str">
        <f t="shared" si="187"/>
        <v>CPL</v>
      </c>
      <c r="L1242"/>
      <c r="M1242" s="1" t="str">
        <f t="shared" si="188"/>
        <v/>
      </c>
      <c r="N1242"/>
    </row>
    <row r="1243" spans="2:14" ht="15" x14ac:dyDescent="0.25">
      <c r="B1243" s="9" t="s">
        <v>997</v>
      </c>
      <c r="C1243" s="9"/>
      <c r="D1243" s="142">
        <v>41991.633333333331</v>
      </c>
      <c r="E1243" s="142">
        <v>41991.732638888891</v>
      </c>
      <c r="F1243" s="9" t="s">
        <v>2</v>
      </c>
      <c r="G1243" s="9" t="s">
        <v>9</v>
      </c>
      <c r="H1243" s="2">
        <f t="shared" si="194"/>
        <v>1</v>
      </c>
      <c r="I1243" s="1" t="str">
        <f t="shared" si="193"/>
        <v>ASSDG  </v>
      </c>
      <c r="J1243">
        <f t="shared" si="195"/>
        <v>7</v>
      </c>
      <c r="K1243" s="1" t="str">
        <f t="shared" si="187"/>
        <v>ASSDG</v>
      </c>
      <c r="L1243"/>
      <c r="M1243" s="1" t="str">
        <f t="shared" si="188"/>
        <v/>
      </c>
      <c r="N1243"/>
    </row>
    <row r="1244" spans="2:14" ht="15" x14ac:dyDescent="0.25">
      <c r="B1244" s="11" t="s">
        <v>998</v>
      </c>
      <c r="C1244" s="11"/>
      <c r="D1244" s="141">
        <v>41991.732638888891</v>
      </c>
      <c r="E1244" s="141">
        <v>41991.848611111112</v>
      </c>
      <c r="F1244" s="11" t="s">
        <v>2</v>
      </c>
      <c r="G1244" s="11" t="s">
        <v>1737</v>
      </c>
      <c r="H1244" s="2">
        <f t="shared" si="194"/>
        <v>1</v>
      </c>
      <c r="I1244" s="1" t="str">
        <f t="shared" si="193"/>
        <v>DG  </v>
      </c>
      <c r="J1244">
        <f t="shared" si="195"/>
        <v>4</v>
      </c>
      <c r="K1244" s="1" t="str">
        <f t="shared" si="187"/>
        <v>DG</v>
      </c>
      <c r="L1244"/>
      <c r="M1244" s="1" t="str">
        <f t="shared" si="188"/>
        <v/>
      </c>
      <c r="N1244"/>
    </row>
    <row r="1245" spans="2:14" ht="15" x14ac:dyDescent="0.25">
      <c r="B1245" s="9" t="s">
        <v>604</v>
      </c>
      <c r="C1245" s="9"/>
      <c r="D1245" s="142">
        <v>41991.848611111112</v>
      </c>
      <c r="E1245" s="142">
        <v>41992.70416666667</v>
      </c>
      <c r="F1245" s="9" t="s">
        <v>2</v>
      </c>
      <c r="G1245" s="9" t="s">
        <v>473</v>
      </c>
      <c r="H1245" s="2">
        <f t="shared" si="194"/>
        <v>1</v>
      </c>
      <c r="I1245" s="1" t="str">
        <f t="shared" si="193"/>
        <v>CPL  </v>
      </c>
      <c r="J1245">
        <f t="shared" si="195"/>
        <v>45</v>
      </c>
      <c r="K1245" s="1" t="str">
        <f t="shared" si="187"/>
        <v>CPL</v>
      </c>
      <c r="L1245"/>
      <c r="M1245" s="1" t="str">
        <f t="shared" si="188"/>
        <v/>
      </c>
      <c r="N1245"/>
    </row>
    <row r="1246" spans="2:14" ht="15" x14ac:dyDescent="0.25">
      <c r="B1246" s="11" t="s">
        <v>605</v>
      </c>
      <c r="C1246" s="11"/>
      <c r="D1246" s="141">
        <v>41992.70416666667</v>
      </c>
      <c r="E1246" s="141">
        <v>41996.506249999999</v>
      </c>
      <c r="F1246" s="11" t="s">
        <v>13</v>
      </c>
      <c r="G1246" s="11" t="s">
        <v>1186</v>
      </c>
      <c r="H1246" s="2">
        <f t="shared" si="194"/>
        <v>3</v>
      </c>
      <c r="I1246" s="1" t="str">
        <f t="shared" si="193"/>
        <v>ASSDG  </v>
      </c>
      <c r="J1246">
        <f t="shared" si="195"/>
        <v>7</v>
      </c>
      <c r="K1246" s="1" t="str">
        <f t="shared" si="187"/>
        <v>ASSDG</v>
      </c>
      <c r="L1246"/>
      <c r="M1246" s="1" t="str">
        <f t="shared" si="188"/>
        <v/>
      </c>
      <c r="N1246"/>
    </row>
    <row r="1247" spans="2:14" ht="15" x14ac:dyDescent="0.25">
      <c r="B1247" s="9" t="s">
        <v>606</v>
      </c>
      <c r="C1247" s="9"/>
      <c r="D1247" s="142">
        <v>41996.506249999999</v>
      </c>
      <c r="E1247" s="142">
        <v>41996.590277777781</v>
      </c>
      <c r="F1247" s="9" t="s">
        <v>2</v>
      </c>
      <c r="G1247" s="9" t="s">
        <v>1737</v>
      </c>
      <c r="H1247" s="2">
        <f t="shared" si="194"/>
        <v>1</v>
      </c>
      <c r="I1247" s="1" t="str">
        <f t="shared" si="193"/>
        <v>DG  </v>
      </c>
      <c r="J1247">
        <f t="shared" si="195"/>
        <v>4</v>
      </c>
      <c r="K1247" s="1" t="str">
        <f t="shared" si="187"/>
        <v>DG</v>
      </c>
      <c r="L1247"/>
      <c r="M1247" s="1" t="str">
        <f t="shared" si="188"/>
        <v/>
      </c>
      <c r="N1247"/>
    </row>
    <row r="1248" spans="2:14" ht="15" x14ac:dyDescent="0.25">
      <c r="B1248" s="11" t="s">
        <v>1168</v>
      </c>
      <c r="C1248" s="11"/>
      <c r="D1248" s="141">
        <v>41996.590277777781</v>
      </c>
      <c r="E1248" s="141">
        <v>41996.683333333334</v>
      </c>
      <c r="F1248" s="11" t="s">
        <v>2</v>
      </c>
      <c r="G1248" s="11" t="s">
        <v>1187</v>
      </c>
      <c r="H1248" s="2">
        <f t="shared" si="194"/>
        <v>1</v>
      </c>
      <c r="I1248" s="1" t="str">
        <f t="shared" si="193"/>
        <v>SMOEP  </v>
      </c>
      <c r="J1248">
        <f t="shared" si="195"/>
        <v>24</v>
      </c>
      <c r="K1248" s="1" t="str">
        <f t="shared" ref="K1248:K1311" si="196">TRIM(SUBSTITUTE(I1248,CHAR(160),CHAR(32)))</f>
        <v>SMOEP</v>
      </c>
      <c r="L1248"/>
      <c r="M1248" s="1" t="str">
        <f t="shared" si="188"/>
        <v/>
      </c>
      <c r="N1248"/>
    </row>
    <row r="1249" spans="1:39" ht="15" x14ac:dyDescent="0.25">
      <c r="B1249" s="9" t="s">
        <v>1169</v>
      </c>
      <c r="C1249" s="9"/>
      <c r="D1249" s="142">
        <v>41996.683333333334</v>
      </c>
      <c r="E1249" s="142">
        <v>41996.719444444447</v>
      </c>
      <c r="F1249" s="9" t="s">
        <v>2</v>
      </c>
      <c r="G1249" s="9" t="s">
        <v>1965</v>
      </c>
      <c r="H1249" s="2">
        <f t="shared" si="194"/>
        <v>1</v>
      </c>
      <c r="I1249" s="1" t="str">
        <f t="shared" si="193"/>
        <v>GABDG  </v>
      </c>
      <c r="J1249">
        <f t="shared" si="195"/>
        <v>1</v>
      </c>
      <c r="K1249" s="1" t="str">
        <f t="shared" si="196"/>
        <v>GABDG</v>
      </c>
      <c r="L1249"/>
      <c r="M1249" s="1" t="str">
        <f t="shared" si="188"/>
        <v/>
      </c>
      <c r="N1249"/>
    </row>
    <row r="1250" spans="1:39" ht="15" x14ac:dyDescent="0.25">
      <c r="B1250" s="11" t="s">
        <v>1170</v>
      </c>
      <c r="C1250" s="11"/>
      <c r="D1250" s="141">
        <v>41996.719444444447</v>
      </c>
      <c r="E1250" s="141">
        <v>41996.743750000001</v>
      </c>
      <c r="F1250" s="11" t="s">
        <v>2</v>
      </c>
      <c r="G1250" s="11" t="s">
        <v>1089</v>
      </c>
      <c r="H1250" s="2">
        <f t="shared" si="194"/>
        <v>1</v>
      </c>
      <c r="I1250" s="1" t="str">
        <f t="shared" si="193"/>
        <v>CPL  </v>
      </c>
      <c r="J1250">
        <f t="shared" si="195"/>
        <v>45</v>
      </c>
      <c r="K1250" s="1" t="str">
        <f t="shared" si="196"/>
        <v>CPL</v>
      </c>
      <c r="L1250"/>
      <c r="M1250" s="1" t="str">
        <f t="shared" si="188"/>
        <v/>
      </c>
      <c r="N1250"/>
    </row>
    <row r="1251" spans="1:39" ht="15" x14ac:dyDescent="0.25">
      <c r="B1251" s="9" t="s">
        <v>1171</v>
      </c>
      <c r="C1251" s="9"/>
      <c r="D1251" s="142">
        <v>41996.743750000001</v>
      </c>
      <c r="E1251" s="142">
        <v>41996.788888888892</v>
      </c>
      <c r="F1251" s="9" t="s">
        <v>2</v>
      </c>
      <c r="G1251" s="9" t="s">
        <v>1966</v>
      </c>
      <c r="H1251" s="2">
        <f t="shared" si="194"/>
        <v>1</v>
      </c>
      <c r="I1251" s="1" t="str">
        <f t="shared" si="193"/>
        <v>CMP  </v>
      </c>
      <c r="J1251">
        <f t="shared" si="195"/>
        <v>1</v>
      </c>
      <c r="K1251" s="1" t="str">
        <f t="shared" si="196"/>
        <v>CMP</v>
      </c>
      <c r="L1251"/>
      <c r="M1251" s="1" t="str">
        <f t="shared" si="188"/>
        <v/>
      </c>
      <c r="N1251"/>
    </row>
    <row r="1252" spans="1:39" ht="15" x14ac:dyDescent="0.25">
      <c r="B1252" s="11" t="s">
        <v>1172</v>
      </c>
      <c r="C1252" s="11"/>
      <c r="D1252" s="141">
        <v>41996.788888888892</v>
      </c>
      <c r="E1252" s="10" t="s">
        <v>1</v>
      </c>
      <c r="F1252" s="11" t="s">
        <v>1173</v>
      </c>
      <c r="G1252" s="11" t="s">
        <v>1188</v>
      </c>
      <c r="H1252" s="121"/>
      <c r="I1252" s="100" t="str">
        <f t="shared" si="193"/>
        <v>SMOEP  </v>
      </c>
      <c r="J1252">
        <f t="shared" si="195"/>
        <v>24</v>
      </c>
      <c r="K1252" s="1" t="str">
        <f t="shared" si="196"/>
        <v>SMOEP</v>
      </c>
      <c r="L1252"/>
      <c r="M1252" s="1" t="str">
        <f t="shared" si="188"/>
        <v/>
      </c>
      <c r="N1252"/>
    </row>
    <row r="1253" spans="1:39" x14ac:dyDescent="0.15">
      <c r="I1253" s="39"/>
      <c r="J1253" s="39"/>
      <c r="K1253" s="1" t="str">
        <f t="shared" si="196"/>
        <v/>
      </c>
      <c r="M1253" s="1" t="str">
        <f t="shared" ref="M1253:M1316" si="197">TRIM(SUBSTITUTE(L1253,CHAR(160),CHAR(32)))</f>
        <v/>
      </c>
    </row>
    <row r="1254" spans="1:39" x14ac:dyDescent="0.15">
      <c r="B1254" s="13"/>
      <c r="C1254" s="13"/>
      <c r="D1254" s="13"/>
      <c r="E1254" s="13"/>
      <c r="F1254" s="13"/>
      <c r="G1254" s="13"/>
      <c r="H1254" s="13"/>
      <c r="I1254" s="39"/>
      <c r="J1254" s="39"/>
      <c r="K1254" s="1" t="str">
        <f t="shared" si="196"/>
        <v/>
      </c>
      <c r="M1254" s="1" t="str">
        <f t="shared" si="197"/>
        <v/>
      </c>
    </row>
    <row r="1255" spans="1:39" ht="11.25" thickBot="1" x14ac:dyDescent="0.2">
      <c r="I1255" s="40" t="s">
        <v>311</v>
      </c>
      <c r="J1255" s="39"/>
      <c r="K1255" s="1" t="str">
        <f t="shared" si="196"/>
        <v>DADOS EXTRAIDOS:</v>
      </c>
      <c r="L1255" s="6" t="s">
        <v>1451</v>
      </c>
      <c r="M1255" s="1" t="str">
        <f t="shared" si="197"/>
        <v>DADOS AGRUPADOS</v>
      </c>
      <c r="P1255" s="6"/>
    </row>
    <row r="1256" spans="1:39" ht="42.75" thickBot="1" x14ac:dyDescent="0.2">
      <c r="A1256" s="41" t="s">
        <v>1499</v>
      </c>
      <c r="G1256" s="16" t="s">
        <v>1189</v>
      </c>
      <c r="I1256" s="6" t="s">
        <v>310</v>
      </c>
      <c r="J1256" s="6" t="s">
        <v>326</v>
      </c>
      <c r="K1256" s="1" t="str">
        <f t="shared" si="196"/>
        <v>DEPTO</v>
      </c>
      <c r="L1256" s="39"/>
      <c r="M1256" s="1" t="str">
        <f t="shared" si="197"/>
        <v/>
      </c>
      <c r="N1256" s="39"/>
      <c r="O1256" s="39"/>
      <c r="P1256" s="89" t="s">
        <v>1478</v>
      </c>
      <c r="Q1256" s="43"/>
      <c r="R1256" s="43"/>
      <c r="S1256" s="42"/>
    </row>
    <row r="1257" spans="1:39" ht="15" x14ac:dyDescent="0.25">
      <c r="B1257" s="11" t="s">
        <v>2048</v>
      </c>
      <c r="C1257" s="11"/>
      <c r="D1257" s="10" t="s">
        <v>1</v>
      </c>
      <c r="E1257" s="141">
        <v>40945.797222222223</v>
      </c>
      <c r="F1257" s="11" t="s">
        <v>2</v>
      </c>
      <c r="G1257" s="11" t="s">
        <v>1</v>
      </c>
      <c r="H1257" s="2">
        <f t="shared" ref="H1257:H1285" si="198">VALUE(IF(LEFT(F1257,1)="&lt;",1,LEFT(F1257,2)))</f>
        <v>1</v>
      </c>
      <c r="I1257" s="1" t="str">
        <f t="shared" ref="I1257:I1265" si="199">RIGHT(B1257,LEN(B1257)-4)</f>
        <v>SMCIP </v>
      </c>
      <c r="J1257">
        <f t="shared" ref="J1257:J1285" si="200">SUMIFS($H$1257:$H$1285,$I$1257:$I$1285,I1257)</f>
        <v>29</v>
      </c>
      <c r="K1257" s="1" t="str">
        <f t="shared" si="196"/>
        <v>SMCIP</v>
      </c>
      <c r="L1257" s="1" t="s">
        <v>2049</v>
      </c>
      <c r="M1257" s="1" t="str">
        <f t="shared" si="197"/>
        <v>SMCIP</v>
      </c>
      <c r="N1257">
        <v>29</v>
      </c>
      <c r="P1257" s="84" t="s">
        <v>1501</v>
      </c>
      <c r="Q1257" s="82">
        <f>SUMIFS($N$1257:$N$1277,$M$1257:$M$1277,P1257)</f>
        <v>0</v>
      </c>
      <c r="R1257" s="82"/>
      <c r="S1257" s="83"/>
    </row>
    <row r="1258" spans="1:39" ht="15" x14ac:dyDescent="0.25">
      <c r="B1258" s="9" t="s">
        <v>346</v>
      </c>
      <c r="C1258" s="9"/>
      <c r="D1258" s="142">
        <v>40945.797222222223</v>
      </c>
      <c r="E1258" s="142">
        <v>40946.597916666666</v>
      </c>
      <c r="F1258" s="9" t="s">
        <v>2</v>
      </c>
      <c r="G1258" s="9" t="s">
        <v>1737</v>
      </c>
      <c r="H1258" s="2">
        <f t="shared" si="198"/>
        <v>1</v>
      </c>
      <c r="I1258" s="1" t="str">
        <f t="shared" si="199"/>
        <v>CAA  </v>
      </c>
      <c r="J1258">
        <f t="shared" si="200"/>
        <v>1</v>
      </c>
      <c r="K1258" s="1" t="str">
        <f t="shared" si="196"/>
        <v>CAA</v>
      </c>
      <c r="L1258" s="39" t="s">
        <v>314</v>
      </c>
      <c r="M1258" s="1" t="str">
        <f t="shared" si="197"/>
        <v>CAA</v>
      </c>
      <c r="N1258">
        <v>1</v>
      </c>
      <c r="O1258" s="39"/>
      <c r="P1258" s="84" t="s">
        <v>1505</v>
      </c>
      <c r="Q1258" s="85">
        <f t="shared" ref="Q1258:Q1278" si="201">SUMIFS($N$1257:$N$1277,$M$1257:$M$1277,P1258)</f>
        <v>0</v>
      </c>
      <c r="R1258" s="85"/>
      <c r="S1258" s="86"/>
      <c r="T1258" s="39"/>
      <c r="U1258" s="39"/>
      <c r="V1258" s="39"/>
      <c r="W1258" s="39"/>
      <c r="X1258" s="39"/>
      <c r="Y1258" s="39"/>
      <c r="Z1258" s="39"/>
      <c r="AA1258" s="39"/>
      <c r="AB1258" s="39"/>
      <c r="AC1258" s="39"/>
      <c r="AD1258" s="39"/>
      <c r="AE1258" s="39"/>
      <c r="AF1258" s="39"/>
      <c r="AG1258" s="39"/>
      <c r="AH1258" s="39"/>
      <c r="AI1258" s="39"/>
      <c r="AJ1258" s="39"/>
      <c r="AK1258" s="39"/>
      <c r="AL1258" s="39"/>
      <c r="AM1258" s="39"/>
    </row>
    <row r="1259" spans="1:39" s="13" customFormat="1" ht="15" x14ac:dyDescent="0.25">
      <c r="A1259" s="39"/>
      <c r="B1259" s="11" t="s">
        <v>930</v>
      </c>
      <c r="C1259" s="11"/>
      <c r="D1259" s="141">
        <v>40946.597916666666</v>
      </c>
      <c r="E1259" s="141">
        <v>40946.912499999999</v>
      </c>
      <c r="F1259" s="11" t="s">
        <v>2</v>
      </c>
      <c r="G1259" s="11" t="s">
        <v>1814</v>
      </c>
      <c r="H1259" s="2">
        <f t="shared" si="198"/>
        <v>1</v>
      </c>
      <c r="I1259" s="1" t="str">
        <f t="shared" si="199"/>
        <v>SECADM  </v>
      </c>
      <c r="J1259">
        <f t="shared" si="200"/>
        <v>13</v>
      </c>
      <c r="K1259" s="1" t="str">
        <f t="shared" si="196"/>
        <v>SECADM</v>
      </c>
      <c r="L1259" s="39" t="s">
        <v>315</v>
      </c>
      <c r="M1259" s="1" t="str">
        <f t="shared" si="197"/>
        <v>SECADM</v>
      </c>
      <c r="N1259">
        <v>13</v>
      </c>
      <c r="O1259" s="39"/>
      <c r="P1259" s="61" t="s">
        <v>1503</v>
      </c>
      <c r="Q1259" s="62">
        <f t="shared" si="201"/>
        <v>0</v>
      </c>
      <c r="R1259" s="62"/>
      <c r="S1259" s="63"/>
      <c r="T1259" s="39"/>
      <c r="U1259" s="39"/>
      <c r="V1259" s="39"/>
      <c r="W1259" s="39"/>
      <c r="X1259" s="39"/>
      <c r="Y1259" s="39"/>
      <c r="Z1259" s="39"/>
      <c r="AA1259" s="39"/>
      <c r="AB1259" s="39"/>
      <c r="AC1259" s="39"/>
      <c r="AD1259" s="39"/>
      <c r="AE1259" s="39"/>
      <c r="AF1259" s="39"/>
      <c r="AG1259" s="39"/>
      <c r="AH1259" s="39"/>
      <c r="AI1259" s="39"/>
      <c r="AJ1259" s="39"/>
      <c r="AK1259" s="39"/>
      <c r="AL1259" s="39"/>
      <c r="AM1259" s="39"/>
    </row>
    <row r="1260" spans="1:39" ht="15" x14ac:dyDescent="0.25">
      <c r="B1260" s="9" t="s">
        <v>1190</v>
      </c>
      <c r="C1260" s="9"/>
      <c r="D1260" s="142">
        <v>40946.912499999999</v>
      </c>
      <c r="E1260" s="142">
        <v>40948.704861111109</v>
      </c>
      <c r="F1260" s="9" t="s">
        <v>31</v>
      </c>
      <c r="G1260" s="9" t="s">
        <v>357</v>
      </c>
      <c r="H1260" s="2">
        <f t="shared" si="198"/>
        <v>1</v>
      </c>
      <c r="I1260" s="1" t="str">
        <f t="shared" si="199"/>
        <v>CLC  </v>
      </c>
      <c r="J1260">
        <f t="shared" si="200"/>
        <v>4</v>
      </c>
      <c r="K1260" s="1" t="str">
        <f t="shared" si="196"/>
        <v>CLC</v>
      </c>
      <c r="L1260" s="39" t="s">
        <v>319</v>
      </c>
      <c r="M1260" s="1" t="str">
        <f t="shared" si="197"/>
        <v>CLC</v>
      </c>
      <c r="N1260">
        <v>4</v>
      </c>
      <c r="O1260" s="39"/>
      <c r="P1260" s="61" t="s">
        <v>1507</v>
      </c>
      <c r="Q1260" s="62">
        <f t="shared" si="201"/>
        <v>0</v>
      </c>
      <c r="R1260" s="62"/>
      <c r="S1260" s="63"/>
      <c r="T1260" s="39"/>
      <c r="U1260" s="39"/>
      <c r="V1260" s="39"/>
      <c r="W1260" s="39"/>
      <c r="X1260" s="39"/>
      <c r="Y1260" s="39"/>
      <c r="Z1260" s="39"/>
      <c r="AA1260" s="39"/>
      <c r="AB1260" s="39"/>
      <c r="AC1260" s="39"/>
      <c r="AD1260" s="39"/>
      <c r="AE1260" s="39"/>
      <c r="AF1260" s="39"/>
      <c r="AG1260" s="39"/>
      <c r="AH1260" s="39"/>
      <c r="AI1260" s="39"/>
      <c r="AJ1260" s="39"/>
      <c r="AK1260" s="39"/>
      <c r="AL1260" s="39"/>
      <c r="AM1260" s="39"/>
    </row>
    <row r="1261" spans="1:39" ht="15" x14ac:dyDescent="0.25">
      <c r="B1261" s="11" t="s">
        <v>1129</v>
      </c>
      <c r="C1261" s="11"/>
      <c r="D1261" s="141">
        <v>40948.704861111109</v>
      </c>
      <c r="E1261" s="141">
        <v>41001.752083333333</v>
      </c>
      <c r="F1261" s="11" t="s">
        <v>1191</v>
      </c>
      <c r="G1261" s="11" t="s">
        <v>357</v>
      </c>
      <c r="H1261" s="2">
        <f t="shared" si="198"/>
        <v>53</v>
      </c>
      <c r="I1261" s="1" t="str">
        <f t="shared" si="199"/>
        <v>SC  </v>
      </c>
      <c r="J1261">
        <f t="shared" si="200"/>
        <v>60</v>
      </c>
      <c r="K1261" s="1" t="str">
        <f t="shared" si="196"/>
        <v>SC</v>
      </c>
      <c r="L1261" s="39" t="s">
        <v>320</v>
      </c>
      <c r="M1261" s="1" t="str">
        <f t="shared" si="197"/>
        <v>SC</v>
      </c>
      <c r="N1261">
        <v>60</v>
      </c>
      <c r="O1261" s="39"/>
      <c r="P1261" s="61" t="s">
        <v>1540</v>
      </c>
      <c r="Q1261" s="62">
        <f t="shared" si="201"/>
        <v>1</v>
      </c>
      <c r="R1261" s="62"/>
      <c r="S1261" s="63"/>
      <c r="T1261" s="39"/>
      <c r="U1261" s="39"/>
      <c r="V1261" s="39"/>
      <c r="W1261" s="39"/>
      <c r="X1261" s="39"/>
      <c r="Y1261" s="39"/>
      <c r="Z1261" s="39"/>
      <c r="AA1261" s="39"/>
      <c r="AB1261" s="39"/>
      <c r="AC1261" s="39"/>
      <c r="AD1261" s="39"/>
      <c r="AE1261" s="39"/>
      <c r="AF1261" s="39"/>
      <c r="AG1261" s="39"/>
      <c r="AH1261" s="39"/>
      <c r="AI1261" s="39"/>
      <c r="AJ1261" s="39"/>
      <c r="AK1261" s="39"/>
      <c r="AL1261" s="39"/>
      <c r="AM1261" s="39"/>
    </row>
    <row r="1262" spans="1:39" ht="15" x14ac:dyDescent="0.25">
      <c r="B1262" s="9" t="s">
        <v>830</v>
      </c>
      <c r="C1262" s="9"/>
      <c r="D1262" s="142">
        <v>41001.752083333333</v>
      </c>
      <c r="E1262" s="142">
        <v>41002.591666666667</v>
      </c>
      <c r="F1262" s="9" t="s">
        <v>2</v>
      </c>
      <c r="G1262" s="9" t="s">
        <v>38</v>
      </c>
      <c r="H1262" s="2">
        <f t="shared" si="198"/>
        <v>1</v>
      </c>
      <c r="I1262" s="1" t="str">
        <f t="shared" si="199"/>
        <v>CLC  </v>
      </c>
      <c r="J1262">
        <f t="shared" si="200"/>
        <v>4</v>
      </c>
      <c r="K1262" s="1" t="str">
        <f t="shared" si="196"/>
        <v>CLC</v>
      </c>
      <c r="L1262" s="39" t="s">
        <v>323</v>
      </c>
      <c r="M1262" s="1" t="str">
        <f t="shared" si="197"/>
        <v>DG</v>
      </c>
      <c r="N1262">
        <v>3</v>
      </c>
      <c r="O1262" s="39"/>
      <c r="P1262" s="61" t="s">
        <v>1541</v>
      </c>
      <c r="Q1262" s="62">
        <f t="shared" si="201"/>
        <v>0</v>
      </c>
      <c r="R1262" s="62"/>
      <c r="S1262" s="63"/>
      <c r="T1262" s="39"/>
      <c r="U1262" s="39"/>
      <c r="V1262" s="39"/>
      <c r="W1262" s="39"/>
      <c r="X1262" s="39"/>
      <c r="Y1262" s="39"/>
      <c r="Z1262" s="39"/>
      <c r="AA1262" s="39"/>
      <c r="AB1262" s="39"/>
      <c r="AC1262" s="39"/>
      <c r="AD1262" s="39"/>
      <c r="AE1262" s="39"/>
      <c r="AF1262" s="39"/>
      <c r="AG1262" s="39"/>
      <c r="AH1262" s="39"/>
      <c r="AI1262" s="39"/>
      <c r="AJ1262" s="39"/>
      <c r="AK1262" s="39"/>
      <c r="AL1262" s="39"/>
      <c r="AM1262" s="39"/>
    </row>
    <row r="1263" spans="1:39" ht="15" x14ac:dyDescent="0.25">
      <c r="B1263" s="11" t="s">
        <v>576</v>
      </c>
      <c r="C1263" s="11"/>
      <c r="D1263" s="141">
        <v>41002.591666666667</v>
      </c>
      <c r="E1263" s="141">
        <v>41010.60833333333</v>
      </c>
      <c r="F1263" s="11" t="s">
        <v>194</v>
      </c>
      <c r="G1263" s="11" t="s">
        <v>1959</v>
      </c>
      <c r="H1263" s="2">
        <f t="shared" si="198"/>
        <v>8</v>
      </c>
      <c r="I1263" s="1" t="str">
        <f t="shared" si="199"/>
        <v>SECADM  </v>
      </c>
      <c r="J1263">
        <f t="shared" si="200"/>
        <v>13</v>
      </c>
      <c r="K1263" s="1" t="str">
        <f t="shared" si="196"/>
        <v>SECADM</v>
      </c>
      <c r="L1263" s="1" t="s">
        <v>1462</v>
      </c>
      <c r="M1263" s="1" t="str">
        <f t="shared" si="197"/>
        <v>SLIC</v>
      </c>
      <c r="N1263">
        <v>22</v>
      </c>
      <c r="O1263" s="39"/>
      <c r="P1263" s="61" t="s">
        <v>1542</v>
      </c>
      <c r="Q1263" s="62">
        <f t="shared" si="201"/>
        <v>0</v>
      </c>
      <c r="R1263" s="62"/>
      <c r="S1263" s="63"/>
      <c r="T1263" s="39"/>
      <c r="U1263" s="39"/>
      <c r="V1263" s="39"/>
      <c r="W1263" s="39"/>
      <c r="X1263" s="39"/>
      <c r="Y1263" s="39"/>
      <c r="Z1263" s="39"/>
      <c r="AA1263" s="39"/>
      <c r="AB1263" s="39"/>
      <c r="AC1263" s="39"/>
      <c r="AD1263" s="39"/>
      <c r="AE1263" s="39"/>
      <c r="AF1263" s="39"/>
      <c r="AG1263" s="39"/>
      <c r="AH1263" s="39"/>
      <c r="AI1263" s="39"/>
      <c r="AJ1263" s="39"/>
      <c r="AK1263" s="39"/>
      <c r="AL1263" s="39"/>
      <c r="AM1263" s="39"/>
    </row>
    <row r="1264" spans="1:39" ht="21" x14ac:dyDescent="0.25">
      <c r="B1264" s="9" t="s">
        <v>1192</v>
      </c>
      <c r="C1264" s="9"/>
      <c r="D1264" s="142">
        <v>41010.60833333333</v>
      </c>
      <c r="E1264" s="142">
        <v>41010.835416666669</v>
      </c>
      <c r="F1264" s="9" t="s">
        <v>2</v>
      </c>
      <c r="G1264" s="9" t="s">
        <v>1967</v>
      </c>
      <c r="H1264" s="2">
        <f t="shared" si="198"/>
        <v>1</v>
      </c>
      <c r="I1264" s="1" t="str">
        <f t="shared" si="199"/>
        <v>DG  </v>
      </c>
      <c r="J1264">
        <f t="shared" si="200"/>
        <v>3</v>
      </c>
      <c r="K1264" s="1" t="str">
        <f t="shared" si="196"/>
        <v>DG</v>
      </c>
      <c r="L1264" s="1" t="s">
        <v>330</v>
      </c>
      <c r="M1264" s="1" t="str">
        <f t="shared" si="197"/>
        <v>CPL</v>
      </c>
      <c r="N1264">
        <v>26</v>
      </c>
      <c r="O1264" s="39"/>
      <c r="P1264" s="61" t="s">
        <v>1543</v>
      </c>
      <c r="Q1264" s="62">
        <f t="shared" si="201"/>
        <v>0</v>
      </c>
      <c r="R1264" s="62"/>
      <c r="S1264" s="63"/>
      <c r="T1264" s="39"/>
      <c r="U1264" s="39"/>
      <c r="V1264" s="39"/>
      <c r="W1264" s="39"/>
      <c r="X1264" s="39"/>
      <c r="Y1264" s="39"/>
      <c r="Z1264" s="39"/>
      <c r="AA1264" s="39"/>
      <c r="AB1264" s="39"/>
      <c r="AC1264" s="39"/>
      <c r="AD1264" s="39"/>
      <c r="AE1264" s="39"/>
      <c r="AF1264" s="39"/>
      <c r="AG1264" s="39"/>
      <c r="AH1264" s="39"/>
      <c r="AI1264" s="39"/>
      <c r="AJ1264" s="39"/>
      <c r="AK1264" s="39"/>
      <c r="AL1264" s="39"/>
      <c r="AM1264" s="39"/>
    </row>
    <row r="1265" spans="2:39" ht="15" x14ac:dyDescent="0.25">
      <c r="B1265" s="11" t="s">
        <v>578</v>
      </c>
      <c r="C1265" s="11"/>
      <c r="D1265" s="141">
        <v>41010.835416666669</v>
      </c>
      <c r="E1265" s="141">
        <v>41017.768750000003</v>
      </c>
      <c r="F1265" s="11" t="s">
        <v>28</v>
      </c>
      <c r="G1265" s="11" t="s">
        <v>1968</v>
      </c>
      <c r="H1265" s="2">
        <f t="shared" si="198"/>
        <v>6</v>
      </c>
      <c r="I1265" s="1" t="str">
        <f t="shared" si="199"/>
        <v>SC  </v>
      </c>
      <c r="J1265">
        <f t="shared" si="200"/>
        <v>60</v>
      </c>
      <c r="K1265" s="1" t="str">
        <f t="shared" si="196"/>
        <v>SC</v>
      </c>
      <c r="L1265" s="1" t="s">
        <v>322</v>
      </c>
      <c r="M1265" s="1" t="str">
        <f t="shared" si="197"/>
        <v>ASSDG</v>
      </c>
      <c r="N1265">
        <v>2</v>
      </c>
      <c r="O1265" s="39"/>
      <c r="P1265" s="61" t="s">
        <v>1719</v>
      </c>
      <c r="Q1265" s="62">
        <f t="shared" si="201"/>
        <v>0</v>
      </c>
      <c r="R1265" s="62"/>
      <c r="S1265" s="63"/>
      <c r="T1265" s="39"/>
      <c r="U1265" s="39"/>
      <c r="V1265" s="39"/>
      <c r="W1265" s="39"/>
      <c r="X1265" s="39"/>
      <c r="Y1265" s="39"/>
      <c r="Z1265" s="39"/>
      <c r="AA1265" s="39"/>
      <c r="AB1265" s="39"/>
      <c r="AC1265" s="39"/>
      <c r="AD1265" s="39"/>
      <c r="AE1265" s="39"/>
      <c r="AF1265" s="39"/>
      <c r="AG1265" s="39"/>
      <c r="AH1265" s="39"/>
      <c r="AI1265" s="39"/>
      <c r="AJ1265" s="39"/>
      <c r="AK1265" s="39"/>
      <c r="AL1265" s="39"/>
      <c r="AM1265" s="39"/>
    </row>
    <row r="1266" spans="2:39" ht="15" x14ac:dyDescent="0.25">
      <c r="B1266" s="9" t="s">
        <v>91</v>
      </c>
      <c r="C1266" s="9"/>
      <c r="D1266" s="142">
        <v>41017.768750000003</v>
      </c>
      <c r="E1266" s="142">
        <v>41018.781944444447</v>
      </c>
      <c r="F1266" s="9" t="s">
        <v>31</v>
      </c>
      <c r="G1266" s="9" t="s">
        <v>1969</v>
      </c>
      <c r="H1266" s="2">
        <f t="shared" si="198"/>
        <v>1</v>
      </c>
      <c r="I1266" s="1" t="str">
        <f t="shared" ref="I1266:I1285" si="202">RIGHT(B1266,LEN(B1266)-5)</f>
        <v>CLC  </v>
      </c>
      <c r="J1266">
        <f t="shared" si="200"/>
        <v>4</v>
      </c>
      <c r="K1266" s="1" t="str">
        <f t="shared" si="196"/>
        <v>CLC</v>
      </c>
      <c r="L1266" s="1" t="s">
        <v>1473</v>
      </c>
      <c r="M1266" s="1" t="str">
        <f t="shared" si="197"/>
        <v>CMP</v>
      </c>
      <c r="N1266">
        <v>1</v>
      </c>
      <c r="O1266" s="39"/>
      <c r="P1266" s="61" t="s">
        <v>1509</v>
      </c>
      <c r="Q1266" s="62">
        <f t="shared" si="201"/>
        <v>0</v>
      </c>
      <c r="R1266" s="62"/>
      <c r="S1266" s="63"/>
      <c r="T1266" s="39"/>
      <c r="U1266" s="39"/>
      <c r="V1266" s="39"/>
      <c r="W1266" s="39"/>
      <c r="X1266" s="39"/>
      <c r="Y1266" s="39"/>
      <c r="Z1266" s="39"/>
      <c r="AA1266" s="39"/>
      <c r="AB1266" s="39"/>
      <c r="AC1266" s="39"/>
      <c r="AD1266" s="39"/>
      <c r="AE1266" s="39"/>
      <c r="AF1266" s="39"/>
      <c r="AG1266" s="39"/>
      <c r="AH1266" s="39"/>
      <c r="AI1266" s="39"/>
      <c r="AJ1266" s="39"/>
      <c r="AK1266" s="39"/>
      <c r="AL1266" s="39"/>
      <c r="AM1266" s="39"/>
    </row>
    <row r="1267" spans="2:39" ht="15" x14ac:dyDescent="0.25">
      <c r="B1267" s="11" t="s">
        <v>967</v>
      </c>
      <c r="C1267" s="11"/>
      <c r="D1267" s="141">
        <v>41018.781944444447</v>
      </c>
      <c r="E1267" s="141">
        <v>41023.741666666669</v>
      </c>
      <c r="F1267" s="11" t="s">
        <v>8</v>
      </c>
      <c r="G1267" s="11" t="s">
        <v>1970</v>
      </c>
      <c r="H1267" s="2">
        <f t="shared" si="198"/>
        <v>4</v>
      </c>
      <c r="I1267" s="1" t="str">
        <f t="shared" si="202"/>
        <v>SECADM  </v>
      </c>
      <c r="J1267">
        <f t="shared" si="200"/>
        <v>13</v>
      </c>
      <c r="K1267" s="1" t="str">
        <f t="shared" si="196"/>
        <v>SECADM</v>
      </c>
      <c r="L1267"/>
      <c r="M1267" s="97" t="s">
        <v>1549</v>
      </c>
      <c r="N1267">
        <f>SUM(N1249:N1266)</f>
        <v>161</v>
      </c>
      <c r="P1267" s="61" t="s">
        <v>1511</v>
      </c>
      <c r="Q1267" s="62">
        <f t="shared" si="201"/>
        <v>0</v>
      </c>
      <c r="R1267" s="62"/>
      <c r="S1267" s="63"/>
    </row>
    <row r="1268" spans="2:39" ht="15" x14ac:dyDescent="0.25">
      <c r="B1268" s="9" t="s">
        <v>94</v>
      </c>
      <c r="C1268" s="9"/>
      <c r="D1268" s="142">
        <v>41023.741666666669</v>
      </c>
      <c r="E1268" s="142">
        <v>41024.698611111111</v>
      </c>
      <c r="F1268" s="9" t="s">
        <v>2</v>
      </c>
      <c r="G1268" s="9" t="s">
        <v>422</v>
      </c>
      <c r="H1268" s="2">
        <f t="shared" si="198"/>
        <v>1</v>
      </c>
      <c r="I1268" s="1" t="str">
        <f t="shared" si="202"/>
        <v>CLC  </v>
      </c>
      <c r="J1268">
        <f t="shared" si="200"/>
        <v>4</v>
      </c>
      <c r="K1268" s="1" t="str">
        <f t="shared" si="196"/>
        <v>CLC</v>
      </c>
      <c r="L1268"/>
      <c r="M1268" s="1" t="str">
        <f t="shared" si="197"/>
        <v/>
      </c>
      <c r="N1268"/>
      <c r="P1268" s="61" t="s">
        <v>1513</v>
      </c>
      <c r="Q1268" s="62">
        <f t="shared" si="201"/>
        <v>0</v>
      </c>
      <c r="R1268" s="62"/>
      <c r="S1268" s="63"/>
    </row>
    <row r="1269" spans="2:39" ht="15" x14ac:dyDescent="0.25">
      <c r="B1269" s="11" t="s">
        <v>968</v>
      </c>
      <c r="C1269" s="11"/>
      <c r="D1269" s="141">
        <v>41024.698611111111</v>
      </c>
      <c r="E1269" s="141">
        <v>41036.790972222225</v>
      </c>
      <c r="F1269" s="11" t="s">
        <v>698</v>
      </c>
      <c r="G1269" s="11" t="s">
        <v>364</v>
      </c>
      <c r="H1269" s="2">
        <f t="shared" si="198"/>
        <v>12</v>
      </c>
      <c r="I1269" s="1" t="str">
        <f t="shared" si="202"/>
        <v>SLIC  </v>
      </c>
      <c r="J1269">
        <f t="shared" si="200"/>
        <v>22</v>
      </c>
      <c r="K1269" s="1" t="str">
        <f t="shared" si="196"/>
        <v>SLIC</v>
      </c>
      <c r="L1269"/>
      <c r="M1269" s="1" t="str">
        <f t="shared" si="197"/>
        <v/>
      </c>
      <c r="N1269"/>
      <c r="P1269" s="58" t="s">
        <v>1515</v>
      </c>
      <c r="Q1269" s="59">
        <f t="shared" si="201"/>
        <v>0</v>
      </c>
      <c r="R1269" s="59"/>
      <c r="S1269" s="60"/>
    </row>
    <row r="1270" spans="2:39" ht="15" x14ac:dyDescent="0.25">
      <c r="B1270" s="9" t="s">
        <v>27</v>
      </c>
      <c r="C1270" s="9"/>
      <c r="D1270" s="142">
        <v>41036.790972222225</v>
      </c>
      <c r="E1270" s="142">
        <v>41036.798611111109</v>
      </c>
      <c r="F1270" s="9" t="s">
        <v>2</v>
      </c>
      <c r="G1270" s="9" t="s">
        <v>1196</v>
      </c>
      <c r="H1270" s="2">
        <f t="shared" si="198"/>
        <v>1</v>
      </c>
      <c r="I1270" s="1" t="str">
        <f t="shared" si="202"/>
        <v>SC  </v>
      </c>
      <c r="J1270">
        <f t="shared" si="200"/>
        <v>60</v>
      </c>
      <c r="K1270" s="1" t="str">
        <f t="shared" si="196"/>
        <v>SC</v>
      </c>
      <c r="L1270"/>
      <c r="M1270" s="1" t="str">
        <f t="shared" si="197"/>
        <v/>
      </c>
      <c r="N1270"/>
      <c r="P1270" s="58" t="s">
        <v>1517</v>
      </c>
      <c r="Q1270" s="59">
        <f t="shared" si="201"/>
        <v>0</v>
      </c>
      <c r="R1270" s="59"/>
      <c r="S1270" s="60"/>
    </row>
    <row r="1271" spans="2:39" ht="15" x14ac:dyDescent="0.25">
      <c r="B1271" s="11" t="s">
        <v>1136</v>
      </c>
      <c r="C1271" s="11"/>
      <c r="D1271" s="141">
        <v>41036.798611111109</v>
      </c>
      <c r="E1271" s="141">
        <v>41038.602083333331</v>
      </c>
      <c r="F1271" s="11" t="s">
        <v>31</v>
      </c>
      <c r="G1271" s="11" t="s">
        <v>1197</v>
      </c>
      <c r="H1271" s="2">
        <f t="shared" si="198"/>
        <v>1</v>
      </c>
      <c r="I1271" s="1" t="str">
        <f t="shared" si="202"/>
        <v>SLIC  </v>
      </c>
      <c r="J1271">
        <f t="shared" si="200"/>
        <v>22</v>
      </c>
      <c r="K1271" s="1" t="str">
        <f t="shared" si="196"/>
        <v>SLIC</v>
      </c>
      <c r="L1271"/>
      <c r="M1271" s="1" t="str">
        <f t="shared" si="197"/>
        <v/>
      </c>
      <c r="N1271"/>
      <c r="P1271" s="58" t="s">
        <v>1519</v>
      </c>
      <c r="Q1271" s="59">
        <f t="shared" si="201"/>
        <v>0</v>
      </c>
      <c r="R1271" s="59"/>
      <c r="S1271" s="60"/>
    </row>
    <row r="1272" spans="2:39" ht="15" x14ac:dyDescent="0.25">
      <c r="B1272" s="9" t="s">
        <v>969</v>
      </c>
      <c r="C1272" s="9"/>
      <c r="D1272" s="142">
        <v>41038.602083333331</v>
      </c>
      <c r="E1272" s="142">
        <v>41038.760416666664</v>
      </c>
      <c r="F1272" s="9" t="s">
        <v>2</v>
      </c>
      <c r="G1272" s="9" t="s">
        <v>857</v>
      </c>
      <c r="H1272" s="2">
        <f t="shared" si="198"/>
        <v>1</v>
      </c>
      <c r="I1272" s="1" t="str">
        <f t="shared" si="202"/>
        <v>CPL  </v>
      </c>
      <c r="J1272">
        <f t="shared" si="200"/>
        <v>26</v>
      </c>
      <c r="K1272" s="1" t="str">
        <f t="shared" si="196"/>
        <v>CPL</v>
      </c>
      <c r="L1272"/>
      <c r="M1272" s="1" t="str">
        <f t="shared" si="197"/>
        <v/>
      </c>
      <c r="N1272"/>
      <c r="P1272" s="58" t="s">
        <v>1533</v>
      </c>
      <c r="Q1272" s="59">
        <f t="shared" si="201"/>
        <v>0</v>
      </c>
      <c r="R1272" s="59"/>
      <c r="S1272" s="60"/>
    </row>
    <row r="1273" spans="2:39" ht="15" x14ac:dyDescent="0.25">
      <c r="B1273" s="11" t="s">
        <v>970</v>
      </c>
      <c r="C1273" s="11"/>
      <c r="D1273" s="141">
        <v>41038.760416666664</v>
      </c>
      <c r="E1273" s="141">
        <v>41040.613888888889</v>
      </c>
      <c r="F1273" s="11" t="s">
        <v>31</v>
      </c>
      <c r="G1273" s="11" t="s">
        <v>1148</v>
      </c>
      <c r="H1273" s="2">
        <f t="shared" si="198"/>
        <v>1</v>
      </c>
      <c r="I1273" s="1" t="str">
        <f t="shared" si="202"/>
        <v>ASSDG  </v>
      </c>
      <c r="J1273">
        <f t="shared" si="200"/>
        <v>2</v>
      </c>
      <c r="K1273" s="1" t="str">
        <f t="shared" si="196"/>
        <v>ASSDG</v>
      </c>
      <c r="L1273"/>
      <c r="M1273" s="1" t="str">
        <f t="shared" si="197"/>
        <v/>
      </c>
      <c r="N1273"/>
      <c r="P1273" s="58" t="s">
        <v>1522</v>
      </c>
      <c r="Q1273" s="59">
        <f t="shared" si="201"/>
        <v>0</v>
      </c>
      <c r="R1273" s="59"/>
      <c r="S1273" s="60"/>
    </row>
    <row r="1274" spans="2:39" ht="15" x14ac:dyDescent="0.25">
      <c r="B1274" s="9" t="s">
        <v>584</v>
      </c>
      <c r="C1274" s="9"/>
      <c r="D1274" s="142">
        <v>41040.613888888889</v>
      </c>
      <c r="E1274" s="142">
        <v>41047.695833333331</v>
      </c>
      <c r="F1274" s="9" t="s">
        <v>178</v>
      </c>
      <c r="G1274" s="9" t="s">
        <v>1000</v>
      </c>
      <c r="H1274" s="2">
        <f t="shared" si="198"/>
        <v>7</v>
      </c>
      <c r="I1274" s="1" t="str">
        <f t="shared" si="202"/>
        <v>SLIC  </v>
      </c>
      <c r="J1274">
        <f t="shared" si="200"/>
        <v>22</v>
      </c>
      <c r="K1274" s="1" t="str">
        <f t="shared" si="196"/>
        <v>SLIC</v>
      </c>
      <c r="L1274"/>
      <c r="M1274" s="1" t="str">
        <f t="shared" si="197"/>
        <v/>
      </c>
      <c r="N1274"/>
      <c r="P1274" s="58" t="s">
        <v>1544</v>
      </c>
      <c r="Q1274" s="59">
        <f t="shared" si="201"/>
        <v>0</v>
      </c>
      <c r="R1274" s="59"/>
      <c r="S1274" s="60"/>
    </row>
    <row r="1275" spans="2:39" ht="15" x14ac:dyDescent="0.25">
      <c r="B1275" s="11" t="s">
        <v>1193</v>
      </c>
      <c r="C1275" s="11"/>
      <c r="D1275" s="141">
        <v>41047.695833333331</v>
      </c>
      <c r="E1275" s="141">
        <v>41047.708333333336</v>
      </c>
      <c r="F1275" s="11" t="s">
        <v>2</v>
      </c>
      <c r="G1275" s="11" t="s">
        <v>1198</v>
      </c>
      <c r="H1275" s="2">
        <f t="shared" si="198"/>
        <v>1</v>
      </c>
      <c r="I1275" s="1" t="str">
        <f t="shared" si="202"/>
        <v>CPL  </v>
      </c>
      <c r="J1275">
        <f t="shared" si="200"/>
        <v>26</v>
      </c>
      <c r="K1275" s="1" t="str">
        <f t="shared" si="196"/>
        <v>CPL</v>
      </c>
      <c r="L1275"/>
      <c r="M1275" s="1" t="str">
        <f t="shared" si="197"/>
        <v/>
      </c>
      <c r="N1275"/>
      <c r="P1275" s="58" t="s">
        <v>1545</v>
      </c>
      <c r="Q1275" s="59">
        <f t="shared" si="201"/>
        <v>0</v>
      </c>
      <c r="R1275" s="59"/>
      <c r="S1275" s="60"/>
    </row>
    <row r="1276" spans="2:39" ht="15" x14ac:dyDescent="0.25">
      <c r="B1276" s="9" t="s">
        <v>657</v>
      </c>
      <c r="C1276" s="9"/>
      <c r="D1276" s="142">
        <v>41047.708333333336</v>
      </c>
      <c r="E1276" s="142">
        <v>41050.575694444444</v>
      </c>
      <c r="F1276" s="9" t="s">
        <v>11</v>
      </c>
      <c r="G1276" s="9" t="s">
        <v>634</v>
      </c>
      <c r="H1276" s="2">
        <f t="shared" si="198"/>
        <v>2</v>
      </c>
      <c r="I1276" s="1" t="str">
        <f t="shared" si="202"/>
        <v>SLIC  </v>
      </c>
      <c r="J1276">
        <f t="shared" si="200"/>
        <v>22</v>
      </c>
      <c r="K1276" s="1" t="str">
        <f t="shared" si="196"/>
        <v>SLIC</v>
      </c>
      <c r="L1276"/>
      <c r="M1276" s="1" t="str">
        <f t="shared" si="197"/>
        <v/>
      </c>
      <c r="N1276"/>
      <c r="P1276" s="58" t="s">
        <v>1546</v>
      </c>
      <c r="Q1276" s="59">
        <f t="shared" si="201"/>
        <v>0</v>
      </c>
      <c r="R1276" s="59"/>
      <c r="S1276" s="60"/>
    </row>
    <row r="1277" spans="2:39" ht="21" x14ac:dyDescent="0.25">
      <c r="B1277" s="11" t="s">
        <v>1048</v>
      </c>
      <c r="C1277" s="11"/>
      <c r="D1277" s="141">
        <v>41050.575694444444</v>
      </c>
      <c r="E1277" s="141">
        <v>41072.80972222222</v>
      </c>
      <c r="F1277" s="11" t="s">
        <v>121</v>
      </c>
      <c r="G1277" s="11" t="s">
        <v>1199</v>
      </c>
      <c r="H1277" s="2">
        <f t="shared" si="198"/>
        <v>22</v>
      </c>
      <c r="I1277" s="1" t="str">
        <f t="shared" si="202"/>
        <v>CPL  </v>
      </c>
      <c r="J1277">
        <f t="shared" si="200"/>
        <v>26</v>
      </c>
      <c r="K1277" s="1" t="str">
        <f t="shared" si="196"/>
        <v>CPL</v>
      </c>
      <c r="L1277"/>
      <c r="M1277" s="1" t="str">
        <f t="shared" si="197"/>
        <v/>
      </c>
      <c r="N1277"/>
      <c r="P1277" s="58" t="s">
        <v>1547</v>
      </c>
      <c r="Q1277" s="59">
        <f t="shared" si="201"/>
        <v>0</v>
      </c>
      <c r="R1277" s="59"/>
      <c r="S1277" s="60"/>
    </row>
    <row r="1278" spans="2:39" ht="15.75" thickBot="1" x14ac:dyDescent="0.3">
      <c r="B1278" s="9" t="s">
        <v>1049</v>
      </c>
      <c r="C1278" s="9"/>
      <c r="D1278" s="142">
        <v>41072.80972222222</v>
      </c>
      <c r="E1278" s="142">
        <v>41073.750694444447</v>
      </c>
      <c r="F1278" s="9" t="s">
        <v>2</v>
      </c>
      <c r="G1278" s="9" t="s">
        <v>861</v>
      </c>
      <c r="H1278" s="2">
        <f t="shared" si="198"/>
        <v>1</v>
      </c>
      <c r="I1278" s="1" t="str">
        <f t="shared" si="202"/>
        <v>ASSDG  </v>
      </c>
      <c r="J1278">
        <f t="shared" si="200"/>
        <v>2</v>
      </c>
      <c r="K1278" s="1" t="str">
        <f t="shared" si="196"/>
        <v>ASSDG</v>
      </c>
      <c r="L1278"/>
      <c r="M1278" s="1" t="str">
        <f t="shared" si="197"/>
        <v/>
      </c>
      <c r="N1278"/>
      <c r="P1278" s="64" t="s">
        <v>1548</v>
      </c>
      <c r="Q1278" s="88">
        <f t="shared" si="201"/>
        <v>0</v>
      </c>
      <c r="R1278" s="88"/>
      <c r="S1278" s="65"/>
    </row>
    <row r="1279" spans="2:39" ht="15" x14ac:dyDescent="0.25">
      <c r="B1279" s="11" t="s">
        <v>1050</v>
      </c>
      <c r="C1279" s="11"/>
      <c r="D1279" s="141">
        <v>41073.750694444447</v>
      </c>
      <c r="E1279" s="141">
        <v>41073.762499999997</v>
      </c>
      <c r="F1279" s="11" t="s">
        <v>2</v>
      </c>
      <c r="G1279" s="11" t="s">
        <v>1737</v>
      </c>
      <c r="H1279" s="2">
        <f t="shared" si="198"/>
        <v>1</v>
      </c>
      <c r="I1279" s="1" t="str">
        <f t="shared" si="202"/>
        <v>DG  </v>
      </c>
      <c r="J1279">
        <f t="shared" si="200"/>
        <v>3</v>
      </c>
      <c r="K1279" s="1" t="str">
        <f t="shared" si="196"/>
        <v>DG</v>
      </c>
      <c r="L1279"/>
      <c r="M1279" s="1" t="str">
        <f t="shared" si="197"/>
        <v/>
      </c>
      <c r="N1279"/>
    </row>
    <row r="1280" spans="2:39" ht="15" x14ac:dyDescent="0.25">
      <c r="B1280" s="9" t="s">
        <v>1194</v>
      </c>
      <c r="C1280" s="9"/>
      <c r="D1280" s="142">
        <v>41073.762499999997</v>
      </c>
      <c r="E1280" s="142">
        <v>41074.553472222222</v>
      </c>
      <c r="F1280" s="9" t="s">
        <v>2</v>
      </c>
      <c r="G1280" s="9" t="s">
        <v>1971</v>
      </c>
      <c r="H1280" s="2">
        <f t="shared" si="198"/>
        <v>1</v>
      </c>
      <c r="I1280" s="1" t="str">
        <f t="shared" si="202"/>
        <v>CPL  </v>
      </c>
      <c r="J1280">
        <f t="shared" si="200"/>
        <v>26</v>
      </c>
      <c r="K1280" s="1" t="str">
        <f t="shared" si="196"/>
        <v>CPL</v>
      </c>
      <c r="L1280"/>
      <c r="M1280" s="1" t="str">
        <f t="shared" si="197"/>
        <v/>
      </c>
      <c r="N1280"/>
    </row>
    <row r="1281" spans="1:27" ht="15" x14ac:dyDescent="0.25">
      <c r="B1281" s="11" t="s">
        <v>2057</v>
      </c>
      <c r="C1281" s="11"/>
      <c r="D1281" s="141">
        <v>41074.553472222222</v>
      </c>
      <c r="E1281" s="141">
        <v>41101.716666666667</v>
      </c>
      <c r="F1281" s="11" t="s">
        <v>738</v>
      </c>
      <c r="G1281" s="11" t="s">
        <v>1972</v>
      </c>
      <c r="H1281" s="2">
        <f t="shared" si="198"/>
        <v>27</v>
      </c>
      <c r="I1281" s="1" t="str">
        <f t="shared" si="202"/>
        <v>SMCIP </v>
      </c>
      <c r="J1281">
        <f t="shared" si="200"/>
        <v>29</v>
      </c>
      <c r="K1281" s="1" t="str">
        <f t="shared" si="196"/>
        <v>SMCIP</v>
      </c>
      <c r="L1281"/>
      <c r="M1281" s="1" t="str">
        <f t="shared" si="197"/>
        <v/>
      </c>
      <c r="N1281"/>
    </row>
    <row r="1282" spans="1:27" ht="15" x14ac:dyDescent="0.25">
      <c r="B1282" s="9" t="s">
        <v>157</v>
      </c>
      <c r="C1282" s="9"/>
      <c r="D1282" s="142">
        <v>41101.716666666667</v>
      </c>
      <c r="E1282" s="142">
        <v>41101.724999999999</v>
      </c>
      <c r="F1282" s="9" t="s">
        <v>2</v>
      </c>
      <c r="G1282" s="9" t="s">
        <v>633</v>
      </c>
      <c r="H1282" s="2">
        <f t="shared" si="198"/>
        <v>1</v>
      </c>
      <c r="I1282" s="1" t="str">
        <f t="shared" si="202"/>
        <v>DG  </v>
      </c>
      <c r="J1282">
        <f t="shared" si="200"/>
        <v>3</v>
      </c>
      <c r="K1282" s="1" t="str">
        <f t="shared" si="196"/>
        <v>DG</v>
      </c>
      <c r="L1282"/>
      <c r="M1282" s="1" t="str">
        <f t="shared" si="197"/>
        <v/>
      </c>
      <c r="N1282"/>
    </row>
    <row r="1283" spans="1:27" ht="15" x14ac:dyDescent="0.25">
      <c r="B1283" s="11" t="s">
        <v>2058</v>
      </c>
      <c r="C1283" s="11"/>
      <c r="D1283" s="141">
        <v>41101.724999999999</v>
      </c>
      <c r="E1283" s="141">
        <v>41102.605555555558</v>
      </c>
      <c r="F1283" s="11" t="s">
        <v>2</v>
      </c>
      <c r="G1283" s="11" t="s">
        <v>1089</v>
      </c>
      <c r="H1283" s="2">
        <f t="shared" si="198"/>
        <v>1</v>
      </c>
      <c r="I1283" s="1" t="str">
        <f t="shared" si="202"/>
        <v>SMCIP </v>
      </c>
      <c r="J1283">
        <f t="shared" si="200"/>
        <v>29</v>
      </c>
      <c r="K1283" s="1" t="str">
        <f t="shared" si="196"/>
        <v>SMCIP</v>
      </c>
      <c r="L1283"/>
      <c r="M1283" s="1" t="str">
        <f t="shared" si="197"/>
        <v/>
      </c>
      <c r="N1283"/>
    </row>
    <row r="1284" spans="1:27" ht="15" x14ac:dyDescent="0.25">
      <c r="B1284" s="9" t="s">
        <v>948</v>
      </c>
      <c r="C1284" s="9"/>
      <c r="D1284" s="142">
        <v>41102.605555555558</v>
      </c>
      <c r="E1284" s="142">
        <v>41102.708333333336</v>
      </c>
      <c r="F1284" s="9" t="s">
        <v>2</v>
      </c>
      <c r="G1284" s="9" t="s">
        <v>72</v>
      </c>
      <c r="H1284" s="2">
        <f t="shared" si="198"/>
        <v>1</v>
      </c>
      <c r="I1284" s="1" t="str">
        <f t="shared" si="202"/>
        <v>CPL  </v>
      </c>
      <c r="J1284">
        <f t="shared" si="200"/>
        <v>26</v>
      </c>
      <c r="K1284" s="1" t="str">
        <f t="shared" si="196"/>
        <v>CPL</v>
      </c>
      <c r="L1284"/>
      <c r="M1284" s="1" t="str">
        <f t="shared" si="197"/>
        <v/>
      </c>
      <c r="N1284"/>
    </row>
    <row r="1285" spans="1:27" ht="15" x14ac:dyDescent="0.25">
      <c r="B1285" s="11" t="s">
        <v>1195</v>
      </c>
      <c r="C1285" s="11"/>
      <c r="D1285" s="141">
        <v>41102.708333333336</v>
      </c>
      <c r="E1285" s="141">
        <v>41103.655555555553</v>
      </c>
      <c r="F1285" s="11" t="s">
        <v>2</v>
      </c>
      <c r="G1285" s="11" t="s">
        <v>1200</v>
      </c>
      <c r="H1285" s="2">
        <f t="shared" si="198"/>
        <v>1</v>
      </c>
      <c r="I1285" s="1" t="str">
        <f t="shared" si="202"/>
        <v>CMP  </v>
      </c>
      <c r="J1285">
        <f t="shared" si="200"/>
        <v>1</v>
      </c>
      <c r="K1285" s="1" t="str">
        <f t="shared" si="196"/>
        <v>CMP</v>
      </c>
      <c r="L1285"/>
      <c r="M1285" s="1" t="str">
        <f t="shared" si="197"/>
        <v/>
      </c>
      <c r="N1285"/>
    </row>
    <row r="1286" spans="1:27" x14ac:dyDescent="0.15">
      <c r="I1286" s="39"/>
      <c r="J1286" s="39"/>
      <c r="K1286" s="1" t="str">
        <f t="shared" si="196"/>
        <v/>
      </c>
      <c r="M1286" s="1" t="str">
        <f t="shared" si="197"/>
        <v/>
      </c>
    </row>
    <row r="1287" spans="1:27" x14ac:dyDescent="0.15">
      <c r="B1287" s="13"/>
      <c r="C1287" s="13"/>
      <c r="D1287" s="13"/>
      <c r="E1287" s="13"/>
      <c r="F1287" s="13"/>
      <c r="G1287" s="13"/>
      <c r="H1287" s="13"/>
      <c r="I1287" s="39"/>
      <c r="J1287" s="39"/>
      <c r="K1287" s="1" t="str">
        <f t="shared" si="196"/>
        <v/>
      </c>
      <c r="M1287" s="1" t="str">
        <f t="shared" si="197"/>
        <v/>
      </c>
    </row>
    <row r="1288" spans="1:27" x14ac:dyDescent="0.15">
      <c r="I1288" s="39"/>
      <c r="J1288" s="39"/>
      <c r="K1288" s="1" t="str">
        <f t="shared" si="196"/>
        <v/>
      </c>
      <c r="M1288" s="1" t="str">
        <f t="shared" si="197"/>
        <v/>
      </c>
    </row>
    <row r="1289" spans="1:27" ht="11.25" thickBot="1" x14ac:dyDescent="0.2">
      <c r="I1289" s="40" t="s">
        <v>311</v>
      </c>
      <c r="J1289" s="39"/>
      <c r="K1289" s="1" t="str">
        <f t="shared" si="196"/>
        <v>DADOS EXTRAIDOS:</v>
      </c>
      <c r="L1289" s="6" t="s">
        <v>1451</v>
      </c>
      <c r="M1289" s="1" t="str">
        <f t="shared" si="197"/>
        <v>DADOS AGRUPADOS</v>
      </c>
      <c r="P1289" s="6"/>
    </row>
    <row r="1290" spans="1:27" ht="21.75" customHeight="1" thickBot="1" x14ac:dyDescent="0.2">
      <c r="A1290" s="41" t="s">
        <v>1499</v>
      </c>
      <c r="G1290" s="16" t="s">
        <v>1671</v>
      </c>
      <c r="I1290" s="6" t="s">
        <v>310</v>
      </c>
      <c r="J1290" s="6" t="s">
        <v>326</v>
      </c>
      <c r="K1290" s="1" t="str">
        <f t="shared" si="196"/>
        <v>DEPTO</v>
      </c>
      <c r="L1290" s="39"/>
      <c r="M1290" s="1" t="str">
        <f t="shared" si="197"/>
        <v/>
      </c>
      <c r="N1290" s="39"/>
      <c r="O1290" s="39"/>
      <c r="P1290" s="89" t="s">
        <v>1478</v>
      </c>
      <c r="Q1290" s="43"/>
      <c r="R1290" s="43"/>
      <c r="S1290" s="42"/>
      <c r="T1290" s="39"/>
      <c r="U1290" s="39"/>
      <c r="V1290" s="39"/>
      <c r="W1290" s="39"/>
      <c r="X1290" s="39"/>
      <c r="Y1290" s="39"/>
      <c r="Z1290" s="39"/>
      <c r="AA1290" s="39"/>
    </row>
    <row r="1291" spans="1:27" ht="15" x14ac:dyDescent="0.25">
      <c r="B1291" s="11" t="s">
        <v>2048</v>
      </c>
      <c r="C1291" s="11"/>
      <c r="D1291" s="10" t="s">
        <v>1</v>
      </c>
      <c r="E1291" s="141">
        <v>41411.785416666666</v>
      </c>
      <c r="F1291" s="11" t="s">
        <v>2</v>
      </c>
      <c r="G1291" s="11" t="s">
        <v>1</v>
      </c>
      <c r="H1291" s="2">
        <f t="shared" ref="H1291:H1322" si="203">VALUE(IF(LEFT(F1291,1)="&lt;",1,LEFT(F1291,2)))</f>
        <v>1</v>
      </c>
      <c r="I1291" s="1" t="str">
        <f t="shared" ref="I1291:I1299" si="204">RIGHT(B1291,LEN(B1291)-4)</f>
        <v>SMCIP </v>
      </c>
      <c r="J1291">
        <f t="shared" ref="J1291:J1322" si="205">SUMIFS($H$1291:$H$1346,$I$1291:$I$1346,I1291)</f>
        <v>8</v>
      </c>
      <c r="K1291" s="1" t="str">
        <f t="shared" si="196"/>
        <v>SMCIP</v>
      </c>
      <c r="L1291" s="1" t="s">
        <v>2049</v>
      </c>
      <c r="M1291" s="1" t="str">
        <f t="shared" si="197"/>
        <v>SMCIP</v>
      </c>
      <c r="N1291">
        <v>8</v>
      </c>
      <c r="O1291" s="39"/>
      <c r="P1291" s="84" t="s">
        <v>1501</v>
      </c>
      <c r="Q1291" s="82">
        <f>SUMIFS($N$1291:$N$1311,$M$1291:$M$1311,P1291)</f>
        <v>0</v>
      </c>
      <c r="R1291" s="82"/>
      <c r="S1291" s="83"/>
      <c r="T1291" s="39"/>
      <c r="U1291" s="39"/>
      <c r="V1291" s="39"/>
      <c r="W1291" s="39"/>
      <c r="X1291" s="39"/>
      <c r="Y1291" s="39"/>
      <c r="Z1291" s="39"/>
      <c r="AA1291" s="39"/>
    </row>
    <row r="1292" spans="1:27" s="13" customFormat="1" ht="15" x14ac:dyDescent="0.25">
      <c r="A1292" s="39"/>
      <c r="B1292" s="9" t="s">
        <v>346</v>
      </c>
      <c r="C1292" s="9"/>
      <c r="D1292" s="142">
        <v>41411.785416666666</v>
      </c>
      <c r="E1292" s="142">
        <v>41414.532638888886</v>
      </c>
      <c r="F1292" s="9" t="s">
        <v>11</v>
      </c>
      <c r="G1292" s="9" t="s">
        <v>1737</v>
      </c>
      <c r="H1292" s="2">
        <f t="shared" si="203"/>
        <v>2</v>
      </c>
      <c r="I1292" s="1" t="str">
        <f t="shared" si="204"/>
        <v>CAA  </v>
      </c>
      <c r="J1292">
        <f t="shared" si="205"/>
        <v>10</v>
      </c>
      <c r="K1292" s="1" t="str">
        <f t="shared" si="196"/>
        <v>CAA</v>
      </c>
      <c r="L1292" s="1" t="s">
        <v>314</v>
      </c>
      <c r="M1292" s="1" t="str">
        <f t="shared" si="197"/>
        <v>CAA</v>
      </c>
      <c r="N1292">
        <v>10</v>
      </c>
      <c r="O1292" s="39"/>
      <c r="P1292" s="84" t="s">
        <v>1505</v>
      </c>
      <c r="Q1292" s="85">
        <f t="shared" ref="Q1292:Q1312" si="206">SUMIFS($N$1291:$N$1311,$M$1291:$M$1311,P1292)</f>
        <v>0</v>
      </c>
      <c r="R1292" s="85"/>
      <c r="S1292" s="86"/>
      <c r="T1292" s="39"/>
      <c r="U1292" s="39"/>
      <c r="V1292" s="39"/>
      <c r="W1292" s="39"/>
      <c r="X1292" s="39"/>
      <c r="Y1292" s="39"/>
      <c r="Z1292" s="39"/>
      <c r="AA1292" s="39"/>
    </row>
    <row r="1293" spans="1:27" ht="15" x14ac:dyDescent="0.25">
      <c r="B1293" s="11" t="s">
        <v>2050</v>
      </c>
      <c r="C1293" s="11"/>
      <c r="D1293" s="141">
        <v>41414.532638888886</v>
      </c>
      <c r="E1293" s="141">
        <v>41416.749305555553</v>
      </c>
      <c r="F1293" s="11" t="s">
        <v>11</v>
      </c>
      <c r="G1293" s="11" t="s">
        <v>1215</v>
      </c>
      <c r="H1293" s="2">
        <f t="shared" si="203"/>
        <v>2</v>
      </c>
      <c r="I1293" s="1" t="str">
        <f t="shared" si="204"/>
        <v>SMCIP </v>
      </c>
      <c r="J1293">
        <f t="shared" si="205"/>
        <v>8</v>
      </c>
      <c r="K1293" s="1" t="str">
        <f t="shared" si="196"/>
        <v>SMCIP</v>
      </c>
      <c r="L1293" s="1" t="s">
        <v>315</v>
      </c>
      <c r="M1293" s="1" t="str">
        <f t="shared" si="197"/>
        <v>SECADM</v>
      </c>
      <c r="N1293">
        <v>16</v>
      </c>
      <c r="O1293" s="39"/>
      <c r="P1293" s="61" t="s">
        <v>1503</v>
      </c>
      <c r="Q1293" s="62">
        <f t="shared" si="206"/>
        <v>0</v>
      </c>
      <c r="R1293" s="62"/>
      <c r="S1293" s="63"/>
      <c r="T1293" s="39"/>
      <c r="U1293" s="39"/>
      <c r="V1293" s="39"/>
      <c r="W1293" s="39"/>
      <c r="X1293" s="39"/>
      <c r="Y1293" s="39"/>
      <c r="Z1293" s="39"/>
      <c r="AA1293" s="39"/>
    </row>
    <row r="1294" spans="1:27" ht="15" x14ac:dyDescent="0.25">
      <c r="B1294" s="9" t="s">
        <v>7</v>
      </c>
      <c r="C1294" s="9"/>
      <c r="D1294" s="142">
        <v>41416.749305555553</v>
      </c>
      <c r="E1294" s="142">
        <v>41416.776388888888</v>
      </c>
      <c r="F1294" s="9" t="s">
        <v>2</v>
      </c>
      <c r="G1294" s="9" t="s">
        <v>1737</v>
      </c>
      <c r="H1294" s="2">
        <f t="shared" si="203"/>
        <v>1</v>
      </c>
      <c r="I1294" s="1" t="str">
        <f t="shared" si="204"/>
        <v>CAA  </v>
      </c>
      <c r="J1294">
        <f t="shared" si="205"/>
        <v>10</v>
      </c>
      <c r="K1294" s="1" t="str">
        <f t="shared" si="196"/>
        <v>CAA</v>
      </c>
      <c r="L1294" s="1" t="s">
        <v>319</v>
      </c>
      <c r="M1294" s="1" t="str">
        <f t="shared" si="197"/>
        <v>CLC</v>
      </c>
      <c r="N1294">
        <v>18</v>
      </c>
      <c r="O1294" s="39"/>
      <c r="P1294" s="61" t="s">
        <v>1507</v>
      </c>
      <c r="Q1294" s="62">
        <f t="shared" si="206"/>
        <v>0</v>
      </c>
      <c r="R1294" s="62"/>
      <c r="S1294" s="63"/>
      <c r="T1294" s="39"/>
      <c r="U1294" s="39"/>
      <c r="V1294" s="39"/>
      <c r="W1294" s="39"/>
      <c r="X1294" s="39"/>
      <c r="Y1294" s="39"/>
      <c r="Z1294" s="39"/>
      <c r="AA1294" s="39"/>
    </row>
    <row r="1295" spans="1:27" ht="15" x14ac:dyDescent="0.25">
      <c r="B1295" s="11" t="s">
        <v>794</v>
      </c>
      <c r="C1295" s="11"/>
      <c r="D1295" s="141">
        <v>41416.776388888888</v>
      </c>
      <c r="E1295" s="141">
        <v>41421.663194444445</v>
      </c>
      <c r="F1295" s="11" t="s">
        <v>8</v>
      </c>
      <c r="G1295" s="11" t="s">
        <v>1672</v>
      </c>
      <c r="H1295" s="2">
        <f t="shared" si="203"/>
        <v>4</v>
      </c>
      <c r="I1295" s="1" t="str">
        <f t="shared" si="204"/>
        <v>SECADM  </v>
      </c>
      <c r="J1295">
        <f t="shared" si="205"/>
        <v>16</v>
      </c>
      <c r="K1295" s="1" t="str">
        <f t="shared" si="196"/>
        <v>SECADM</v>
      </c>
      <c r="L1295" s="1" t="s">
        <v>320</v>
      </c>
      <c r="M1295" s="1" t="str">
        <f t="shared" si="197"/>
        <v>SC</v>
      </c>
      <c r="N1295">
        <v>22</v>
      </c>
      <c r="O1295" s="39"/>
      <c r="P1295" s="61" t="s">
        <v>1540</v>
      </c>
      <c r="Q1295" s="62">
        <f t="shared" si="206"/>
        <v>10</v>
      </c>
      <c r="R1295" s="62"/>
      <c r="S1295" s="63"/>
      <c r="T1295" s="39"/>
      <c r="U1295" s="39"/>
      <c r="V1295" s="39"/>
      <c r="W1295" s="39"/>
      <c r="X1295" s="39"/>
      <c r="Y1295" s="39"/>
      <c r="Z1295" s="39"/>
      <c r="AA1295" s="39"/>
    </row>
    <row r="1296" spans="1:27" ht="15" x14ac:dyDescent="0.25">
      <c r="B1296" s="9" t="s">
        <v>830</v>
      </c>
      <c r="C1296" s="9"/>
      <c r="D1296" s="142">
        <v>41421.663194444445</v>
      </c>
      <c r="E1296" s="142">
        <v>41421.79583333333</v>
      </c>
      <c r="F1296" s="9" t="s">
        <v>2</v>
      </c>
      <c r="G1296" s="9" t="s">
        <v>357</v>
      </c>
      <c r="H1296" s="2">
        <f t="shared" si="203"/>
        <v>1</v>
      </c>
      <c r="I1296" s="1" t="str">
        <f t="shared" si="204"/>
        <v>CLC  </v>
      </c>
      <c r="J1296">
        <f t="shared" si="205"/>
        <v>18</v>
      </c>
      <c r="K1296" s="1" t="str">
        <f t="shared" si="196"/>
        <v>CLC</v>
      </c>
      <c r="L1296" s="1" t="s">
        <v>323</v>
      </c>
      <c r="M1296" s="1" t="str">
        <f t="shared" si="197"/>
        <v>DG</v>
      </c>
      <c r="N1296">
        <v>4</v>
      </c>
      <c r="O1296" s="39"/>
      <c r="P1296" s="61" t="s">
        <v>1541</v>
      </c>
      <c r="Q1296" s="62">
        <f t="shared" si="206"/>
        <v>0</v>
      </c>
      <c r="R1296" s="62"/>
      <c r="S1296" s="63"/>
      <c r="T1296" s="39"/>
      <c r="U1296" s="39"/>
      <c r="V1296" s="39"/>
      <c r="W1296" s="39"/>
      <c r="X1296" s="39"/>
      <c r="Y1296" s="39"/>
      <c r="Z1296" s="39"/>
      <c r="AA1296" s="39"/>
    </row>
    <row r="1297" spans="2:27" ht="15" x14ac:dyDescent="0.25">
      <c r="B1297" s="11" t="s">
        <v>278</v>
      </c>
      <c r="C1297" s="11"/>
      <c r="D1297" s="141">
        <v>41421.79583333333</v>
      </c>
      <c r="E1297" s="141">
        <v>41422.779166666667</v>
      </c>
      <c r="F1297" s="11" t="s">
        <v>2</v>
      </c>
      <c r="G1297" s="11" t="s">
        <v>1673</v>
      </c>
      <c r="H1297" s="2">
        <f t="shared" si="203"/>
        <v>1</v>
      </c>
      <c r="I1297" s="1" t="str">
        <f t="shared" si="204"/>
        <v>CAA  </v>
      </c>
      <c r="J1297">
        <f t="shared" si="205"/>
        <v>10</v>
      </c>
      <c r="K1297" s="1" t="str">
        <f t="shared" si="196"/>
        <v>CAA</v>
      </c>
      <c r="L1297" s="1" t="s">
        <v>1462</v>
      </c>
      <c r="M1297" s="1" t="str">
        <f t="shared" si="197"/>
        <v>SLIC</v>
      </c>
      <c r="N1297">
        <v>38</v>
      </c>
      <c r="O1297" s="39"/>
      <c r="P1297" s="61" t="s">
        <v>1542</v>
      </c>
      <c r="Q1297" s="62">
        <f t="shared" si="206"/>
        <v>0</v>
      </c>
      <c r="R1297" s="62"/>
      <c r="S1297" s="63"/>
      <c r="T1297" s="39"/>
      <c r="U1297" s="39"/>
      <c r="V1297" s="39"/>
      <c r="W1297" s="39"/>
      <c r="X1297" s="39"/>
      <c r="Y1297" s="39"/>
      <c r="Z1297" s="39"/>
      <c r="AA1297" s="39"/>
    </row>
    <row r="1298" spans="2:27" ht="15" x14ac:dyDescent="0.25">
      <c r="B1298" s="9" t="s">
        <v>577</v>
      </c>
      <c r="C1298" s="9"/>
      <c r="D1298" s="142">
        <v>41422.779166666667</v>
      </c>
      <c r="E1298" s="142">
        <v>41430.742361111108</v>
      </c>
      <c r="F1298" s="9" t="s">
        <v>178</v>
      </c>
      <c r="G1298" s="9" t="s">
        <v>1216</v>
      </c>
      <c r="H1298" s="2">
        <f t="shared" si="203"/>
        <v>7</v>
      </c>
      <c r="I1298" s="1" t="str">
        <f t="shared" si="204"/>
        <v>CLC  </v>
      </c>
      <c r="J1298">
        <f t="shared" si="205"/>
        <v>18</v>
      </c>
      <c r="K1298" s="1" t="str">
        <f t="shared" si="196"/>
        <v>CLC</v>
      </c>
      <c r="L1298" s="1" t="s">
        <v>330</v>
      </c>
      <c r="M1298" s="1" t="str">
        <f t="shared" si="197"/>
        <v>CPL</v>
      </c>
      <c r="N1298">
        <v>95</v>
      </c>
      <c r="O1298" s="39"/>
      <c r="P1298" s="61" t="s">
        <v>1543</v>
      </c>
      <c r="Q1298" s="62">
        <f t="shared" si="206"/>
        <v>0</v>
      </c>
      <c r="R1298" s="62"/>
      <c r="S1298" s="63"/>
      <c r="T1298" s="39"/>
      <c r="U1298" s="39"/>
      <c r="V1298" s="39"/>
      <c r="W1298" s="39"/>
      <c r="X1298" s="39"/>
      <c r="Y1298" s="39"/>
      <c r="Z1298" s="39"/>
      <c r="AA1298" s="39"/>
    </row>
    <row r="1299" spans="2:27" ht="15" x14ac:dyDescent="0.25">
      <c r="B1299" s="11" t="s">
        <v>1201</v>
      </c>
      <c r="C1299" s="11"/>
      <c r="D1299" s="141">
        <v>41430.742361111108</v>
      </c>
      <c r="E1299" s="141">
        <v>41430.756944444445</v>
      </c>
      <c r="F1299" s="11" t="s">
        <v>2</v>
      </c>
      <c r="G1299" s="11" t="s">
        <v>1973</v>
      </c>
      <c r="H1299" s="2">
        <f t="shared" si="203"/>
        <v>1</v>
      </c>
      <c r="I1299" s="1" t="str">
        <f t="shared" si="204"/>
        <v>CAA  </v>
      </c>
      <c r="J1299">
        <f t="shared" si="205"/>
        <v>10</v>
      </c>
      <c r="K1299" s="1" t="str">
        <f t="shared" si="196"/>
        <v>CAA</v>
      </c>
      <c r="L1299" s="1" t="s">
        <v>322</v>
      </c>
      <c r="M1299" s="1" t="str">
        <f t="shared" si="197"/>
        <v>ASSDG</v>
      </c>
      <c r="N1299">
        <v>13</v>
      </c>
      <c r="O1299" s="39"/>
      <c r="P1299" s="61" t="s">
        <v>1719</v>
      </c>
      <c r="Q1299" s="62">
        <f t="shared" si="206"/>
        <v>0</v>
      </c>
      <c r="R1299" s="62"/>
      <c r="S1299" s="63"/>
      <c r="T1299" s="39"/>
      <c r="U1299" s="39"/>
      <c r="V1299" s="39"/>
      <c r="W1299" s="39"/>
      <c r="X1299" s="39"/>
      <c r="Y1299" s="39"/>
      <c r="Z1299" s="39"/>
      <c r="AA1299" s="39"/>
    </row>
    <row r="1300" spans="2:27" ht="15" x14ac:dyDescent="0.25">
      <c r="B1300" s="9" t="s">
        <v>2061</v>
      </c>
      <c r="C1300" s="9"/>
      <c r="D1300" s="142">
        <v>41430.756944444445</v>
      </c>
      <c r="E1300" s="142">
        <v>41431.773611111108</v>
      </c>
      <c r="F1300" s="9" t="s">
        <v>31</v>
      </c>
      <c r="G1300" s="9" t="s">
        <v>1974</v>
      </c>
      <c r="H1300" s="2">
        <f t="shared" si="203"/>
        <v>1</v>
      </c>
      <c r="I1300" s="1" t="str">
        <f t="shared" ref="I1300:I1346" si="207">RIGHT(B1300,LEN(B1300)-5)</f>
        <v>SMCIP </v>
      </c>
      <c r="J1300">
        <f t="shared" si="205"/>
        <v>8</v>
      </c>
      <c r="K1300" s="1" t="str">
        <f t="shared" si="196"/>
        <v>SMCIP</v>
      </c>
      <c r="L1300" s="1" t="s">
        <v>1473</v>
      </c>
      <c r="M1300" s="1" t="str">
        <f t="shared" si="197"/>
        <v>CMP</v>
      </c>
      <c r="N1300">
        <v>3</v>
      </c>
      <c r="O1300" s="39"/>
      <c r="P1300" s="61" t="s">
        <v>1509</v>
      </c>
      <c r="Q1300" s="62">
        <f t="shared" si="206"/>
        <v>0</v>
      </c>
      <c r="R1300" s="62"/>
      <c r="S1300" s="63"/>
      <c r="T1300" s="39"/>
      <c r="U1300" s="39"/>
      <c r="V1300" s="39"/>
      <c r="W1300" s="39"/>
      <c r="X1300" s="39"/>
      <c r="Y1300" s="39"/>
      <c r="Z1300" s="39"/>
      <c r="AA1300" s="39"/>
    </row>
    <row r="1301" spans="2:27" ht="15" x14ac:dyDescent="0.25">
      <c r="B1301" s="11" t="s">
        <v>677</v>
      </c>
      <c r="C1301" s="11"/>
      <c r="D1301" s="141">
        <v>41431.773611111108</v>
      </c>
      <c r="E1301" s="141">
        <v>41432.593055555553</v>
      </c>
      <c r="F1301" s="11" t="s">
        <v>2</v>
      </c>
      <c r="G1301" s="11" t="s">
        <v>1217</v>
      </c>
      <c r="H1301" s="2">
        <f t="shared" si="203"/>
        <v>1</v>
      </c>
      <c r="I1301" s="1" t="str">
        <f t="shared" si="207"/>
        <v>CAA  </v>
      </c>
      <c r="J1301">
        <f t="shared" si="205"/>
        <v>10</v>
      </c>
      <c r="K1301" s="1" t="str">
        <f t="shared" si="196"/>
        <v>CAA</v>
      </c>
      <c r="L1301"/>
      <c r="M1301" s="97" t="s">
        <v>1549</v>
      </c>
      <c r="N1301">
        <f>SUM(N1283:N1300)</f>
        <v>227</v>
      </c>
      <c r="O1301" s="39"/>
      <c r="P1301" s="61" t="s">
        <v>1511</v>
      </c>
      <c r="Q1301" s="62">
        <f t="shared" si="206"/>
        <v>0</v>
      </c>
      <c r="R1301" s="62"/>
      <c r="S1301" s="63"/>
      <c r="T1301" s="39"/>
      <c r="U1301" s="39"/>
      <c r="V1301" s="39"/>
      <c r="W1301" s="39"/>
      <c r="X1301" s="39"/>
      <c r="Y1301" s="39"/>
      <c r="Z1301" s="39"/>
      <c r="AA1301" s="39"/>
    </row>
    <row r="1302" spans="2:27" ht="15" x14ac:dyDescent="0.25">
      <c r="B1302" s="9" t="s">
        <v>94</v>
      </c>
      <c r="C1302" s="9"/>
      <c r="D1302" s="142">
        <v>41432.593055555553</v>
      </c>
      <c r="E1302" s="142">
        <v>41432.724999999999</v>
      </c>
      <c r="F1302" s="9" t="s">
        <v>2</v>
      </c>
      <c r="G1302" s="9" t="s">
        <v>1674</v>
      </c>
      <c r="H1302" s="2">
        <f t="shared" si="203"/>
        <v>1</v>
      </c>
      <c r="I1302" s="1" t="str">
        <f t="shared" si="207"/>
        <v>CLC  </v>
      </c>
      <c r="J1302">
        <f t="shared" si="205"/>
        <v>18</v>
      </c>
      <c r="K1302" s="1" t="str">
        <f t="shared" si="196"/>
        <v>CLC</v>
      </c>
      <c r="L1302"/>
      <c r="M1302" s="1" t="str">
        <f t="shared" si="197"/>
        <v/>
      </c>
      <c r="N1302"/>
      <c r="O1302" s="39"/>
      <c r="P1302" s="61" t="s">
        <v>1513</v>
      </c>
      <c r="Q1302" s="62">
        <f t="shared" si="206"/>
        <v>0</v>
      </c>
      <c r="R1302" s="62"/>
      <c r="S1302" s="63"/>
      <c r="T1302" s="39"/>
      <c r="U1302" s="39"/>
      <c r="V1302" s="39"/>
      <c r="W1302" s="39"/>
      <c r="X1302" s="39"/>
      <c r="Y1302" s="39"/>
      <c r="Z1302" s="39"/>
      <c r="AA1302" s="39"/>
    </row>
    <row r="1303" spans="2:27" ht="15" x14ac:dyDescent="0.25">
      <c r="B1303" s="11" t="s">
        <v>285</v>
      </c>
      <c r="C1303" s="11"/>
      <c r="D1303" s="141">
        <v>41432.724999999999</v>
      </c>
      <c r="E1303" s="141">
        <v>41452.651388888888</v>
      </c>
      <c r="F1303" s="11" t="s">
        <v>5</v>
      </c>
      <c r="G1303" s="11" t="s">
        <v>357</v>
      </c>
      <c r="H1303" s="2">
        <f t="shared" si="203"/>
        <v>19</v>
      </c>
      <c r="I1303" s="1" t="str">
        <f t="shared" si="207"/>
        <v>SC  </v>
      </c>
      <c r="J1303">
        <f t="shared" si="205"/>
        <v>22</v>
      </c>
      <c r="K1303" s="1" t="str">
        <f t="shared" si="196"/>
        <v>SC</v>
      </c>
      <c r="L1303"/>
      <c r="M1303" s="1" t="str">
        <f t="shared" si="197"/>
        <v/>
      </c>
      <c r="N1303"/>
      <c r="P1303" s="58" t="s">
        <v>1515</v>
      </c>
      <c r="Q1303" s="59">
        <f t="shared" si="206"/>
        <v>0</v>
      </c>
      <c r="R1303" s="59"/>
      <c r="S1303" s="60"/>
    </row>
    <row r="1304" spans="2:27" ht="15" x14ac:dyDescent="0.25">
      <c r="B1304" s="9" t="s">
        <v>97</v>
      </c>
      <c r="C1304" s="9"/>
      <c r="D1304" s="142">
        <v>41452.651388888888</v>
      </c>
      <c r="E1304" s="142">
        <v>41453.666666666664</v>
      </c>
      <c r="F1304" s="9" t="s">
        <v>31</v>
      </c>
      <c r="G1304" s="9" t="s">
        <v>766</v>
      </c>
      <c r="H1304" s="2">
        <f t="shared" si="203"/>
        <v>1</v>
      </c>
      <c r="I1304" s="1" t="str">
        <f t="shared" si="207"/>
        <v>CLC  </v>
      </c>
      <c r="J1304">
        <f t="shared" si="205"/>
        <v>18</v>
      </c>
      <c r="K1304" s="1" t="str">
        <f t="shared" si="196"/>
        <v>CLC</v>
      </c>
      <c r="L1304"/>
      <c r="M1304" s="1" t="str">
        <f t="shared" si="197"/>
        <v/>
      </c>
      <c r="N1304"/>
      <c r="P1304" s="58" t="s">
        <v>1517</v>
      </c>
      <c r="Q1304" s="59">
        <f t="shared" si="206"/>
        <v>0</v>
      </c>
      <c r="R1304" s="59"/>
      <c r="S1304" s="60"/>
    </row>
    <row r="1305" spans="2:27" ht="15" x14ac:dyDescent="0.25">
      <c r="B1305" s="11" t="s">
        <v>99</v>
      </c>
      <c r="C1305" s="11"/>
      <c r="D1305" s="141">
        <v>41453.666666666664</v>
      </c>
      <c r="E1305" s="141">
        <v>41463.584722222222</v>
      </c>
      <c r="F1305" s="11" t="s">
        <v>15</v>
      </c>
      <c r="G1305" s="11" t="s">
        <v>1959</v>
      </c>
      <c r="H1305" s="2">
        <f t="shared" si="203"/>
        <v>9</v>
      </c>
      <c r="I1305" s="1" t="str">
        <f t="shared" si="207"/>
        <v>SECADM  </v>
      </c>
      <c r="J1305">
        <f t="shared" si="205"/>
        <v>16</v>
      </c>
      <c r="K1305" s="1" t="str">
        <f t="shared" si="196"/>
        <v>SECADM</v>
      </c>
      <c r="L1305"/>
      <c r="M1305" s="1" t="str">
        <f t="shared" si="197"/>
        <v/>
      </c>
      <c r="N1305"/>
      <c r="P1305" s="58" t="s">
        <v>1519</v>
      </c>
      <c r="Q1305" s="59">
        <f t="shared" si="206"/>
        <v>0</v>
      </c>
      <c r="R1305" s="59"/>
      <c r="S1305" s="60"/>
    </row>
    <row r="1306" spans="2:27" ht="15" x14ac:dyDescent="0.25">
      <c r="B1306" s="9" t="s">
        <v>1159</v>
      </c>
      <c r="C1306" s="9"/>
      <c r="D1306" s="142">
        <v>41463.584722222222</v>
      </c>
      <c r="E1306" s="142">
        <v>41463.597222222219</v>
      </c>
      <c r="F1306" s="9" t="s">
        <v>2</v>
      </c>
      <c r="G1306" s="9" t="s">
        <v>1975</v>
      </c>
      <c r="H1306" s="2">
        <f t="shared" si="203"/>
        <v>1</v>
      </c>
      <c r="I1306" s="1" t="str">
        <f t="shared" si="207"/>
        <v>DG  </v>
      </c>
      <c r="J1306">
        <f t="shared" si="205"/>
        <v>4</v>
      </c>
      <c r="K1306" s="1" t="str">
        <f t="shared" si="196"/>
        <v>DG</v>
      </c>
      <c r="L1306"/>
      <c r="M1306" s="1" t="str">
        <f t="shared" si="197"/>
        <v/>
      </c>
      <c r="N1306"/>
      <c r="P1306" s="58" t="s">
        <v>1533</v>
      </c>
      <c r="Q1306" s="59">
        <f t="shared" si="206"/>
        <v>0</v>
      </c>
      <c r="R1306" s="59"/>
      <c r="S1306" s="60"/>
    </row>
    <row r="1307" spans="2:27" ht="15" x14ac:dyDescent="0.25">
      <c r="B1307" s="11" t="s">
        <v>583</v>
      </c>
      <c r="C1307" s="11"/>
      <c r="D1307" s="141">
        <v>41463.597222222219</v>
      </c>
      <c r="E1307" s="141">
        <v>41463.605555555558</v>
      </c>
      <c r="F1307" s="11" t="s">
        <v>2</v>
      </c>
      <c r="G1307" s="11" t="s">
        <v>1968</v>
      </c>
      <c r="H1307" s="2">
        <f t="shared" si="203"/>
        <v>1</v>
      </c>
      <c r="I1307" s="1" t="str">
        <f t="shared" si="207"/>
        <v>CLC  </v>
      </c>
      <c r="J1307">
        <f t="shared" si="205"/>
        <v>18</v>
      </c>
      <c r="K1307" s="1" t="str">
        <f t="shared" si="196"/>
        <v>CLC</v>
      </c>
      <c r="L1307"/>
      <c r="M1307" s="1" t="str">
        <f t="shared" si="197"/>
        <v/>
      </c>
      <c r="N1307"/>
      <c r="P1307" s="58" t="s">
        <v>1522</v>
      </c>
      <c r="Q1307" s="59">
        <f t="shared" si="206"/>
        <v>0</v>
      </c>
      <c r="R1307" s="59"/>
      <c r="S1307" s="60"/>
    </row>
    <row r="1308" spans="2:27" ht="15" x14ac:dyDescent="0.25">
      <c r="B1308" s="9" t="s">
        <v>988</v>
      </c>
      <c r="C1308" s="9"/>
      <c r="D1308" s="142">
        <v>41463.605555555558</v>
      </c>
      <c r="E1308" s="142">
        <v>41464.681250000001</v>
      </c>
      <c r="F1308" s="9" t="s">
        <v>31</v>
      </c>
      <c r="G1308" s="9" t="s">
        <v>1976</v>
      </c>
      <c r="H1308" s="2">
        <f t="shared" si="203"/>
        <v>1</v>
      </c>
      <c r="I1308" s="1" t="str">
        <f t="shared" si="207"/>
        <v>SC  </v>
      </c>
      <c r="J1308">
        <f t="shared" si="205"/>
        <v>22</v>
      </c>
      <c r="K1308" s="1" t="str">
        <f t="shared" si="196"/>
        <v>SC</v>
      </c>
      <c r="L1308"/>
      <c r="M1308" s="1" t="str">
        <f t="shared" si="197"/>
        <v/>
      </c>
      <c r="N1308"/>
      <c r="P1308" s="58" t="s">
        <v>1544</v>
      </c>
      <c r="Q1308" s="59">
        <f t="shared" si="206"/>
        <v>0</v>
      </c>
      <c r="R1308" s="59"/>
      <c r="S1308" s="60"/>
    </row>
    <row r="1309" spans="2:27" ht="15" x14ac:dyDescent="0.25">
      <c r="B1309" s="11" t="s">
        <v>656</v>
      </c>
      <c r="C1309" s="11"/>
      <c r="D1309" s="141">
        <v>41464.681250000001</v>
      </c>
      <c r="E1309" s="141">
        <v>41464.734722222223</v>
      </c>
      <c r="F1309" s="11" t="s">
        <v>2</v>
      </c>
      <c r="G1309" s="11" t="s">
        <v>1977</v>
      </c>
      <c r="H1309" s="2">
        <f t="shared" si="203"/>
        <v>1</v>
      </c>
      <c r="I1309" s="1" t="str">
        <f t="shared" si="207"/>
        <v>CLC  </v>
      </c>
      <c r="J1309">
        <f t="shared" si="205"/>
        <v>18</v>
      </c>
      <c r="K1309" s="1" t="str">
        <f t="shared" si="196"/>
        <v>CLC</v>
      </c>
      <c r="L1309"/>
      <c r="M1309" s="1" t="str">
        <f t="shared" si="197"/>
        <v/>
      </c>
      <c r="N1309"/>
      <c r="P1309" s="58" t="s">
        <v>1545</v>
      </c>
      <c r="Q1309" s="59">
        <f t="shared" si="206"/>
        <v>0</v>
      </c>
      <c r="R1309" s="59"/>
      <c r="S1309" s="60"/>
    </row>
    <row r="1310" spans="2:27" ht="15" x14ac:dyDescent="0.25">
      <c r="B1310" s="9" t="s">
        <v>657</v>
      </c>
      <c r="C1310" s="9"/>
      <c r="D1310" s="142">
        <v>41464.734722222223</v>
      </c>
      <c r="E1310" s="142">
        <v>41480.793749999997</v>
      </c>
      <c r="F1310" s="9" t="s">
        <v>1139</v>
      </c>
      <c r="G1310" s="9" t="s">
        <v>624</v>
      </c>
      <c r="H1310" s="2">
        <f t="shared" si="203"/>
        <v>16</v>
      </c>
      <c r="I1310" s="1" t="str">
        <f t="shared" si="207"/>
        <v>SLIC  </v>
      </c>
      <c r="J1310">
        <f t="shared" si="205"/>
        <v>38</v>
      </c>
      <c r="K1310" s="1" t="str">
        <f t="shared" si="196"/>
        <v>SLIC</v>
      </c>
      <c r="L1310"/>
      <c r="M1310" s="1" t="str">
        <f t="shared" si="197"/>
        <v/>
      </c>
      <c r="N1310"/>
      <c r="P1310" s="58" t="s">
        <v>1546</v>
      </c>
      <c r="Q1310" s="59">
        <f t="shared" si="206"/>
        <v>0</v>
      </c>
      <c r="R1310" s="59"/>
      <c r="S1310" s="60"/>
    </row>
    <row r="1311" spans="2:27" ht="21" x14ac:dyDescent="0.25">
      <c r="B1311" s="11" t="s">
        <v>40</v>
      </c>
      <c r="C1311" s="11"/>
      <c r="D1311" s="141">
        <v>41480.793749999997</v>
      </c>
      <c r="E1311" s="141">
        <v>41481.606944444444</v>
      </c>
      <c r="F1311" s="11" t="s">
        <v>2</v>
      </c>
      <c r="G1311" s="11" t="s">
        <v>1978</v>
      </c>
      <c r="H1311" s="2">
        <f t="shared" si="203"/>
        <v>1</v>
      </c>
      <c r="I1311" s="1" t="str">
        <f t="shared" si="207"/>
        <v>CLC  </v>
      </c>
      <c r="J1311">
        <f t="shared" si="205"/>
        <v>18</v>
      </c>
      <c r="K1311" s="1" t="str">
        <f t="shared" si="196"/>
        <v>CLC</v>
      </c>
      <c r="L1311"/>
      <c r="M1311" s="1" t="str">
        <f t="shared" si="197"/>
        <v/>
      </c>
      <c r="N1311"/>
      <c r="P1311" s="58" t="s">
        <v>1547</v>
      </c>
      <c r="Q1311" s="59">
        <f t="shared" si="206"/>
        <v>0</v>
      </c>
      <c r="R1311" s="59"/>
      <c r="S1311" s="60"/>
    </row>
    <row r="1312" spans="2:27" ht="15.75" thickBot="1" x14ac:dyDescent="0.3">
      <c r="B1312" s="9" t="s">
        <v>2062</v>
      </c>
      <c r="C1312" s="9"/>
      <c r="D1312" s="142">
        <v>41481.606944444444</v>
      </c>
      <c r="E1312" s="142">
        <v>41481.713194444441</v>
      </c>
      <c r="F1312" s="9" t="s">
        <v>2</v>
      </c>
      <c r="G1312" s="9" t="s">
        <v>36</v>
      </c>
      <c r="H1312" s="2">
        <f t="shared" si="203"/>
        <v>1</v>
      </c>
      <c r="I1312" s="1" t="str">
        <f t="shared" si="207"/>
        <v>SMCIP </v>
      </c>
      <c r="J1312">
        <f t="shared" si="205"/>
        <v>8</v>
      </c>
      <c r="K1312" s="1" t="str">
        <f t="shared" ref="K1312:K1375" si="208">TRIM(SUBSTITUTE(I1312,CHAR(160),CHAR(32)))</f>
        <v>SMCIP</v>
      </c>
      <c r="L1312"/>
      <c r="M1312" s="1" t="str">
        <f t="shared" si="197"/>
        <v/>
      </c>
      <c r="N1312"/>
      <c r="P1312" s="64" t="s">
        <v>1548</v>
      </c>
      <c r="Q1312" s="88">
        <f t="shared" si="206"/>
        <v>0</v>
      </c>
      <c r="R1312" s="88"/>
      <c r="S1312" s="65"/>
    </row>
    <row r="1313" spans="2:14" ht="15" x14ac:dyDescent="0.25">
      <c r="B1313" s="11" t="s">
        <v>44</v>
      </c>
      <c r="C1313" s="11"/>
      <c r="D1313" s="141">
        <v>41481.713194444441</v>
      </c>
      <c r="E1313" s="141">
        <v>41481.727083333331</v>
      </c>
      <c r="F1313" s="11" t="s">
        <v>2</v>
      </c>
      <c r="G1313" s="11" t="s">
        <v>821</v>
      </c>
      <c r="H1313" s="2">
        <f t="shared" si="203"/>
        <v>1</v>
      </c>
      <c r="I1313" s="1" t="str">
        <f t="shared" si="207"/>
        <v>CLC  </v>
      </c>
      <c r="J1313">
        <f t="shared" si="205"/>
        <v>18</v>
      </c>
      <c r="K1313" s="1" t="str">
        <f t="shared" si="208"/>
        <v>CLC</v>
      </c>
      <c r="L1313"/>
      <c r="M1313" s="1" t="str">
        <f t="shared" si="197"/>
        <v/>
      </c>
      <c r="N1313"/>
    </row>
    <row r="1314" spans="2:14" ht="21" x14ac:dyDescent="0.25">
      <c r="B1314" s="9" t="s">
        <v>688</v>
      </c>
      <c r="C1314" s="9"/>
      <c r="D1314" s="142">
        <v>41481.727083333331</v>
      </c>
      <c r="E1314" s="142">
        <v>41484.618750000001</v>
      </c>
      <c r="F1314" s="9" t="s">
        <v>11</v>
      </c>
      <c r="G1314" s="9" t="s">
        <v>1979</v>
      </c>
      <c r="H1314" s="2">
        <f t="shared" si="203"/>
        <v>2</v>
      </c>
      <c r="I1314" s="1" t="str">
        <f t="shared" si="207"/>
        <v>SC  </v>
      </c>
      <c r="J1314">
        <f t="shared" si="205"/>
        <v>22</v>
      </c>
      <c r="K1314" s="1" t="str">
        <f t="shared" si="208"/>
        <v>SC</v>
      </c>
      <c r="L1314"/>
      <c r="M1314" s="1" t="str">
        <f t="shared" si="197"/>
        <v/>
      </c>
      <c r="N1314"/>
    </row>
    <row r="1315" spans="2:14" ht="15" x14ac:dyDescent="0.25">
      <c r="B1315" s="11" t="s">
        <v>47</v>
      </c>
      <c r="C1315" s="11"/>
      <c r="D1315" s="141">
        <v>41484.618750000001</v>
      </c>
      <c r="E1315" s="141">
        <v>41484.713194444441</v>
      </c>
      <c r="F1315" s="11" t="s">
        <v>2</v>
      </c>
      <c r="G1315" s="11" t="s">
        <v>1977</v>
      </c>
      <c r="H1315" s="2">
        <f t="shared" si="203"/>
        <v>1</v>
      </c>
      <c r="I1315" s="1" t="str">
        <f t="shared" si="207"/>
        <v>CLC  </v>
      </c>
      <c r="J1315">
        <f t="shared" si="205"/>
        <v>18</v>
      </c>
      <c r="K1315" s="1" t="str">
        <f t="shared" si="208"/>
        <v>CLC</v>
      </c>
      <c r="L1315"/>
      <c r="M1315" s="1" t="str">
        <f t="shared" si="197"/>
        <v/>
      </c>
      <c r="N1315"/>
    </row>
    <row r="1316" spans="2:14" ht="15" x14ac:dyDescent="0.25">
      <c r="B1316" s="9" t="s">
        <v>662</v>
      </c>
      <c r="C1316" s="9"/>
      <c r="D1316" s="142">
        <v>41484.713194444441</v>
      </c>
      <c r="E1316" s="142">
        <v>41493.793055555558</v>
      </c>
      <c r="F1316" s="9" t="s">
        <v>15</v>
      </c>
      <c r="G1316" s="9" t="s">
        <v>624</v>
      </c>
      <c r="H1316" s="2">
        <f t="shared" si="203"/>
        <v>9</v>
      </c>
      <c r="I1316" s="1" t="str">
        <f t="shared" si="207"/>
        <v>SLIC  </v>
      </c>
      <c r="J1316">
        <f t="shared" si="205"/>
        <v>38</v>
      </c>
      <c r="K1316" s="1" t="str">
        <f t="shared" si="208"/>
        <v>SLIC</v>
      </c>
      <c r="L1316"/>
      <c r="M1316" s="1" t="str">
        <f t="shared" si="197"/>
        <v/>
      </c>
      <c r="N1316"/>
    </row>
    <row r="1317" spans="2:14" ht="15" x14ac:dyDescent="0.25">
      <c r="B1317" s="11" t="s">
        <v>116</v>
      </c>
      <c r="C1317" s="11"/>
      <c r="D1317" s="141">
        <v>41493.793055555558</v>
      </c>
      <c r="E1317" s="141">
        <v>41493.822222222225</v>
      </c>
      <c r="F1317" s="11" t="s">
        <v>2</v>
      </c>
      <c r="G1317" s="11" t="s">
        <v>977</v>
      </c>
      <c r="H1317" s="2">
        <f t="shared" si="203"/>
        <v>1</v>
      </c>
      <c r="I1317" s="1" t="str">
        <f t="shared" si="207"/>
        <v>CLC  </v>
      </c>
      <c r="J1317">
        <f t="shared" si="205"/>
        <v>18</v>
      </c>
      <c r="K1317" s="1" t="str">
        <f t="shared" si="208"/>
        <v>CLC</v>
      </c>
      <c r="L1317"/>
      <c r="M1317" s="1" t="str">
        <f t="shared" ref="M1317:M1380" si="209">TRIM(SUBSTITUTE(L1317,CHAR(160),CHAR(32)))</f>
        <v/>
      </c>
      <c r="N1317"/>
    </row>
    <row r="1318" spans="2:14" ht="15" x14ac:dyDescent="0.25">
      <c r="B1318" s="9" t="s">
        <v>948</v>
      </c>
      <c r="C1318" s="9"/>
      <c r="D1318" s="142">
        <v>41493.822222222225</v>
      </c>
      <c r="E1318" s="142">
        <v>41507.819444444445</v>
      </c>
      <c r="F1318" s="9" t="s">
        <v>226</v>
      </c>
      <c r="G1318" s="9" t="s">
        <v>1218</v>
      </c>
      <c r="H1318" s="2">
        <f t="shared" si="203"/>
        <v>13</v>
      </c>
      <c r="I1318" s="1" t="str">
        <f t="shared" si="207"/>
        <v>CPL  </v>
      </c>
      <c r="J1318">
        <f t="shared" si="205"/>
        <v>95</v>
      </c>
      <c r="K1318" s="1" t="str">
        <f t="shared" si="208"/>
        <v>CPL</v>
      </c>
      <c r="L1318"/>
      <c r="M1318" s="1" t="str">
        <f t="shared" si="209"/>
        <v/>
      </c>
      <c r="N1318"/>
    </row>
    <row r="1319" spans="2:14" ht="15" x14ac:dyDescent="0.25">
      <c r="B1319" s="11" t="s">
        <v>949</v>
      </c>
      <c r="C1319" s="11"/>
      <c r="D1319" s="141">
        <v>41507.819444444445</v>
      </c>
      <c r="E1319" s="141">
        <v>41509.754166666666</v>
      </c>
      <c r="F1319" s="11" t="s">
        <v>31</v>
      </c>
      <c r="G1319" s="11" t="s">
        <v>457</v>
      </c>
      <c r="H1319" s="2">
        <f t="shared" si="203"/>
        <v>1</v>
      </c>
      <c r="I1319" s="1" t="str">
        <f t="shared" si="207"/>
        <v>ASSDG  </v>
      </c>
      <c r="J1319">
        <f t="shared" si="205"/>
        <v>13</v>
      </c>
      <c r="K1319" s="1" t="str">
        <f t="shared" si="208"/>
        <v>ASSDG</v>
      </c>
      <c r="L1319"/>
      <c r="M1319" s="1" t="str">
        <f t="shared" si="209"/>
        <v/>
      </c>
      <c r="N1319"/>
    </row>
    <row r="1320" spans="2:14" ht="15" x14ac:dyDescent="0.25">
      <c r="B1320" s="9" t="s">
        <v>372</v>
      </c>
      <c r="C1320" s="9"/>
      <c r="D1320" s="142">
        <v>41509.754166666666</v>
      </c>
      <c r="E1320" s="142">
        <v>41509.765277777777</v>
      </c>
      <c r="F1320" s="9" t="s">
        <v>2</v>
      </c>
      <c r="G1320" s="9" t="s">
        <v>1219</v>
      </c>
      <c r="H1320" s="2">
        <f t="shared" si="203"/>
        <v>1</v>
      </c>
      <c r="I1320" s="1" t="str">
        <f t="shared" si="207"/>
        <v>SLIC  </v>
      </c>
      <c r="J1320">
        <f t="shared" si="205"/>
        <v>38</v>
      </c>
      <c r="K1320" s="1" t="str">
        <f t="shared" si="208"/>
        <v>SLIC</v>
      </c>
      <c r="L1320"/>
      <c r="M1320" s="1" t="str">
        <f t="shared" si="209"/>
        <v/>
      </c>
      <c r="N1320"/>
    </row>
    <row r="1321" spans="2:14" ht="15" x14ac:dyDescent="0.25">
      <c r="B1321" s="11" t="s">
        <v>1202</v>
      </c>
      <c r="C1321" s="11"/>
      <c r="D1321" s="141">
        <v>41509.765277777777</v>
      </c>
      <c r="E1321" s="141">
        <v>41512.710416666669</v>
      </c>
      <c r="F1321" s="11" t="s">
        <v>11</v>
      </c>
      <c r="G1321" s="11" t="s">
        <v>1220</v>
      </c>
      <c r="H1321" s="2">
        <f t="shared" si="203"/>
        <v>2</v>
      </c>
      <c r="I1321" s="1" t="str">
        <f t="shared" si="207"/>
        <v>CAA  </v>
      </c>
      <c r="J1321">
        <f t="shared" si="205"/>
        <v>10</v>
      </c>
      <c r="K1321" s="1" t="str">
        <f t="shared" si="208"/>
        <v>CAA</v>
      </c>
      <c r="L1321"/>
      <c r="M1321" s="1" t="str">
        <f t="shared" si="209"/>
        <v/>
      </c>
      <c r="N1321"/>
    </row>
    <row r="1322" spans="2:14" ht="15" x14ac:dyDescent="0.25">
      <c r="B1322" s="9" t="s">
        <v>1203</v>
      </c>
      <c r="C1322" s="9"/>
      <c r="D1322" s="142">
        <v>41512.710416666669</v>
      </c>
      <c r="E1322" s="142">
        <v>41512.71875</v>
      </c>
      <c r="F1322" s="9" t="s">
        <v>2</v>
      </c>
      <c r="G1322" s="9" t="s">
        <v>182</v>
      </c>
      <c r="H1322" s="2">
        <f t="shared" si="203"/>
        <v>1</v>
      </c>
      <c r="I1322" s="1" t="str">
        <f t="shared" si="207"/>
        <v>SLIC  </v>
      </c>
      <c r="J1322">
        <f t="shared" si="205"/>
        <v>38</v>
      </c>
      <c r="K1322" s="1" t="str">
        <f t="shared" si="208"/>
        <v>SLIC</v>
      </c>
      <c r="L1322"/>
      <c r="M1322" s="1" t="str">
        <f t="shared" si="209"/>
        <v/>
      </c>
      <c r="N1322"/>
    </row>
    <row r="1323" spans="2:14" ht="15" x14ac:dyDescent="0.25">
      <c r="B1323" s="11" t="s">
        <v>166</v>
      </c>
      <c r="C1323" s="11"/>
      <c r="D1323" s="141">
        <v>41512.71875</v>
      </c>
      <c r="E1323" s="141">
        <v>41512.836111111108</v>
      </c>
      <c r="F1323" s="11" t="s">
        <v>2</v>
      </c>
      <c r="G1323" s="11" t="s">
        <v>1221</v>
      </c>
      <c r="H1323" s="2">
        <f t="shared" ref="H1323:H1346" si="210">VALUE(IF(LEFT(F1323,1)="&lt;",1,LEFT(F1323,2)))</f>
        <v>1</v>
      </c>
      <c r="I1323" s="1" t="str">
        <f t="shared" si="207"/>
        <v>CLC  </v>
      </c>
      <c r="J1323">
        <f t="shared" ref="J1323:J1346" si="211">SUMIFS($H$1291:$H$1346,$I$1291:$I$1346,I1323)</f>
        <v>18</v>
      </c>
      <c r="K1323" s="1" t="str">
        <f t="shared" si="208"/>
        <v>CLC</v>
      </c>
      <c r="L1323"/>
      <c r="M1323" s="1" t="str">
        <f t="shared" si="209"/>
        <v/>
      </c>
      <c r="N1323"/>
    </row>
    <row r="1324" spans="2:14" ht="15" x14ac:dyDescent="0.25">
      <c r="B1324" s="9" t="s">
        <v>1204</v>
      </c>
      <c r="C1324" s="9"/>
      <c r="D1324" s="142">
        <v>41512.836111111108</v>
      </c>
      <c r="E1324" s="142">
        <v>41514.818055555559</v>
      </c>
      <c r="F1324" s="9" t="s">
        <v>31</v>
      </c>
      <c r="G1324" s="9" t="s">
        <v>1222</v>
      </c>
      <c r="H1324" s="2">
        <f t="shared" si="210"/>
        <v>1</v>
      </c>
      <c r="I1324" s="1" t="str">
        <f t="shared" si="207"/>
        <v>SLIC  </v>
      </c>
      <c r="J1324">
        <f t="shared" si="211"/>
        <v>38</v>
      </c>
      <c r="K1324" s="1" t="str">
        <f t="shared" si="208"/>
        <v>SLIC</v>
      </c>
      <c r="L1324"/>
      <c r="M1324" s="1" t="str">
        <f t="shared" si="209"/>
        <v/>
      </c>
      <c r="N1324"/>
    </row>
    <row r="1325" spans="2:14" ht="15" x14ac:dyDescent="0.25">
      <c r="B1325" s="11" t="s">
        <v>696</v>
      </c>
      <c r="C1325" s="11"/>
      <c r="D1325" s="141">
        <v>41514.818055555559</v>
      </c>
      <c r="E1325" s="141">
        <v>41514.829861111109</v>
      </c>
      <c r="F1325" s="11" t="s">
        <v>2</v>
      </c>
      <c r="G1325" s="11" t="s">
        <v>1223</v>
      </c>
      <c r="H1325" s="2">
        <f t="shared" si="210"/>
        <v>1</v>
      </c>
      <c r="I1325" s="1" t="str">
        <f t="shared" si="207"/>
        <v>CLC  </v>
      </c>
      <c r="J1325">
        <f t="shared" si="211"/>
        <v>18</v>
      </c>
      <c r="K1325" s="1" t="str">
        <f t="shared" si="208"/>
        <v>CLC</v>
      </c>
      <c r="L1325"/>
      <c r="M1325" s="1" t="str">
        <f t="shared" si="209"/>
        <v/>
      </c>
      <c r="N1325"/>
    </row>
    <row r="1326" spans="2:14" ht="15" x14ac:dyDescent="0.25">
      <c r="B1326" s="9" t="s">
        <v>1205</v>
      </c>
      <c r="C1326" s="9"/>
      <c r="D1326" s="142">
        <v>41514.829861111109</v>
      </c>
      <c r="E1326" s="142">
        <v>41515.847916666666</v>
      </c>
      <c r="F1326" s="9" t="s">
        <v>31</v>
      </c>
      <c r="G1326" s="9" t="s">
        <v>1224</v>
      </c>
      <c r="H1326" s="2">
        <f t="shared" si="210"/>
        <v>1</v>
      </c>
      <c r="I1326" s="1" t="str">
        <f t="shared" si="207"/>
        <v>CPL  </v>
      </c>
      <c r="J1326">
        <f t="shared" si="211"/>
        <v>95</v>
      </c>
      <c r="K1326" s="1" t="str">
        <f t="shared" si="208"/>
        <v>CPL</v>
      </c>
      <c r="L1326"/>
      <c r="M1326" s="1" t="str">
        <f t="shared" si="209"/>
        <v/>
      </c>
      <c r="N1326"/>
    </row>
    <row r="1327" spans="2:14" ht="15" x14ac:dyDescent="0.25">
      <c r="B1327" s="11" t="s">
        <v>1206</v>
      </c>
      <c r="C1327" s="11"/>
      <c r="D1327" s="141">
        <v>41515.847916666666</v>
      </c>
      <c r="E1327" s="141">
        <v>41521.767361111109</v>
      </c>
      <c r="F1327" s="11" t="s">
        <v>86</v>
      </c>
      <c r="G1327" s="11" t="s">
        <v>457</v>
      </c>
      <c r="H1327" s="2">
        <f t="shared" si="210"/>
        <v>5</v>
      </c>
      <c r="I1327" s="1" t="str">
        <f t="shared" si="207"/>
        <v>ASSDG  </v>
      </c>
      <c r="J1327">
        <f t="shared" si="211"/>
        <v>13</v>
      </c>
      <c r="K1327" s="1" t="str">
        <f t="shared" si="208"/>
        <v>ASSDG</v>
      </c>
      <c r="L1327"/>
      <c r="M1327" s="1" t="str">
        <f t="shared" si="209"/>
        <v/>
      </c>
      <c r="N1327"/>
    </row>
    <row r="1328" spans="2:14" ht="15" x14ac:dyDescent="0.25">
      <c r="B1328" s="9" t="s">
        <v>382</v>
      </c>
      <c r="C1328" s="9"/>
      <c r="D1328" s="142">
        <v>41521.767361111109</v>
      </c>
      <c r="E1328" s="142">
        <v>41530.640972222223</v>
      </c>
      <c r="F1328" s="9" t="s">
        <v>194</v>
      </c>
      <c r="G1328" s="9" t="s">
        <v>1859</v>
      </c>
      <c r="H1328" s="2">
        <f t="shared" si="210"/>
        <v>8</v>
      </c>
      <c r="I1328" s="1" t="str">
        <f t="shared" si="207"/>
        <v>SLIC  </v>
      </c>
      <c r="J1328">
        <f t="shared" si="211"/>
        <v>38</v>
      </c>
      <c r="K1328" s="1" t="str">
        <f t="shared" si="208"/>
        <v>SLIC</v>
      </c>
      <c r="L1328"/>
      <c r="M1328" s="1" t="str">
        <f t="shared" si="209"/>
        <v/>
      </c>
      <c r="N1328"/>
    </row>
    <row r="1329" spans="2:14" ht="21" x14ac:dyDescent="0.25">
      <c r="B1329" s="11" t="s">
        <v>384</v>
      </c>
      <c r="C1329" s="11"/>
      <c r="D1329" s="141">
        <v>41530.640972222223</v>
      </c>
      <c r="E1329" s="141">
        <v>41530.782638888886</v>
      </c>
      <c r="F1329" s="11" t="s">
        <v>2</v>
      </c>
      <c r="G1329" s="11" t="s">
        <v>1225</v>
      </c>
      <c r="H1329" s="2">
        <f t="shared" si="210"/>
        <v>1</v>
      </c>
      <c r="I1329" s="1" t="str">
        <f t="shared" si="207"/>
        <v>CPL  </v>
      </c>
      <c r="J1329">
        <f t="shared" si="211"/>
        <v>95</v>
      </c>
      <c r="K1329" s="1" t="str">
        <f t="shared" si="208"/>
        <v>CPL</v>
      </c>
      <c r="L1329"/>
      <c r="M1329" s="1" t="str">
        <f t="shared" si="209"/>
        <v/>
      </c>
      <c r="N1329"/>
    </row>
    <row r="1330" spans="2:14" ht="15" x14ac:dyDescent="0.25">
      <c r="B1330" s="9" t="s">
        <v>1207</v>
      </c>
      <c r="C1330" s="9"/>
      <c r="D1330" s="142">
        <v>41530.782638888886</v>
      </c>
      <c r="E1330" s="142">
        <v>41533.625694444447</v>
      </c>
      <c r="F1330" s="9" t="s">
        <v>11</v>
      </c>
      <c r="G1330" s="9" t="s">
        <v>1226</v>
      </c>
      <c r="H1330" s="2">
        <f t="shared" si="210"/>
        <v>2</v>
      </c>
      <c r="I1330" s="1" t="str">
        <f t="shared" si="207"/>
        <v>SLIC  </v>
      </c>
      <c r="J1330">
        <f t="shared" si="211"/>
        <v>38</v>
      </c>
      <c r="K1330" s="1" t="str">
        <f t="shared" si="208"/>
        <v>SLIC</v>
      </c>
      <c r="L1330"/>
      <c r="M1330" s="1" t="str">
        <f t="shared" si="209"/>
        <v/>
      </c>
      <c r="N1330"/>
    </row>
    <row r="1331" spans="2:14" ht="15" x14ac:dyDescent="0.25">
      <c r="B1331" s="11" t="s">
        <v>1165</v>
      </c>
      <c r="C1331" s="11"/>
      <c r="D1331" s="141">
        <v>41533.625694444447</v>
      </c>
      <c r="E1331" s="141">
        <v>41583.695138888892</v>
      </c>
      <c r="F1331" s="11" t="s">
        <v>233</v>
      </c>
      <c r="G1331" s="11" t="s">
        <v>635</v>
      </c>
      <c r="H1331" s="2">
        <f t="shared" si="210"/>
        <v>50</v>
      </c>
      <c r="I1331" s="1" t="str">
        <f t="shared" si="207"/>
        <v>CPL  </v>
      </c>
      <c r="J1331">
        <f t="shared" si="211"/>
        <v>95</v>
      </c>
      <c r="K1331" s="1" t="str">
        <f t="shared" si="208"/>
        <v>CPL</v>
      </c>
      <c r="L1331"/>
      <c r="M1331" s="1" t="str">
        <f t="shared" si="209"/>
        <v/>
      </c>
      <c r="N1331"/>
    </row>
    <row r="1332" spans="2:14" ht="15" x14ac:dyDescent="0.25">
      <c r="B1332" s="9" t="s">
        <v>1208</v>
      </c>
      <c r="C1332" s="9"/>
      <c r="D1332" s="142">
        <v>41583.695138888892</v>
      </c>
      <c r="E1332" s="142">
        <v>41583.832638888889</v>
      </c>
      <c r="F1332" s="9" t="s">
        <v>2</v>
      </c>
      <c r="G1332" s="9" t="s">
        <v>9</v>
      </c>
      <c r="H1332" s="2">
        <f t="shared" si="210"/>
        <v>1</v>
      </c>
      <c r="I1332" s="1" t="str">
        <f t="shared" si="207"/>
        <v>ASSDG  </v>
      </c>
      <c r="J1332">
        <f t="shared" si="211"/>
        <v>13</v>
      </c>
      <c r="K1332" s="1" t="str">
        <f t="shared" si="208"/>
        <v>ASSDG</v>
      </c>
      <c r="L1332"/>
      <c r="M1332" s="1" t="str">
        <f t="shared" si="209"/>
        <v/>
      </c>
      <c r="N1332"/>
    </row>
    <row r="1333" spans="2:14" ht="15" x14ac:dyDescent="0.25">
      <c r="B1333" s="11" t="s">
        <v>1209</v>
      </c>
      <c r="C1333" s="11"/>
      <c r="D1333" s="141">
        <v>41583.832638888889</v>
      </c>
      <c r="E1333" s="141">
        <v>41584.658333333333</v>
      </c>
      <c r="F1333" s="11" t="s">
        <v>2</v>
      </c>
      <c r="G1333" s="11" t="s">
        <v>1780</v>
      </c>
      <c r="H1333" s="2">
        <f t="shared" si="210"/>
        <v>1</v>
      </c>
      <c r="I1333" s="1" t="str">
        <f t="shared" si="207"/>
        <v>DG  </v>
      </c>
      <c r="J1333">
        <f t="shared" si="211"/>
        <v>4</v>
      </c>
      <c r="K1333" s="1" t="str">
        <f t="shared" si="208"/>
        <v>DG</v>
      </c>
      <c r="L1333"/>
      <c r="M1333" s="1" t="str">
        <f t="shared" si="209"/>
        <v/>
      </c>
      <c r="N1333"/>
    </row>
    <row r="1334" spans="2:14" ht="15" x14ac:dyDescent="0.25">
      <c r="B1334" s="9" t="s">
        <v>600</v>
      </c>
      <c r="C1334" s="9"/>
      <c r="D1334" s="142">
        <v>41584.658333333333</v>
      </c>
      <c r="E1334" s="142">
        <v>41613.673611111109</v>
      </c>
      <c r="F1334" s="9" t="s">
        <v>531</v>
      </c>
      <c r="G1334" s="9" t="s">
        <v>1980</v>
      </c>
      <c r="H1334" s="2">
        <f t="shared" si="210"/>
        <v>29</v>
      </c>
      <c r="I1334" s="1" t="str">
        <f t="shared" si="207"/>
        <v>CPL  </v>
      </c>
      <c r="J1334">
        <f t="shared" si="211"/>
        <v>95</v>
      </c>
      <c r="K1334" s="1" t="str">
        <f t="shared" si="208"/>
        <v>CPL</v>
      </c>
      <c r="L1334"/>
      <c r="M1334" s="1" t="str">
        <f t="shared" si="209"/>
        <v/>
      </c>
      <c r="N1334"/>
    </row>
    <row r="1335" spans="2:14" ht="15" x14ac:dyDescent="0.25">
      <c r="B1335" s="11" t="s">
        <v>1210</v>
      </c>
      <c r="C1335" s="11"/>
      <c r="D1335" s="141">
        <v>41613.673611111109</v>
      </c>
      <c r="E1335" s="141">
        <v>41619.868750000001</v>
      </c>
      <c r="F1335" s="11" t="s">
        <v>28</v>
      </c>
      <c r="G1335" s="11" t="s">
        <v>861</v>
      </c>
      <c r="H1335" s="2">
        <f t="shared" si="210"/>
        <v>6</v>
      </c>
      <c r="I1335" s="1" t="str">
        <f t="shared" si="207"/>
        <v>ASSDG  </v>
      </c>
      <c r="J1335">
        <f t="shared" si="211"/>
        <v>13</v>
      </c>
      <c r="K1335" s="1" t="str">
        <f t="shared" si="208"/>
        <v>ASSDG</v>
      </c>
      <c r="L1335"/>
      <c r="M1335" s="1" t="str">
        <f t="shared" si="209"/>
        <v/>
      </c>
      <c r="N1335"/>
    </row>
    <row r="1336" spans="2:14" ht="15" x14ac:dyDescent="0.25">
      <c r="B1336" s="9" t="s">
        <v>1106</v>
      </c>
      <c r="C1336" s="9"/>
      <c r="D1336" s="142">
        <v>41619.868750000001</v>
      </c>
      <c r="E1336" s="142">
        <v>41620.838194444441</v>
      </c>
      <c r="F1336" s="9" t="s">
        <v>2</v>
      </c>
      <c r="G1336" s="9" t="s">
        <v>1780</v>
      </c>
      <c r="H1336" s="2">
        <f t="shared" si="210"/>
        <v>1</v>
      </c>
      <c r="I1336" s="1" t="str">
        <f t="shared" si="207"/>
        <v>DG  </v>
      </c>
      <c r="J1336">
        <f t="shared" si="211"/>
        <v>4</v>
      </c>
      <c r="K1336" s="1" t="str">
        <f t="shared" si="208"/>
        <v>DG</v>
      </c>
      <c r="L1336"/>
      <c r="M1336" s="1" t="str">
        <f t="shared" si="209"/>
        <v/>
      </c>
      <c r="N1336"/>
    </row>
    <row r="1337" spans="2:14" ht="15" x14ac:dyDescent="0.25">
      <c r="B1337" s="11" t="s">
        <v>708</v>
      </c>
      <c r="C1337" s="11"/>
      <c r="D1337" s="141">
        <v>41620.838194444441</v>
      </c>
      <c r="E1337" s="141">
        <v>41624.673611111109</v>
      </c>
      <c r="F1337" s="11" t="s">
        <v>13</v>
      </c>
      <c r="G1337" s="11" t="s">
        <v>1227</v>
      </c>
      <c r="H1337" s="2">
        <f t="shared" si="210"/>
        <v>3</v>
      </c>
      <c r="I1337" s="1" t="str">
        <f t="shared" si="207"/>
        <v>SECADM  </v>
      </c>
      <c r="J1337">
        <f t="shared" si="211"/>
        <v>16</v>
      </c>
      <c r="K1337" s="1" t="str">
        <f t="shared" si="208"/>
        <v>SECADM</v>
      </c>
      <c r="L1337"/>
      <c r="M1337" s="1" t="str">
        <f t="shared" si="209"/>
        <v/>
      </c>
      <c r="N1337"/>
    </row>
    <row r="1338" spans="2:14" ht="21" x14ac:dyDescent="0.25">
      <c r="B1338" s="9" t="s">
        <v>400</v>
      </c>
      <c r="C1338" s="9"/>
      <c r="D1338" s="142">
        <v>41624.673611111109</v>
      </c>
      <c r="E1338" s="142">
        <v>41624.697222222225</v>
      </c>
      <c r="F1338" s="9" t="s">
        <v>2</v>
      </c>
      <c r="G1338" s="9" t="s">
        <v>1981</v>
      </c>
      <c r="H1338" s="2">
        <f t="shared" si="210"/>
        <v>1</v>
      </c>
      <c r="I1338" s="1" t="str">
        <f t="shared" si="207"/>
        <v>CAA  </v>
      </c>
      <c r="J1338">
        <f t="shared" si="211"/>
        <v>10</v>
      </c>
      <c r="K1338" s="1" t="str">
        <f t="shared" si="208"/>
        <v>CAA</v>
      </c>
      <c r="L1338"/>
      <c r="M1338" s="1" t="str">
        <f t="shared" si="209"/>
        <v/>
      </c>
      <c r="N1338"/>
    </row>
    <row r="1339" spans="2:14" ht="15" x14ac:dyDescent="0.25">
      <c r="B1339" s="11" t="s">
        <v>2063</v>
      </c>
      <c r="C1339" s="11"/>
      <c r="D1339" s="141">
        <v>41624.697222222225</v>
      </c>
      <c r="E1339" s="141">
        <v>41626.520138888889</v>
      </c>
      <c r="F1339" s="11" t="s">
        <v>31</v>
      </c>
      <c r="G1339" s="11" t="s">
        <v>1982</v>
      </c>
      <c r="H1339" s="2">
        <f t="shared" si="210"/>
        <v>1</v>
      </c>
      <c r="I1339" s="1" t="str">
        <f t="shared" si="207"/>
        <v>SMCIP </v>
      </c>
      <c r="J1339">
        <f t="shared" si="211"/>
        <v>8</v>
      </c>
      <c r="K1339" s="1" t="str">
        <f t="shared" si="208"/>
        <v>SMCIP</v>
      </c>
      <c r="L1339"/>
      <c r="M1339" s="1" t="str">
        <f t="shared" si="209"/>
        <v/>
      </c>
      <c r="N1339"/>
    </row>
    <row r="1340" spans="2:14" ht="15" x14ac:dyDescent="0.25">
      <c r="B1340" s="9" t="s">
        <v>606</v>
      </c>
      <c r="C1340" s="9"/>
      <c r="D1340" s="142">
        <v>41626.520138888889</v>
      </c>
      <c r="E1340" s="142">
        <v>41626.582638888889</v>
      </c>
      <c r="F1340" s="9" t="s">
        <v>2</v>
      </c>
      <c r="G1340" s="9" t="s">
        <v>633</v>
      </c>
      <c r="H1340" s="2">
        <f t="shared" si="210"/>
        <v>1</v>
      </c>
      <c r="I1340" s="1" t="str">
        <f t="shared" si="207"/>
        <v>DG  </v>
      </c>
      <c r="J1340">
        <f t="shared" si="211"/>
        <v>4</v>
      </c>
      <c r="K1340" s="1" t="str">
        <f t="shared" si="208"/>
        <v>DG</v>
      </c>
      <c r="L1340"/>
      <c r="M1340" s="1" t="str">
        <f t="shared" si="209"/>
        <v/>
      </c>
      <c r="N1340"/>
    </row>
    <row r="1341" spans="2:14" ht="15" x14ac:dyDescent="0.25">
      <c r="B1341" s="11" t="s">
        <v>1211</v>
      </c>
      <c r="C1341" s="11"/>
      <c r="D1341" s="141">
        <v>41626.582638888889</v>
      </c>
      <c r="E1341" s="141">
        <v>41626.837500000001</v>
      </c>
      <c r="F1341" s="11" t="s">
        <v>2</v>
      </c>
      <c r="G1341" s="11" t="s">
        <v>1983</v>
      </c>
      <c r="H1341" s="2">
        <f t="shared" si="210"/>
        <v>1</v>
      </c>
      <c r="I1341" s="1" t="str">
        <f t="shared" si="207"/>
        <v>CPL  </v>
      </c>
      <c r="J1341">
        <f t="shared" si="211"/>
        <v>95</v>
      </c>
      <c r="K1341" s="1" t="str">
        <f t="shared" si="208"/>
        <v>CPL</v>
      </c>
      <c r="L1341"/>
      <c r="M1341" s="1" t="str">
        <f t="shared" si="209"/>
        <v/>
      </c>
      <c r="N1341"/>
    </row>
    <row r="1342" spans="2:14" ht="15" x14ac:dyDescent="0.25">
      <c r="B1342" s="9" t="s">
        <v>1212</v>
      </c>
      <c r="C1342" s="9"/>
      <c r="D1342" s="142">
        <v>41626.837500000001</v>
      </c>
      <c r="E1342" s="142">
        <v>41627.447222222225</v>
      </c>
      <c r="F1342" s="9" t="s">
        <v>2</v>
      </c>
      <c r="G1342" s="9" t="s">
        <v>1984</v>
      </c>
      <c r="H1342" s="2">
        <f t="shared" si="210"/>
        <v>1</v>
      </c>
      <c r="I1342" s="1" t="str">
        <f t="shared" si="207"/>
        <v>CMP  </v>
      </c>
      <c r="J1342">
        <f t="shared" si="211"/>
        <v>3</v>
      </c>
      <c r="K1342" s="1" t="str">
        <f t="shared" si="208"/>
        <v>CMP</v>
      </c>
      <c r="L1342"/>
      <c r="M1342" s="1" t="str">
        <f t="shared" si="209"/>
        <v/>
      </c>
      <c r="N1342"/>
    </row>
    <row r="1343" spans="2:14" ht="15" x14ac:dyDescent="0.25">
      <c r="B1343" s="11" t="s">
        <v>1213</v>
      </c>
      <c r="C1343" s="11"/>
      <c r="D1343" s="141">
        <v>41627.447222222225</v>
      </c>
      <c r="E1343" s="141">
        <v>41627.583333333336</v>
      </c>
      <c r="F1343" s="11" t="s">
        <v>2</v>
      </c>
      <c r="G1343" s="11" t="s">
        <v>1228</v>
      </c>
      <c r="H1343" s="2">
        <f t="shared" si="210"/>
        <v>1</v>
      </c>
      <c r="I1343" s="1" t="str">
        <f t="shared" si="207"/>
        <v>CAA  </v>
      </c>
      <c r="J1343">
        <f t="shared" si="211"/>
        <v>10</v>
      </c>
      <c r="K1343" s="1" t="str">
        <f t="shared" si="208"/>
        <v>CAA</v>
      </c>
      <c r="L1343"/>
      <c r="M1343" s="1" t="str">
        <f t="shared" si="209"/>
        <v/>
      </c>
      <c r="N1343"/>
    </row>
    <row r="1344" spans="2:14" ht="21" x14ac:dyDescent="0.25">
      <c r="B1344" s="9" t="s">
        <v>2064</v>
      </c>
      <c r="C1344" s="9"/>
      <c r="D1344" s="142">
        <v>41627.583333333336</v>
      </c>
      <c r="E1344" s="142">
        <v>41628.550000000003</v>
      </c>
      <c r="F1344" s="9" t="s">
        <v>2</v>
      </c>
      <c r="G1344" s="9" t="s">
        <v>1985</v>
      </c>
      <c r="H1344" s="2">
        <f t="shared" si="210"/>
        <v>1</v>
      </c>
      <c r="I1344" s="1" t="str">
        <f t="shared" si="207"/>
        <v>SMCIP </v>
      </c>
      <c r="J1344">
        <f t="shared" si="211"/>
        <v>8</v>
      </c>
      <c r="K1344" s="1" t="str">
        <f t="shared" si="208"/>
        <v>SMCIP</v>
      </c>
      <c r="L1344"/>
      <c r="M1344" s="1" t="str">
        <f t="shared" si="209"/>
        <v/>
      </c>
      <c r="N1344"/>
    </row>
    <row r="1345" spans="1:41" ht="15" x14ac:dyDescent="0.25">
      <c r="B1345" s="11" t="s">
        <v>2065</v>
      </c>
      <c r="C1345" s="11"/>
      <c r="D1345" s="141">
        <v>41663.783333333333</v>
      </c>
      <c r="E1345" s="141">
        <v>41663.78402777778</v>
      </c>
      <c r="F1345" s="11" t="s">
        <v>2</v>
      </c>
      <c r="G1345" s="11" t="s">
        <v>1</v>
      </c>
      <c r="H1345" s="2">
        <f t="shared" si="210"/>
        <v>1</v>
      </c>
      <c r="I1345" s="1" t="str">
        <f t="shared" si="207"/>
        <v>SMCIP </v>
      </c>
      <c r="J1345">
        <f t="shared" si="211"/>
        <v>8</v>
      </c>
      <c r="K1345" s="1" t="str">
        <f t="shared" si="208"/>
        <v>SMCIP</v>
      </c>
      <c r="L1345"/>
      <c r="M1345" s="1" t="str">
        <f t="shared" si="209"/>
        <v/>
      </c>
      <c r="N1345"/>
    </row>
    <row r="1346" spans="1:41" ht="15" x14ac:dyDescent="0.25">
      <c r="B1346" s="9" t="s">
        <v>1214</v>
      </c>
      <c r="C1346" s="9"/>
      <c r="D1346" s="142">
        <v>41663.78402777778</v>
      </c>
      <c r="E1346" s="142">
        <v>41666.522222222222</v>
      </c>
      <c r="F1346" s="9" t="s">
        <v>11</v>
      </c>
      <c r="G1346" s="9" t="s">
        <v>1986</v>
      </c>
      <c r="H1346" s="2">
        <f t="shared" si="210"/>
        <v>2</v>
      </c>
      <c r="I1346" s="1" t="str">
        <f t="shared" si="207"/>
        <v>CMP  </v>
      </c>
      <c r="J1346">
        <f t="shared" si="211"/>
        <v>3</v>
      </c>
      <c r="K1346" s="1" t="str">
        <f t="shared" si="208"/>
        <v>CMP</v>
      </c>
      <c r="L1346"/>
      <c r="M1346" s="1" t="str">
        <f t="shared" si="209"/>
        <v/>
      </c>
      <c r="N1346"/>
    </row>
    <row r="1347" spans="1:41" x14ac:dyDescent="0.15">
      <c r="I1347" s="39"/>
      <c r="J1347" s="39"/>
      <c r="K1347" s="1" t="str">
        <f t="shared" si="208"/>
        <v/>
      </c>
      <c r="L1347" s="39"/>
      <c r="M1347" s="1" t="str">
        <f t="shared" si="209"/>
        <v/>
      </c>
      <c r="N1347" s="39"/>
      <c r="O1347" s="39"/>
      <c r="P1347" s="39"/>
    </row>
    <row r="1348" spans="1:41" x14ac:dyDescent="0.15">
      <c r="B1348" s="13"/>
      <c r="C1348" s="13"/>
      <c r="D1348" s="13"/>
      <c r="E1348" s="13"/>
      <c r="F1348" s="13"/>
      <c r="G1348" s="13"/>
      <c r="H1348" s="13"/>
      <c r="I1348" s="39"/>
      <c r="J1348" s="39"/>
      <c r="K1348" s="1" t="str">
        <f t="shared" si="208"/>
        <v/>
      </c>
      <c r="L1348" s="39"/>
      <c r="M1348" s="1" t="str">
        <f t="shared" si="209"/>
        <v/>
      </c>
      <c r="N1348" s="39"/>
      <c r="O1348" s="39"/>
      <c r="P1348" s="39"/>
    </row>
    <row r="1349" spans="1:41" ht="11.25" thickBot="1" x14ac:dyDescent="0.2">
      <c r="I1349" s="40" t="s">
        <v>311</v>
      </c>
      <c r="J1349" s="39"/>
      <c r="K1349" s="1" t="str">
        <f t="shared" si="208"/>
        <v>DADOS EXTRAIDOS:</v>
      </c>
      <c r="L1349" s="6" t="s">
        <v>1451</v>
      </c>
      <c r="M1349" s="1" t="str">
        <f t="shared" si="209"/>
        <v>DADOS AGRUPADOS</v>
      </c>
      <c r="P1349" s="6"/>
    </row>
    <row r="1350" spans="1:41" ht="32.25" thickBot="1" x14ac:dyDescent="0.2">
      <c r="A1350" s="41" t="s">
        <v>1499</v>
      </c>
      <c r="G1350" s="16" t="s">
        <v>1987</v>
      </c>
      <c r="I1350" s="6" t="s">
        <v>310</v>
      </c>
      <c r="J1350" s="6" t="s">
        <v>326</v>
      </c>
      <c r="K1350" s="1" t="str">
        <f t="shared" si="208"/>
        <v>DEPTO</v>
      </c>
      <c r="L1350" s="39"/>
      <c r="M1350" s="1" t="str">
        <f t="shared" si="209"/>
        <v/>
      </c>
      <c r="N1350" s="39"/>
      <c r="O1350" s="39"/>
      <c r="P1350" s="89" t="s">
        <v>1478</v>
      </c>
      <c r="Q1350" s="43"/>
      <c r="R1350" s="43"/>
      <c r="S1350" s="42"/>
    </row>
    <row r="1351" spans="1:41" ht="15" x14ac:dyDescent="0.25">
      <c r="B1351" s="11" t="s">
        <v>791</v>
      </c>
      <c r="C1351" s="11"/>
      <c r="D1351" s="10" t="s">
        <v>1</v>
      </c>
      <c r="E1351" s="141">
        <v>41905.823611111111</v>
      </c>
      <c r="F1351" s="11" t="s">
        <v>15</v>
      </c>
      <c r="G1351" s="11" t="s">
        <v>1</v>
      </c>
      <c r="H1351" s="2">
        <f t="shared" ref="H1351:H1379" si="212">VALUE(IF(LEFT(F1351,1)="&lt;",1,LEFT(F1351,2)))</f>
        <v>9</v>
      </c>
      <c r="I1351" s="1" t="str">
        <f t="shared" ref="I1351:I1359" si="213">RIGHT(B1351,LEN(B1351)-4)</f>
        <v>SMOEP  </v>
      </c>
      <c r="J1351">
        <f t="shared" ref="J1351:J1380" si="214">SUMIFS($H$1351:$H$1380,$I$1351:$I$1380,I1351)</f>
        <v>11</v>
      </c>
      <c r="K1351" s="1" t="str">
        <f t="shared" si="208"/>
        <v>SMOEP</v>
      </c>
      <c r="L1351" s="1" t="s">
        <v>1477</v>
      </c>
      <c r="M1351" s="100"/>
      <c r="N1351" s="99"/>
      <c r="O1351" s="39"/>
      <c r="P1351" s="84" t="s">
        <v>1501</v>
      </c>
      <c r="Q1351" s="82">
        <f>SUMIFS($N$1351:$N$1371,$M$1351:$M$1371,P1351)</f>
        <v>0</v>
      </c>
      <c r="R1351" s="82"/>
      <c r="S1351" s="83"/>
      <c r="T1351" s="39"/>
      <c r="U1351" s="39"/>
      <c r="V1351" s="39"/>
      <c r="W1351" s="39"/>
      <c r="X1351" s="39"/>
      <c r="Y1351" s="39"/>
      <c r="Z1351" s="39"/>
      <c r="AA1351" s="39"/>
      <c r="AB1351" s="39"/>
      <c r="AC1351" s="39"/>
      <c r="AD1351" s="39"/>
      <c r="AE1351" s="39"/>
      <c r="AF1351" s="39"/>
      <c r="AG1351" s="39"/>
      <c r="AH1351" s="39"/>
      <c r="AI1351" s="39"/>
      <c r="AJ1351" s="39"/>
      <c r="AK1351" s="39"/>
      <c r="AL1351" s="39"/>
      <c r="AM1351" s="39"/>
      <c r="AN1351" s="39"/>
      <c r="AO1351" s="39"/>
    </row>
    <row r="1352" spans="1:41" ht="15" x14ac:dyDescent="0.25">
      <c r="B1352" s="9" t="s">
        <v>346</v>
      </c>
      <c r="C1352" s="9"/>
      <c r="D1352" s="142">
        <v>41905.823611111111</v>
      </c>
      <c r="E1352" s="142">
        <v>41906.598611111112</v>
      </c>
      <c r="F1352" s="9" t="s">
        <v>2</v>
      </c>
      <c r="G1352" s="9" t="s">
        <v>617</v>
      </c>
      <c r="H1352" s="2">
        <f t="shared" si="212"/>
        <v>1</v>
      </c>
      <c r="I1352" s="1" t="str">
        <f t="shared" si="213"/>
        <v>CAA  </v>
      </c>
      <c r="J1352">
        <f t="shared" si="214"/>
        <v>1</v>
      </c>
      <c r="K1352" s="1" t="str">
        <f t="shared" si="208"/>
        <v>CAA</v>
      </c>
      <c r="L1352" s="1" t="s">
        <v>314</v>
      </c>
      <c r="M1352" s="1" t="str">
        <f t="shared" si="209"/>
        <v>CAA</v>
      </c>
      <c r="N1352">
        <v>1</v>
      </c>
      <c r="O1352" s="39"/>
      <c r="P1352" s="84" t="s">
        <v>1505</v>
      </c>
      <c r="Q1352" s="85">
        <f t="shared" ref="Q1352:Q1372" si="215">SUMIFS($N$1351:$N$1371,$M$1351:$M$1371,P1352)</f>
        <v>0</v>
      </c>
      <c r="R1352" s="85"/>
      <c r="S1352" s="86"/>
      <c r="T1352" s="39"/>
      <c r="U1352" s="39"/>
      <c r="V1352" s="39"/>
      <c r="W1352" s="39"/>
      <c r="X1352" s="39"/>
      <c r="Y1352" s="39"/>
      <c r="Z1352" s="39"/>
      <c r="AA1352" s="39"/>
      <c r="AB1352" s="39"/>
      <c r="AC1352" s="39"/>
      <c r="AD1352" s="39"/>
      <c r="AE1352" s="39"/>
      <c r="AF1352" s="39"/>
      <c r="AG1352" s="39"/>
      <c r="AH1352" s="39"/>
      <c r="AI1352" s="39"/>
      <c r="AJ1352" s="39"/>
      <c r="AK1352" s="39"/>
      <c r="AL1352" s="39"/>
      <c r="AM1352" s="39"/>
      <c r="AN1352" s="39"/>
      <c r="AO1352" s="39"/>
    </row>
    <row r="1353" spans="1:41" s="13" customFormat="1" ht="15" x14ac:dyDescent="0.25">
      <c r="A1353" s="39"/>
      <c r="B1353" s="11" t="s">
        <v>930</v>
      </c>
      <c r="C1353" s="11"/>
      <c r="D1353" s="141">
        <v>41906.598611111112</v>
      </c>
      <c r="E1353" s="141">
        <v>41908.644444444442</v>
      </c>
      <c r="F1353" s="11" t="s">
        <v>11</v>
      </c>
      <c r="G1353" s="11" t="s">
        <v>1675</v>
      </c>
      <c r="H1353" s="2">
        <f t="shared" si="212"/>
        <v>2</v>
      </c>
      <c r="I1353" s="1" t="str">
        <f t="shared" si="213"/>
        <v>SECADM  </v>
      </c>
      <c r="J1353">
        <f t="shared" si="214"/>
        <v>4</v>
      </c>
      <c r="K1353" s="1" t="str">
        <f t="shared" si="208"/>
        <v>SECADM</v>
      </c>
      <c r="L1353" s="1" t="s">
        <v>315</v>
      </c>
      <c r="M1353" s="1" t="str">
        <f t="shared" si="209"/>
        <v>SECADM</v>
      </c>
      <c r="N1353">
        <v>4</v>
      </c>
      <c r="O1353" s="39"/>
      <c r="P1353" s="61" t="s">
        <v>1503</v>
      </c>
      <c r="Q1353" s="62">
        <f t="shared" si="215"/>
        <v>0</v>
      </c>
      <c r="R1353" s="62"/>
      <c r="S1353" s="63"/>
      <c r="T1353" s="39"/>
      <c r="U1353" s="39"/>
      <c r="V1353" s="39"/>
      <c r="W1353" s="39"/>
      <c r="X1353" s="39"/>
      <c r="Y1353" s="39"/>
      <c r="Z1353" s="39"/>
      <c r="AA1353" s="39"/>
      <c r="AB1353" s="39"/>
      <c r="AC1353" s="39"/>
      <c r="AD1353" s="39"/>
      <c r="AE1353" s="39"/>
      <c r="AF1353" s="39"/>
      <c r="AG1353" s="39"/>
      <c r="AH1353" s="39"/>
      <c r="AI1353" s="39"/>
      <c r="AJ1353" s="39"/>
      <c r="AK1353" s="39"/>
      <c r="AL1353" s="39"/>
      <c r="AM1353" s="39"/>
      <c r="AN1353" s="39"/>
      <c r="AO1353" s="39"/>
    </row>
    <row r="1354" spans="1:41" ht="15" x14ac:dyDescent="0.25">
      <c r="B1354" s="9" t="s">
        <v>1190</v>
      </c>
      <c r="C1354" s="9"/>
      <c r="D1354" s="142">
        <v>41908.644444444442</v>
      </c>
      <c r="E1354" s="142">
        <v>41908.752083333333</v>
      </c>
      <c r="F1354" s="9" t="s">
        <v>2</v>
      </c>
      <c r="G1354" s="9" t="s">
        <v>355</v>
      </c>
      <c r="H1354" s="2">
        <f t="shared" si="212"/>
        <v>1</v>
      </c>
      <c r="I1354" s="1" t="str">
        <f t="shared" si="213"/>
        <v>CLC  </v>
      </c>
      <c r="J1354">
        <f t="shared" si="214"/>
        <v>5</v>
      </c>
      <c r="K1354" s="1" t="str">
        <f t="shared" si="208"/>
        <v>CLC</v>
      </c>
      <c r="L1354" s="1" t="s">
        <v>319</v>
      </c>
      <c r="M1354" s="1" t="str">
        <f t="shared" si="209"/>
        <v>CLC</v>
      </c>
      <c r="N1354">
        <v>5</v>
      </c>
      <c r="O1354" s="39"/>
      <c r="P1354" s="61" t="s">
        <v>1507</v>
      </c>
      <c r="Q1354" s="62">
        <f t="shared" si="215"/>
        <v>0</v>
      </c>
      <c r="R1354" s="62"/>
      <c r="S1354" s="63"/>
      <c r="T1354" s="39"/>
      <c r="U1354" s="39"/>
      <c r="V1354" s="39"/>
      <c r="W1354" s="39"/>
      <c r="X1354" s="39"/>
      <c r="Y1354" s="39"/>
      <c r="Z1354" s="39"/>
      <c r="AA1354" s="39"/>
      <c r="AB1354" s="39"/>
      <c r="AC1354" s="39"/>
      <c r="AD1354" s="39"/>
      <c r="AE1354" s="39"/>
      <c r="AF1354" s="39"/>
      <c r="AG1354" s="39"/>
      <c r="AH1354" s="39"/>
      <c r="AI1354" s="39"/>
      <c r="AJ1354" s="39"/>
      <c r="AK1354" s="39"/>
      <c r="AL1354" s="39"/>
      <c r="AM1354" s="39"/>
      <c r="AN1354" s="39"/>
      <c r="AO1354" s="39"/>
    </row>
    <row r="1355" spans="1:41" ht="21" x14ac:dyDescent="0.25">
      <c r="B1355" s="11" t="s">
        <v>1129</v>
      </c>
      <c r="C1355" s="11"/>
      <c r="D1355" s="141">
        <v>41908.752083333333</v>
      </c>
      <c r="E1355" s="141">
        <v>41955.536805555559</v>
      </c>
      <c r="F1355" s="11" t="s">
        <v>1229</v>
      </c>
      <c r="G1355" s="11" t="s">
        <v>1234</v>
      </c>
      <c r="H1355" s="2">
        <f t="shared" si="212"/>
        <v>46</v>
      </c>
      <c r="I1355" s="1" t="str">
        <f t="shared" si="213"/>
        <v>SC  </v>
      </c>
      <c r="J1355">
        <f t="shared" si="214"/>
        <v>47</v>
      </c>
      <c r="K1355" s="1" t="str">
        <f t="shared" si="208"/>
        <v>SC</v>
      </c>
      <c r="L1355" s="1" t="s">
        <v>320</v>
      </c>
      <c r="M1355" s="1" t="str">
        <f t="shared" si="209"/>
        <v>SC</v>
      </c>
      <c r="N1355">
        <v>47</v>
      </c>
      <c r="O1355" s="39"/>
      <c r="P1355" s="61" t="s">
        <v>1540</v>
      </c>
      <c r="Q1355" s="62">
        <f t="shared" si="215"/>
        <v>1</v>
      </c>
      <c r="R1355" s="62"/>
      <c r="S1355" s="63"/>
      <c r="T1355" s="39"/>
      <c r="U1355" s="39"/>
      <c r="V1355" s="39"/>
      <c r="W1355" s="39"/>
      <c r="X1355" s="39"/>
      <c r="Y1355" s="39"/>
      <c r="Z1355" s="39"/>
      <c r="AA1355" s="39"/>
      <c r="AB1355" s="39"/>
      <c r="AC1355" s="39"/>
      <c r="AD1355" s="39"/>
      <c r="AE1355" s="39"/>
      <c r="AF1355" s="39"/>
      <c r="AG1355" s="39"/>
      <c r="AH1355" s="39"/>
      <c r="AI1355" s="39"/>
      <c r="AJ1355" s="39"/>
      <c r="AK1355" s="39"/>
      <c r="AL1355" s="39"/>
      <c r="AM1355" s="39"/>
      <c r="AN1355" s="39"/>
      <c r="AO1355" s="39"/>
    </row>
    <row r="1356" spans="1:41" ht="15" x14ac:dyDescent="0.25">
      <c r="B1356" s="9" t="s">
        <v>830</v>
      </c>
      <c r="C1356" s="9"/>
      <c r="D1356" s="142">
        <v>41955.536805555559</v>
      </c>
      <c r="E1356" s="142">
        <v>41955.636805555558</v>
      </c>
      <c r="F1356" s="9" t="s">
        <v>2</v>
      </c>
      <c r="G1356" s="9" t="s">
        <v>38</v>
      </c>
      <c r="H1356" s="2">
        <f t="shared" si="212"/>
        <v>1</v>
      </c>
      <c r="I1356" s="1" t="str">
        <f t="shared" si="213"/>
        <v>CLC  </v>
      </c>
      <c r="J1356">
        <f t="shared" si="214"/>
        <v>5</v>
      </c>
      <c r="K1356" s="1" t="str">
        <f t="shared" si="208"/>
        <v>CLC</v>
      </c>
      <c r="L1356" s="1" t="s">
        <v>1462</v>
      </c>
      <c r="M1356" s="1" t="str">
        <f t="shared" si="209"/>
        <v>SLIC</v>
      </c>
      <c r="N1356">
        <v>16</v>
      </c>
      <c r="O1356" s="39"/>
      <c r="P1356" s="61" t="s">
        <v>1541</v>
      </c>
      <c r="Q1356" s="98">
        <v>0</v>
      </c>
      <c r="R1356" s="62"/>
      <c r="S1356" s="63"/>
      <c r="T1356" s="39"/>
      <c r="U1356" s="39"/>
      <c r="V1356" s="39"/>
      <c r="W1356" s="39"/>
      <c r="X1356" s="39"/>
      <c r="Y1356" s="39"/>
      <c r="Z1356" s="39"/>
      <c r="AA1356" s="39"/>
      <c r="AB1356" s="39"/>
      <c r="AC1356" s="39"/>
      <c r="AD1356" s="39"/>
      <c r="AE1356" s="39"/>
      <c r="AF1356" s="39"/>
      <c r="AG1356" s="39"/>
      <c r="AH1356" s="39"/>
      <c r="AI1356" s="39"/>
      <c r="AJ1356" s="39"/>
      <c r="AK1356" s="39"/>
      <c r="AL1356" s="39"/>
      <c r="AM1356" s="39"/>
      <c r="AN1356" s="39"/>
      <c r="AO1356" s="39"/>
    </row>
    <row r="1357" spans="1:41" ht="15" x14ac:dyDescent="0.25">
      <c r="B1357" s="11" t="s">
        <v>831</v>
      </c>
      <c r="C1357" s="11"/>
      <c r="D1357" s="141">
        <v>41955.636805555558</v>
      </c>
      <c r="E1357" s="141">
        <v>41955.790972222225</v>
      </c>
      <c r="F1357" s="11" t="s">
        <v>2</v>
      </c>
      <c r="G1357" s="11" t="s">
        <v>1988</v>
      </c>
      <c r="H1357" s="2">
        <f t="shared" si="212"/>
        <v>1</v>
      </c>
      <c r="I1357" s="1" t="str">
        <f t="shared" si="213"/>
        <v>SC  </v>
      </c>
      <c r="J1357">
        <f t="shared" si="214"/>
        <v>47</v>
      </c>
      <c r="K1357" s="1" t="str">
        <f t="shared" si="208"/>
        <v>SC</v>
      </c>
      <c r="L1357" s="1" t="s">
        <v>330</v>
      </c>
      <c r="M1357" s="1" t="str">
        <f t="shared" si="209"/>
        <v>CPL</v>
      </c>
      <c r="N1357">
        <v>24</v>
      </c>
      <c r="O1357" s="39"/>
      <c r="P1357" s="61" t="s">
        <v>1542</v>
      </c>
      <c r="Q1357" s="62">
        <f t="shared" si="215"/>
        <v>0</v>
      </c>
      <c r="R1357" s="62"/>
      <c r="S1357" s="63"/>
      <c r="T1357" s="39"/>
      <c r="U1357" s="39"/>
      <c r="V1357" s="39"/>
      <c r="W1357" s="39"/>
      <c r="X1357" s="39"/>
      <c r="Y1357" s="39"/>
      <c r="Z1357" s="39"/>
      <c r="AA1357" s="39"/>
      <c r="AB1357" s="39"/>
      <c r="AC1357" s="39"/>
      <c r="AD1357" s="39"/>
      <c r="AE1357" s="39"/>
      <c r="AF1357" s="39"/>
      <c r="AG1357" s="39"/>
      <c r="AH1357" s="39"/>
      <c r="AI1357" s="39"/>
      <c r="AJ1357" s="39"/>
      <c r="AK1357" s="39"/>
      <c r="AL1357" s="39"/>
      <c r="AM1357" s="39"/>
      <c r="AN1357" s="39"/>
      <c r="AO1357" s="39"/>
    </row>
    <row r="1358" spans="1:41" ht="15" x14ac:dyDescent="0.25">
      <c r="B1358" s="9" t="s">
        <v>577</v>
      </c>
      <c r="C1358" s="9"/>
      <c r="D1358" s="142">
        <v>41955.790972222225</v>
      </c>
      <c r="E1358" s="142">
        <v>41955.830555555556</v>
      </c>
      <c r="F1358" s="9" t="s">
        <v>2</v>
      </c>
      <c r="G1358" s="9" t="s">
        <v>38</v>
      </c>
      <c r="H1358" s="2">
        <f t="shared" si="212"/>
        <v>1</v>
      </c>
      <c r="I1358" s="1" t="str">
        <f t="shared" si="213"/>
        <v>CLC  </v>
      </c>
      <c r="J1358">
        <f t="shared" si="214"/>
        <v>5</v>
      </c>
      <c r="K1358" s="1" t="str">
        <f t="shared" si="208"/>
        <v>CLC</v>
      </c>
      <c r="L1358" s="1" t="s">
        <v>322</v>
      </c>
      <c r="M1358" s="1" t="str">
        <f t="shared" si="209"/>
        <v>ASSDG</v>
      </c>
      <c r="N1358">
        <v>2</v>
      </c>
      <c r="O1358" s="39"/>
      <c r="P1358" s="61" t="s">
        <v>1543</v>
      </c>
      <c r="Q1358" s="62">
        <f t="shared" si="215"/>
        <v>0</v>
      </c>
      <c r="R1358" s="62"/>
      <c r="S1358" s="63"/>
      <c r="T1358" s="39"/>
      <c r="U1358" s="39"/>
      <c r="V1358" s="39"/>
      <c r="W1358" s="39"/>
      <c r="X1358" s="39"/>
      <c r="Y1358" s="39"/>
      <c r="Z1358" s="39"/>
      <c r="AA1358" s="39"/>
      <c r="AB1358" s="39"/>
      <c r="AC1358" s="39"/>
      <c r="AD1358" s="39"/>
      <c r="AE1358" s="39"/>
      <c r="AF1358" s="39"/>
      <c r="AG1358" s="39"/>
      <c r="AH1358" s="39"/>
      <c r="AI1358" s="39"/>
      <c r="AJ1358" s="39"/>
      <c r="AK1358" s="39"/>
      <c r="AL1358" s="39"/>
      <c r="AM1358" s="39"/>
      <c r="AN1358" s="39"/>
      <c r="AO1358" s="39"/>
    </row>
    <row r="1359" spans="1:41" ht="15" x14ac:dyDescent="0.25">
      <c r="B1359" s="11" t="s">
        <v>19</v>
      </c>
      <c r="C1359" s="11"/>
      <c r="D1359" s="141">
        <v>41955.830555555556</v>
      </c>
      <c r="E1359" s="141">
        <v>41955.878472222219</v>
      </c>
      <c r="F1359" s="11" t="s">
        <v>2</v>
      </c>
      <c r="G1359" s="11" t="s">
        <v>1989</v>
      </c>
      <c r="H1359" s="2">
        <f t="shared" si="212"/>
        <v>1</v>
      </c>
      <c r="I1359" s="1" t="str">
        <f t="shared" si="213"/>
        <v>SECADM  </v>
      </c>
      <c r="J1359">
        <f t="shared" si="214"/>
        <v>4</v>
      </c>
      <c r="K1359" s="1" t="str">
        <f t="shared" si="208"/>
        <v>SECADM</v>
      </c>
      <c r="L1359" s="1" t="s">
        <v>323</v>
      </c>
      <c r="M1359" s="1" t="str">
        <f t="shared" si="209"/>
        <v>DG</v>
      </c>
      <c r="N1359">
        <v>2</v>
      </c>
      <c r="O1359" s="39"/>
      <c r="P1359" s="61" t="s">
        <v>1719</v>
      </c>
      <c r="Q1359" s="62">
        <f t="shared" si="215"/>
        <v>0</v>
      </c>
      <c r="R1359" s="62"/>
      <c r="S1359" s="63"/>
      <c r="T1359" s="39"/>
      <c r="U1359" s="39"/>
      <c r="V1359" s="39"/>
      <c r="W1359" s="39"/>
      <c r="X1359" s="39"/>
      <c r="Y1359" s="39"/>
      <c r="Z1359" s="39"/>
      <c r="AA1359" s="39"/>
      <c r="AB1359" s="39"/>
      <c r="AC1359" s="39"/>
      <c r="AD1359" s="39"/>
      <c r="AE1359" s="39"/>
      <c r="AF1359" s="39"/>
      <c r="AG1359" s="39"/>
      <c r="AH1359" s="39"/>
      <c r="AI1359" s="39"/>
      <c r="AJ1359" s="39"/>
      <c r="AK1359" s="39"/>
      <c r="AL1359" s="39"/>
      <c r="AM1359" s="39"/>
      <c r="AN1359" s="39"/>
      <c r="AO1359" s="39"/>
    </row>
    <row r="1360" spans="1:41" ht="15" x14ac:dyDescent="0.25">
      <c r="B1360" s="9" t="s">
        <v>91</v>
      </c>
      <c r="C1360" s="9"/>
      <c r="D1360" s="142">
        <v>41955.878472222219</v>
      </c>
      <c r="E1360" s="142">
        <v>41956.740972222222</v>
      </c>
      <c r="F1360" s="9" t="s">
        <v>2</v>
      </c>
      <c r="G1360" s="9" t="s">
        <v>956</v>
      </c>
      <c r="H1360" s="2">
        <f t="shared" si="212"/>
        <v>1</v>
      </c>
      <c r="I1360" s="1" t="str">
        <f t="shared" ref="I1360:I1380" si="216">RIGHT(B1360,LEN(B1360)-5)</f>
        <v>CLC  </v>
      </c>
      <c r="J1360">
        <f t="shared" si="214"/>
        <v>5</v>
      </c>
      <c r="K1360" s="1" t="str">
        <f t="shared" si="208"/>
        <v>CLC</v>
      </c>
      <c r="L1360" s="1" t="s">
        <v>1473</v>
      </c>
      <c r="M1360" s="1" t="str">
        <f t="shared" si="209"/>
        <v>CMP</v>
      </c>
      <c r="N1360">
        <v>2</v>
      </c>
      <c r="O1360" s="39"/>
      <c r="P1360" s="61" t="s">
        <v>1509</v>
      </c>
      <c r="Q1360" s="62">
        <f t="shared" si="215"/>
        <v>0</v>
      </c>
      <c r="R1360" s="62"/>
      <c r="S1360" s="63"/>
      <c r="T1360" s="39"/>
      <c r="U1360" s="39"/>
      <c r="V1360" s="39"/>
      <c r="W1360" s="39"/>
      <c r="X1360" s="39"/>
      <c r="Y1360" s="39"/>
      <c r="Z1360" s="39"/>
      <c r="AA1360" s="39"/>
      <c r="AB1360" s="39"/>
      <c r="AC1360" s="39"/>
      <c r="AD1360" s="39"/>
      <c r="AE1360" s="39"/>
      <c r="AF1360" s="39"/>
      <c r="AG1360" s="39"/>
      <c r="AH1360" s="39"/>
      <c r="AI1360" s="39"/>
      <c r="AJ1360" s="39"/>
      <c r="AK1360" s="39"/>
      <c r="AL1360" s="39"/>
      <c r="AM1360" s="39"/>
      <c r="AN1360" s="39"/>
      <c r="AO1360" s="39"/>
    </row>
    <row r="1361" spans="2:41" ht="21" x14ac:dyDescent="0.25">
      <c r="B1361" s="11" t="s">
        <v>1133</v>
      </c>
      <c r="C1361" s="11"/>
      <c r="D1361" s="141">
        <v>41956.740972222222</v>
      </c>
      <c r="E1361" s="141">
        <v>41962.799305555556</v>
      </c>
      <c r="F1361" s="11" t="s">
        <v>28</v>
      </c>
      <c r="G1361" s="11" t="s">
        <v>1990</v>
      </c>
      <c r="H1361" s="2">
        <f t="shared" si="212"/>
        <v>6</v>
      </c>
      <c r="I1361" s="1" t="str">
        <f t="shared" si="216"/>
        <v>SLIC  </v>
      </c>
      <c r="J1361">
        <f t="shared" si="214"/>
        <v>16</v>
      </c>
      <c r="K1361" s="1" t="str">
        <f t="shared" si="208"/>
        <v>SLIC</v>
      </c>
      <c r="L1361" s="1" t="s">
        <v>1469</v>
      </c>
      <c r="M1361" s="1" t="str">
        <f t="shared" si="209"/>
        <v>GABDG</v>
      </c>
      <c r="N1361">
        <v>1</v>
      </c>
      <c r="O1361" s="39"/>
      <c r="P1361" s="61" t="s">
        <v>1511</v>
      </c>
      <c r="Q1361" s="62">
        <f t="shared" si="215"/>
        <v>0</v>
      </c>
      <c r="R1361" s="62"/>
      <c r="S1361" s="63"/>
      <c r="T1361" s="39"/>
      <c r="U1361" s="39"/>
      <c r="V1361" s="39"/>
      <c r="W1361" s="39"/>
      <c r="X1361" s="39"/>
      <c r="Y1361" s="39"/>
      <c r="Z1361" s="39"/>
      <c r="AA1361" s="39"/>
      <c r="AB1361" s="39"/>
      <c r="AC1361" s="39"/>
      <c r="AD1361" s="39"/>
      <c r="AE1361" s="39"/>
      <c r="AF1361" s="39"/>
      <c r="AG1361" s="39"/>
      <c r="AH1361" s="39"/>
      <c r="AI1361" s="39"/>
      <c r="AJ1361" s="39"/>
      <c r="AK1361" s="39"/>
      <c r="AL1361" s="39"/>
      <c r="AM1361" s="39"/>
      <c r="AN1361" s="39"/>
      <c r="AO1361" s="39"/>
    </row>
    <row r="1362" spans="2:41" ht="15" x14ac:dyDescent="0.25">
      <c r="B1362" s="9" t="s">
        <v>94</v>
      </c>
      <c r="C1362" s="9"/>
      <c r="D1362" s="142">
        <v>41962.799305555556</v>
      </c>
      <c r="E1362" s="142">
        <v>41962.804166666669</v>
      </c>
      <c r="F1362" s="9" t="s">
        <v>2</v>
      </c>
      <c r="G1362" s="9" t="s">
        <v>142</v>
      </c>
      <c r="H1362" s="2">
        <f t="shared" si="212"/>
        <v>1</v>
      </c>
      <c r="I1362" s="1" t="str">
        <f t="shared" si="216"/>
        <v>CLC  </v>
      </c>
      <c r="J1362">
        <f t="shared" si="214"/>
        <v>5</v>
      </c>
      <c r="K1362" s="1" t="str">
        <f t="shared" si="208"/>
        <v>CLC</v>
      </c>
      <c r="L1362"/>
      <c r="M1362" s="97" t="s">
        <v>1549</v>
      </c>
      <c r="N1362">
        <f>SUM(N1344:N1361)</f>
        <v>104</v>
      </c>
      <c r="O1362" s="39"/>
      <c r="P1362" s="61" t="s">
        <v>1513</v>
      </c>
      <c r="Q1362" s="62">
        <f t="shared" si="215"/>
        <v>0</v>
      </c>
      <c r="R1362" s="62"/>
      <c r="S1362" s="63"/>
      <c r="T1362" s="39"/>
      <c r="U1362" s="39"/>
      <c r="V1362" s="39"/>
      <c r="W1362" s="39"/>
      <c r="X1362" s="39"/>
      <c r="Y1362" s="39"/>
      <c r="Z1362" s="39"/>
      <c r="AA1362" s="39"/>
      <c r="AB1362" s="39"/>
      <c r="AC1362" s="39"/>
      <c r="AD1362" s="39"/>
      <c r="AE1362" s="39"/>
      <c r="AF1362" s="39"/>
      <c r="AG1362" s="39"/>
      <c r="AH1362" s="39"/>
      <c r="AI1362" s="39"/>
      <c r="AJ1362" s="39"/>
      <c r="AK1362" s="39"/>
      <c r="AL1362" s="39"/>
      <c r="AM1362" s="39"/>
      <c r="AN1362" s="39"/>
      <c r="AO1362" s="39"/>
    </row>
    <row r="1363" spans="2:41" ht="15" x14ac:dyDescent="0.25">
      <c r="B1363" s="11" t="s">
        <v>1156</v>
      </c>
      <c r="C1363" s="11"/>
      <c r="D1363" s="141">
        <v>41962.804166666669</v>
      </c>
      <c r="E1363" s="141">
        <v>41962.820138888892</v>
      </c>
      <c r="F1363" s="11" t="s">
        <v>2</v>
      </c>
      <c r="G1363" s="11" t="s">
        <v>1991</v>
      </c>
      <c r="H1363" s="2">
        <f t="shared" si="212"/>
        <v>1</v>
      </c>
      <c r="I1363" s="1" t="str">
        <f t="shared" si="216"/>
        <v>SECADM  </v>
      </c>
      <c r="J1363">
        <f t="shared" si="214"/>
        <v>4</v>
      </c>
      <c r="K1363" s="1" t="str">
        <f t="shared" si="208"/>
        <v>SECADM</v>
      </c>
      <c r="L1363"/>
      <c r="M1363" s="1" t="str">
        <f t="shared" si="209"/>
        <v/>
      </c>
      <c r="N1363"/>
      <c r="O1363" s="39"/>
      <c r="P1363" s="58" t="s">
        <v>1515</v>
      </c>
      <c r="Q1363" s="59">
        <f t="shared" si="215"/>
        <v>0</v>
      </c>
      <c r="R1363" s="59"/>
      <c r="S1363" s="60"/>
      <c r="T1363" s="39"/>
      <c r="U1363" s="39"/>
      <c r="V1363" s="39"/>
      <c r="W1363" s="39"/>
      <c r="X1363" s="39"/>
      <c r="Y1363" s="39"/>
      <c r="Z1363" s="39"/>
      <c r="AA1363" s="39"/>
      <c r="AB1363" s="39"/>
      <c r="AC1363" s="39"/>
      <c r="AD1363" s="39"/>
      <c r="AE1363" s="39"/>
      <c r="AF1363" s="39"/>
      <c r="AG1363" s="39"/>
      <c r="AH1363" s="39"/>
      <c r="AI1363" s="39"/>
      <c r="AJ1363" s="39"/>
      <c r="AK1363" s="39"/>
      <c r="AL1363" s="39"/>
      <c r="AM1363" s="39"/>
      <c r="AN1363" s="39"/>
      <c r="AO1363" s="39"/>
    </row>
    <row r="1364" spans="2:41" ht="15" x14ac:dyDescent="0.25">
      <c r="B1364" s="9" t="s">
        <v>1157</v>
      </c>
      <c r="C1364" s="9"/>
      <c r="D1364" s="142">
        <v>41962.820138888892</v>
      </c>
      <c r="E1364" s="142">
        <v>41963.811805555553</v>
      </c>
      <c r="F1364" s="9" t="s">
        <v>2</v>
      </c>
      <c r="G1364" s="9" t="s">
        <v>858</v>
      </c>
      <c r="H1364" s="2">
        <f t="shared" si="212"/>
        <v>1</v>
      </c>
      <c r="I1364" s="1" t="str">
        <f t="shared" si="216"/>
        <v>CPL  </v>
      </c>
      <c r="J1364">
        <f t="shared" si="214"/>
        <v>24</v>
      </c>
      <c r="K1364" s="1" t="str">
        <f t="shared" si="208"/>
        <v>CPL</v>
      </c>
      <c r="L1364"/>
      <c r="M1364" s="1" t="str">
        <f t="shared" si="209"/>
        <v/>
      </c>
      <c r="N1364"/>
      <c r="P1364" s="58" t="s">
        <v>1517</v>
      </c>
      <c r="Q1364" s="59">
        <f t="shared" si="215"/>
        <v>0</v>
      </c>
      <c r="R1364" s="59"/>
      <c r="S1364" s="60"/>
    </row>
    <row r="1365" spans="2:41" ht="15" x14ac:dyDescent="0.25">
      <c r="B1365" s="11" t="s">
        <v>1158</v>
      </c>
      <c r="C1365" s="11"/>
      <c r="D1365" s="141">
        <v>41963.811805555553</v>
      </c>
      <c r="E1365" s="141">
        <v>41964.660416666666</v>
      </c>
      <c r="F1365" s="11" t="s">
        <v>2</v>
      </c>
      <c r="G1365" s="11" t="s">
        <v>457</v>
      </c>
      <c r="H1365" s="2">
        <f t="shared" si="212"/>
        <v>1</v>
      </c>
      <c r="I1365" s="1" t="str">
        <f t="shared" si="216"/>
        <v>ASSDG  </v>
      </c>
      <c r="J1365">
        <f t="shared" si="214"/>
        <v>2</v>
      </c>
      <c r="K1365" s="1" t="str">
        <f t="shared" si="208"/>
        <v>ASSDG</v>
      </c>
      <c r="L1365"/>
      <c r="M1365" s="1" t="str">
        <f t="shared" si="209"/>
        <v/>
      </c>
      <c r="N1365"/>
      <c r="P1365" s="58" t="s">
        <v>1519</v>
      </c>
      <c r="Q1365" s="59">
        <f t="shared" si="215"/>
        <v>0</v>
      </c>
      <c r="R1365" s="59"/>
      <c r="S1365" s="60"/>
    </row>
    <row r="1366" spans="2:41" ht="15" x14ac:dyDescent="0.25">
      <c r="B1366" s="9" t="s">
        <v>1159</v>
      </c>
      <c r="C1366" s="9"/>
      <c r="D1366" s="142">
        <v>41964.660416666666</v>
      </c>
      <c r="E1366" s="142">
        <v>41964.704861111109</v>
      </c>
      <c r="F1366" s="9" t="s">
        <v>2</v>
      </c>
      <c r="G1366" s="9" t="s">
        <v>1737</v>
      </c>
      <c r="H1366" s="2">
        <f t="shared" si="212"/>
        <v>1</v>
      </c>
      <c r="I1366" s="1" t="str">
        <f t="shared" si="216"/>
        <v>DG  </v>
      </c>
      <c r="J1366">
        <f t="shared" si="214"/>
        <v>2</v>
      </c>
      <c r="K1366" s="1" t="str">
        <f t="shared" si="208"/>
        <v>DG</v>
      </c>
      <c r="L1366"/>
      <c r="M1366" s="1" t="str">
        <f t="shared" si="209"/>
        <v/>
      </c>
      <c r="N1366"/>
      <c r="P1366" s="58" t="s">
        <v>1533</v>
      </c>
      <c r="Q1366" s="59">
        <f t="shared" si="215"/>
        <v>0</v>
      </c>
      <c r="R1366" s="59"/>
      <c r="S1366" s="60"/>
    </row>
    <row r="1367" spans="2:41" ht="15" x14ac:dyDescent="0.25">
      <c r="B1367" s="11" t="s">
        <v>1137</v>
      </c>
      <c r="C1367" s="11"/>
      <c r="D1367" s="141">
        <v>41964.704861111109</v>
      </c>
      <c r="E1367" s="141">
        <v>41974.537499999999</v>
      </c>
      <c r="F1367" s="11" t="s">
        <v>15</v>
      </c>
      <c r="G1367" s="11" t="s">
        <v>1779</v>
      </c>
      <c r="H1367" s="2">
        <f t="shared" si="212"/>
        <v>9</v>
      </c>
      <c r="I1367" s="1" t="str">
        <f t="shared" si="216"/>
        <v>SLIC  </v>
      </c>
      <c r="J1367">
        <f t="shared" si="214"/>
        <v>16</v>
      </c>
      <c r="K1367" s="1" t="str">
        <f t="shared" si="208"/>
        <v>SLIC</v>
      </c>
      <c r="L1367"/>
      <c r="M1367" s="1" t="str">
        <f t="shared" si="209"/>
        <v/>
      </c>
      <c r="N1367"/>
      <c r="P1367" s="58" t="s">
        <v>1522</v>
      </c>
      <c r="Q1367" s="59">
        <f t="shared" si="215"/>
        <v>0</v>
      </c>
      <c r="R1367" s="59"/>
      <c r="S1367" s="60"/>
    </row>
    <row r="1368" spans="2:41" ht="15" x14ac:dyDescent="0.25">
      <c r="B1368" s="9" t="s">
        <v>1138</v>
      </c>
      <c r="C1368" s="9"/>
      <c r="D1368" s="142">
        <v>41974.537499999999</v>
      </c>
      <c r="E1368" s="142">
        <v>41974.652777777781</v>
      </c>
      <c r="F1368" s="9" t="s">
        <v>2</v>
      </c>
      <c r="G1368" s="9" t="s">
        <v>633</v>
      </c>
      <c r="H1368" s="2">
        <f t="shared" si="212"/>
        <v>1</v>
      </c>
      <c r="I1368" s="1" t="str">
        <f t="shared" si="216"/>
        <v>CPL  </v>
      </c>
      <c r="J1368">
        <f t="shared" si="214"/>
        <v>24</v>
      </c>
      <c r="K1368" s="1" t="str">
        <f t="shared" si="208"/>
        <v>CPL</v>
      </c>
      <c r="L1368"/>
      <c r="M1368" s="1" t="str">
        <f t="shared" si="209"/>
        <v/>
      </c>
      <c r="N1368"/>
      <c r="P1368" s="58" t="s">
        <v>1544</v>
      </c>
      <c r="Q1368" s="59">
        <f t="shared" si="215"/>
        <v>0</v>
      </c>
      <c r="R1368" s="59"/>
      <c r="S1368" s="60"/>
    </row>
    <row r="1369" spans="2:41" ht="15" x14ac:dyDescent="0.25">
      <c r="B1369" s="11" t="s">
        <v>838</v>
      </c>
      <c r="C1369" s="11"/>
      <c r="D1369" s="141">
        <v>41974.652777777781</v>
      </c>
      <c r="E1369" s="141">
        <v>41975.555555555555</v>
      </c>
      <c r="F1369" s="11" t="s">
        <v>2</v>
      </c>
      <c r="G1369" s="11" t="s">
        <v>1235</v>
      </c>
      <c r="H1369" s="2">
        <f t="shared" si="212"/>
        <v>1</v>
      </c>
      <c r="I1369" s="1" t="str">
        <f t="shared" si="216"/>
        <v>SLIC  </v>
      </c>
      <c r="J1369">
        <f t="shared" si="214"/>
        <v>16</v>
      </c>
      <c r="K1369" s="1" t="str">
        <f t="shared" si="208"/>
        <v>SLIC</v>
      </c>
      <c r="L1369"/>
      <c r="M1369" s="1" t="str">
        <f t="shared" si="209"/>
        <v/>
      </c>
      <c r="N1369"/>
      <c r="P1369" s="58" t="s">
        <v>1545</v>
      </c>
      <c r="Q1369" s="59">
        <f t="shared" si="215"/>
        <v>0</v>
      </c>
      <c r="R1369" s="59"/>
      <c r="S1369" s="60"/>
    </row>
    <row r="1370" spans="2:41" ht="15" x14ac:dyDescent="0.25">
      <c r="B1370" s="9" t="s">
        <v>1091</v>
      </c>
      <c r="C1370" s="9"/>
      <c r="D1370" s="142">
        <v>41975.555555555555</v>
      </c>
      <c r="E1370" s="142">
        <v>41990.703472222223</v>
      </c>
      <c r="F1370" s="9" t="s">
        <v>197</v>
      </c>
      <c r="G1370" s="9" t="s">
        <v>635</v>
      </c>
      <c r="H1370" s="2">
        <f t="shared" si="212"/>
        <v>15</v>
      </c>
      <c r="I1370" s="1" t="str">
        <f t="shared" si="216"/>
        <v>CPL  </v>
      </c>
      <c r="J1370">
        <f t="shared" si="214"/>
        <v>24</v>
      </c>
      <c r="K1370" s="1" t="str">
        <f t="shared" si="208"/>
        <v>CPL</v>
      </c>
      <c r="L1370"/>
      <c r="M1370" s="1" t="str">
        <f t="shared" si="209"/>
        <v/>
      </c>
      <c r="N1370"/>
      <c r="P1370" s="58" t="s">
        <v>1546</v>
      </c>
      <c r="Q1370" s="59">
        <f t="shared" si="215"/>
        <v>0</v>
      </c>
      <c r="R1370" s="59"/>
      <c r="S1370" s="60"/>
    </row>
    <row r="1371" spans="2:41" ht="15" x14ac:dyDescent="0.25">
      <c r="B1371" s="11" t="s">
        <v>686</v>
      </c>
      <c r="C1371" s="11"/>
      <c r="D1371" s="141">
        <v>41990.703472222223</v>
      </c>
      <c r="E1371" s="141">
        <v>41990.734027777777</v>
      </c>
      <c r="F1371" s="11" t="s">
        <v>2</v>
      </c>
      <c r="G1371" s="11" t="s">
        <v>6</v>
      </c>
      <c r="H1371" s="2">
        <f t="shared" si="212"/>
        <v>1</v>
      </c>
      <c r="I1371" s="1" t="str">
        <f t="shared" si="216"/>
        <v>CMP  </v>
      </c>
      <c r="J1371">
        <f t="shared" si="214"/>
        <v>2</v>
      </c>
      <c r="K1371" s="1" t="str">
        <f t="shared" si="208"/>
        <v>CMP</v>
      </c>
      <c r="L1371"/>
      <c r="M1371" s="1" t="str">
        <f t="shared" si="209"/>
        <v/>
      </c>
      <c r="N1371"/>
      <c r="P1371" s="58" t="s">
        <v>1547</v>
      </c>
      <c r="Q1371" s="59">
        <f t="shared" si="215"/>
        <v>0</v>
      </c>
      <c r="R1371" s="59"/>
      <c r="S1371" s="60"/>
    </row>
    <row r="1372" spans="2:41" ht="15.75" thickBot="1" x14ac:dyDescent="0.3">
      <c r="B1372" s="9" t="s">
        <v>1230</v>
      </c>
      <c r="C1372" s="9"/>
      <c r="D1372" s="142">
        <v>41990.734027777777</v>
      </c>
      <c r="E1372" s="142">
        <v>41990.785416666666</v>
      </c>
      <c r="F1372" s="9" t="s">
        <v>2</v>
      </c>
      <c r="G1372" s="9" t="s">
        <v>1236</v>
      </c>
      <c r="H1372" s="2">
        <f t="shared" si="212"/>
        <v>1</v>
      </c>
      <c r="I1372" s="1" t="str">
        <f t="shared" si="216"/>
        <v>SMOEP  </v>
      </c>
      <c r="J1372">
        <f t="shared" si="214"/>
        <v>11</v>
      </c>
      <c r="K1372" s="1" t="str">
        <f t="shared" si="208"/>
        <v>SMOEP</v>
      </c>
      <c r="L1372"/>
      <c r="M1372" s="1" t="str">
        <f t="shared" si="209"/>
        <v/>
      </c>
      <c r="N1372"/>
      <c r="P1372" s="64" t="s">
        <v>1548</v>
      </c>
      <c r="Q1372" s="88">
        <f t="shared" si="215"/>
        <v>0</v>
      </c>
      <c r="R1372" s="88"/>
      <c r="S1372" s="65"/>
    </row>
    <row r="1373" spans="2:41" ht="15" x14ac:dyDescent="0.25">
      <c r="B1373" s="11" t="s">
        <v>659</v>
      </c>
      <c r="C1373" s="11"/>
      <c r="D1373" s="141">
        <v>41990.785416666666</v>
      </c>
      <c r="E1373" s="141">
        <v>41996.690972222219</v>
      </c>
      <c r="F1373" s="11" t="s">
        <v>86</v>
      </c>
      <c r="G1373" s="11" t="s">
        <v>38</v>
      </c>
      <c r="H1373" s="2">
        <f t="shared" si="212"/>
        <v>5</v>
      </c>
      <c r="I1373" s="1" t="str">
        <f t="shared" si="216"/>
        <v>CPL  </v>
      </c>
      <c r="J1373">
        <f t="shared" si="214"/>
        <v>24</v>
      </c>
      <c r="K1373" s="1" t="str">
        <f t="shared" si="208"/>
        <v>CPL</v>
      </c>
      <c r="L1373"/>
      <c r="M1373" s="1" t="str">
        <f t="shared" si="209"/>
        <v/>
      </c>
      <c r="N1373"/>
    </row>
    <row r="1374" spans="2:41" ht="15" x14ac:dyDescent="0.25">
      <c r="B1374" s="9" t="s">
        <v>660</v>
      </c>
      <c r="C1374" s="9"/>
      <c r="D1374" s="142">
        <v>41996.690972222219</v>
      </c>
      <c r="E1374" s="142">
        <v>41996.704861111109</v>
      </c>
      <c r="F1374" s="9" t="s">
        <v>2</v>
      </c>
      <c r="G1374" s="9" t="s">
        <v>861</v>
      </c>
      <c r="H1374" s="2">
        <f t="shared" si="212"/>
        <v>1</v>
      </c>
      <c r="I1374" s="1" t="str">
        <f t="shared" si="216"/>
        <v>ASSDG  </v>
      </c>
      <c r="J1374">
        <f t="shared" si="214"/>
        <v>2</v>
      </c>
      <c r="K1374" s="1" t="str">
        <f t="shared" si="208"/>
        <v>ASSDG</v>
      </c>
      <c r="L1374"/>
      <c r="M1374" s="1" t="str">
        <f t="shared" si="209"/>
        <v/>
      </c>
      <c r="N1374"/>
    </row>
    <row r="1375" spans="2:41" ht="15" x14ac:dyDescent="0.25">
      <c r="B1375" s="11" t="s">
        <v>661</v>
      </c>
      <c r="C1375" s="11"/>
      <c r="D1375" s="141">
        <v>41996.704861111109</v>
      </c>
      <c r="E1375" s="141">
        <v>41996.745833333334</v>
      </c>
      <c r="F1375" s="11" t="s">
        <v>2</v>
      </c>
      <c r="G1375" s="11" t="s">
        <v>1737</v>
      </c>
      <c r="H1375" s="2">
        <f t="shared" si="212"/>
        <v>1</v>
      </c>
      <c r="I1375" s="1" t="str">
        <f t="shared" si="216"/>
        <v>DG  </v>
      </c>
      <c r="J1375">
        <f t="shared" si="214"/>
        <v>2</v>
      </c>
      <c r="K1375" s="1" t="str">
        <f t="shared" si="208"/>
        <v>DG</v>
      </c>
      <c r="L1375"/>
      <c r="M1375" s="1" t="str">
        <f t="shared" si="209"/>
        <v/>
      </c>
      <c r="N1375"/>
    </row>
    <row r="1376" spans="2:41" ht="15" x14ac:dyDescent="0.25">
      <c r="B1376" s="9" t="s">
        <v>1231</v>
      </c>
      <c r="C1376" s="9"/>
      <c r="D1376" s="142">
        <v>41996.745833333334</v>
      </c>
      <c r="E1376" s="142">
        <v>41996.754166666666</v>
      </c>
      <c r="F1376" s="9" t="s">
        <v>2</v>
      </c>
      <c r="G1376" s="9" t="s">
        <v>1237</v>
      </c>
      <c r="H1376" s="2">
        <f t="shared" si="212"/>
        <v>1</v>
      </c>
      <c r="I1376" s="1" t="str">
        <f t="shared" si="216"/>
        <v>SMOEP  </v>
      </c>
      <c r="J1376">
        <f t="shared" si="214"/>
        <v>11</v>
      </c>
      <c r="K1376" s="1" t="str">
        <f t="shared" ref="K1376:K1439" si="217">TRIM(SUBSTITUTE(I1376,CHAR(160),CHAR(32)))</f>
        <v>SMOEP</v>
      </c>
      <c r="L1376"/>
      <c r="M1376" s="1" t="str">
        <f t="shared" si="209"/>
        <v/>
      </c>
      <c r="N1376"/>
    </row>
    <row r="1377" spans="1:39" ht="15" x14ac:dyDescent="0.25">
      <c r="B1377" s="11" t="s">
        <v>1232</v>
      </c>
      <c r="C1377" s="11"/>
      <c r="D1377" s="141">
        <v>41996.754166666666</v>
      </c>
      <c r="E1377" s="141">
        <v>41996.775000000001</v>
      </c>
      <c r="F1377" s="11" t="s">
        <v>2</v>
      </c>
      <c r="G1377" s="11" t="s">
        <v>1238</v>
      </c>
      <c r="H1377" s="2">
        <f t="shared" si="212"/>
        <v>1</v>
      </c>
      <c r="I1377" s="1" t="str">
        <f t="shared" si="216"/>
        <v>GABDG  </v>
      </c>
      <c r="J1377">
        <f t="shared" si="214"/>
        <v>1</v>
      </c>
      <c r="K1377" s="1" t="str">
        <f t="shared" si="217"/>
        <v>GABDG</v>
      </c>
      <c r="L1377"/>
      <c r="M1377" s="1" t="str">
        <f t="shared" si="209"/>
        <v/>
      </c>
      <c r="N1377"/>
    </row>
    <row r="1378" spans="1:39" ht="15" x14ac:dyDescent="0.25">
      <c r="B1378" s="9" t="s">
        <v>948</v>
      </c>
      <c r="C1378" s="9"/>
      <c r="D1378" s="142">
        <v>41996.775000000001</v>
      </c>
      <c r="E1378" s="142">
        <v>41999.490277777775</v>
      </c>
      <c r="F1378" s="9" t="s">
        <v>11</v>
      </c>
      <c r="G1378" s="9" t="s">
        <v>1089</v>
      </c>
      <c r="H1378" s="2">
        <f t="shared" si="212"/>
        <v>2</v>
      </c>
      <c r="I1378" s="1" t="str">
        <f t="shared" si="216"/>
        <v>CPL  </v>
      </c>
      <c r="J1378">
        <f t="shared" si="214"/>
        <v>24</v>
      </c>
      <c r="K1378" s="1" t="str">
        <f t="shared" si="217"/>
        <v>CPL</v>
      </c>
      <c r="L1378"/>
      <c r="M1378" s="1" t="str">
        <f t="shared" si="209"/>
        <v/>
      </c>
      <c r="N1378"/>
    </row>
    <row r="1379" spans="1:39" ht="15" x14ac:dyDescent="0.25">
      <c r="B1379" s="11" t="s">
        <v>1195</v>
      </c>
      <c r="C1379" s="11"/>
      <c r="D1379" s="141">
        <v>41999.490277777775</v>
      </c>
      <c r="E1379" s="141">
        <v>41999.636111111111</v>
      </c>
      <c r="F1379" s="11" t="s">
        <v>2</v>
      </c>
      <c r="G1379" s="11" t="s">
        <v>1984</v>
      </c>
      <c r="H1379" s="2">
        <f t="shared" si="212"/>
        <v>1</v>
      </c>
      <c r="I1379" s="1" t="str">
        <f t="shared" si="216"/>
        <v>CMP  </v>
      </c>
      <c r="J1379">
        <f t="shared" si="214"/>
        <v>2</v>
      </c>
      <c r="K1379" s="1" t="str">
        <f t="shared" si="217"/>
        <v>CMP</v>
      </c>
      <c r="L1379"/>
      <c r="M1379" s="1" t="str">
        <f t="shared" si="209"/>
        <v/>
      </c>
      <c r="N1379"/>
    </row>
    <row r="1380" spans="1:39" ht="15" x14ac:dyDescent="0.25">
      <c r="B1380" s="9" t="s">
        <v>1162</v>
      </c>
      <c r="C1380" s="9"/>
      <c r="D1380" s="142">
        <v>41999.636111111111</v>
      </c>
      <c r="E1380" s="12" t="s">
        <v>1</v>
      </c>
      <c r="F1380" s="9" t="s">
        <v>1233</v>
      </c>
      <c r="G1380" s="9" t="s">
        <v>1992</v>
      </c>
      <c r="H1380" s="2"/>
      <c r="I1380" s="1" t="str">
        <f t="shared" si="216"/>
        <v>SMOEP  </v>
      </c>
      <c r="J1380">
        <f t="shared" si="214"/>
        <v>11</v>
      </c>
      <c r="K1380" s="1" t="str">
        <f t="shared" si="217"/>
        <v>SMOEP</v>
      </c>
      <c r="L1380"/>
      <c r="M1380" s="1" t="str">
        <f t="shared" si="209"/>
        <v/>
      </c>
      <c r="N1380"/>
    </row>
    <row r="1381" spans="1:39" x14ac:dyDescent="0.15">
      <c r="I1381" s="39"/>
      <c r="J1381" s="39"/>
      <c r="K1381" s="1" t="str">
        <f t="shared" si="217"/>
        <v/>
      </c>
      <c r="M1381" s="1" t="str">
        <f>TRIM(SUBSTITUTE(L1381,CHAR(160),CHAR(32)))</f>
        <v/>
      </c>
    </row>
    <row r="1382" spans="1:39" x14ac:dyDescent="0.15">
      <c r="B1382" s="13"/>
      <c r="C1382" s="13"/>
      <c r="D1382" s="13"/>
      <c r="E1382" s="13"/>
      <c r="F1382" s="13"/>
      <c r="G1382" s="13"/>
      <c r="H1382" s="13"/>
      <c r="I1382" s="39"/>
      <c r="J1382" s="39"/>
      <c r="K1382" s="1" t="str">
        <f t="shared" si="217"/>
        <v/>
      </c>
      <c r="M1382" s="1" t="str">
        <f>TRIM(SUBSTITUTE(L1382,CHAR(160),CHAR(32)))</f>
        <v/>
      </c>
    </row>
    <row r="1383" spans="1:39" ht="11.25" thickBot="1" x14ac:dyDescent="0.2">
      <c r="I1383" s="40" t="s">
        <v>311</v>
      </c>
      <c r="J1383" s="39"/>
      <c r="K1383" s="1" t="str">
        <f t="shared" si="217"/>
        <v>DADOS EXTRAIDOS:</v>
      </c>
      <c r="L1383" s="6"/>
      <c r="M1383" s="6" t="s">
        <v>1451</v>
      </c>
    </row>
    <row r="1384" spans="1:39" ht="42.75" thickBot="1" x14ac:dyDescent="0.2">
      <c r="A1384" s="2" t="s">
        <v>1525</v>
      </c>
      <c r="G1384" s="16" t="s">
        <v>1993</v>
      </c>
      <c r="I1384" s="6" t="s">
        <v>310</v>
      </c>
      <c r="J1384" s="6" t="s">
        <v>326</v>
      </c>
      <c r="K1384" s="1" t="str">
        <f t="shared" si="217"/>
        <v>DEPTO</v>
      </c>
      <c r="L1384" s="39"/>
      <c r="M1384" s="1" t="str">
        <f t="shared" ref="M1384:M1402" si="218">TRIM(SUBSTITUTE(L1384,CHAR(160),CHAR(32)))</f>
        <v/>
      </c>
      <c r="N1384" s="39"/>
      <c r="O1384" s="39"/>
      <c r="P1384" s="89" t="s">
        <v>1478</v>
      </c>
      <c r="Q1384" s="43"/>
      <c r="R1384" s="43"/>
      <c r="S1384" s="42"/>
    </row>
    <row r="1385" spans="1:39" ht="15.75" thickBot="1" x14ac:dyDescent="0.3">
      <c r="B1385" s="46" t="s">
        <v>1239</v>
      </c>
      <c r="C1385" s="46"/>
      <c r="D1385" s="46" t="s">
        <v>1</v>
      </c>
      <c r="E1385" s="146">
        <v>42311.77847222222</v>
      </c>
      <c r="F1385" s="46" t="s">
        <v>698</v>
      </c>
      <c r="G1385" s="22" t="s">
        <v>1</v>
      </c>
      <c r="H1385" s="2">
        <f t="shared" ref="H1385:H1416" si="219">VALUE(IF(LEFT(F1385,1)="&lt;",1,LEFT(F1385,2)))</f>
        <v>12</v>
      </c>
      <c r="I1385" s="1" t="str">
        <f t="shared" ref="I1385:I1393" si="220">RIGHT(B1385,LEN(B1385)-4)</f>
        <v>SST  </v>
      </c>
      <c r="J1385">
        <f t="shared" ref="J1385:J1416" si="221">SUMIFS($H$1385:$H$1451,$I$1385:$I$1451,I1385)</f>
        <v>14</v>
      </c>
      <c r="K1385" s="1" t="str">
        <f t="shared" si="217"/>
        <v>SST</v>
      </c>
      <c r="L1385" s="39" t="s">
        <v>1534</v>
      </c>
      <c r="M1385" s="1" t="str">
        <f t="shared" si="218"/>
        <v>SST</v>
      </c>
      <c r="N1385">
        <v>14</v>
      </c>
      <c r="O1385" s="39"/>
      <c r="P1385" s="84" t="s">
        <v>1501</v>
      </c>
      <c r="Q1385" s="82">
        <f>SUMIFS($N$1385:$N$1405,$M$1385:$M$1405,P1385)</f>
        <v>0</v>
      </c>
      <c r="R1385" s="82"/>
      <c r="S1385" s="83"/>
      <c r="T1385" s="39"/>
      <c r="U1385" s="39"/>
      <c r="V1385" s="39"/>
      <c r="W1385" s="39"/>
      <c r="X1385" s="39"/>
      <c r="Y1385" s="39"/>
      <c r="Z1385" s="39"/>
      <c r="AA1385" s="39"/>
      <c r="AB1385" s="39"/>
      <c r="AC1385" s="39"/>
      <c r="AD1385" s="39"/>
      <c r="AE1385" s="39"/>
      <c r="AF1385" s="39"/>
      <c r="AG1385" s="39"/>
      <c r="AH1385" s="39"/>
      <c r="AI1385" s="39"/>
      <c r="AJ1385" s="39"/>
      <c r="AK1385" s="39"/>
      <c r="AL1385" s="39"/>
      <c r="AM1385" s="39"/>
    </row>
    <row r="1386" spans="1:39" ht="15.75" thickBot="1" x14ac:dyDescent="0.3">
      <c r="A1386" s="39"/>
      <c r="B1386" s="46" t="s">
        <v>346</v>
      </c>
      <c r="C1386" s="46"/>
      <c r="D1386" s="146">
        <v>42311.77847222222</v>
      </c>
      <c r="E1386" s="146">
        <v>42312.719444444447</v>
      </c>
      <c r="F1386" s="46" t="s">
        <v>2</v>
      </c>
      <c r="G1386" s="23" t="s">
        <v>769</v>
      </c>
      <c r="H1386" s="2">
        <f t="shared" si="219"/>
        <v>1</v>
      </c>
      <c r="I1386" s="1" t="str">
        <f t="shared" si="220"/>
        <v>CAA  </v>
      </c>
      <c r="J1386">
        <f t="shared" si="221"/>
        <v>1</v>
      </c>
      <c r="K1386" s="1" t="str">
        <f t="shared" si="217"/>
        <v>CAA</v>
      </c>
      <c r="L1386" s="39" t="s">
        <v>314</v>
      </c>
      <c r="M1386" s="1" t="str">
        <f t="shared" si="218"/>
        <v>CAA</v>
      </c>
      <c r="N1386">
        <v>1</v>
      </c>
      <c r="O1386" s="39"/>
      <c r="P1386" s="84" t="s">
        <v>1505</v>
      </c>
      <c r="Q1386" s="85">
        <f t="shared" ref="Q1386:Q1406" si="222">SUMIFS($N$1385:$N$1405,$M$1385:$M$1405,P1386)</f>
        <v>0</v>
      </c>
      <c r="R1386" s="85"/>
      <c r="S1386" s="86"/>
      <c r="T1386" s="39"/>
      <c r="U1386" s="39"/>
      <c r="V1386" s="39"/>
      <c r="W1386" s="39"/>
      <c r="X1386" s="39"/>
      <c r="Y1386" s="39"/>
      <c r="Z1386" s="39"/>
      <c r="AA1386" s="39"/>
      <c r="AB1386" s="39"/>
      <c r="AC1386" s="39"/>
      <c r="AD1386" s="39"/>
      <c r="AE1386" s="39"/>
      <c r="AF1386" s="39"/>
      <c r="AG1386" s="39"/>
      <c r="AH1386" s="39"/>
      <c r="AI1386" s="39"/>
      <c r="AJ1386" s="39"/>
      <c r="AK1386" s="39"/>
      <c r="AL1386" s="39"/>
      <c r="AM1386" s="39"/>
    </row>
    <row r="1387" spans="1:39" s="13" customFormat="1" ht="15.75" thickBot="1" x14ac:dyDescent="0.3">
      <c r="A1387" s="20"/>
      <c r="B1387" s="46" t="s">
        <v>930</v>
      </c>
      <c r="C1387" s="46"/>
      <c r="D1387" s="146">
        <v>42312.719444444447</v>
      </c>
      <c r="E1387" s="146">
        <v>42325.643750000003</v>
      </c>
      <c r="F1387" s="46" t="s">
        <v>698</v>
      </c>
      <c r="G1387" s="23" t="s">
        <v>1994</v>
      </c>
      <c r="H1387" s="2">
        <f t="shared" si="219"/>
        <v>12</v>
      </c>
      <c r="I1387" s="1" t="str">
        <f t="shared" si="220"/>
        <v>SECADM  </v>
      </c>
      <c r="J1387">
        <f t="shared" si="221"/>
        <v>29</v>
      </c>
      <c r="K1387" s="1" t="str">
        <f t="shared" si="217"/>
        <v>SECADM</v>
      </c>
      <c r="L1387" s="39" t="s">
        <v>315</v>
      </c>
      <c r="M1387" s="1" t="str">
        <f t="shared" si="218"/>
        <v>SECADM</v>
      </c>
      <c r="N1387">
        <v>29</v>
      </c>
      <c r="O1387" s="39"/>
      <c r="P1387" s="61" t="s">
        <v>1503</v>
      </c>
      <c r="Q1387" s="62">
        <f t="shared" si="222"/>
        <v>34</v>
      </c>
      <c r="R1387" s="62"/>
      <c r="S1387" s="63"/>
      <c r="T1387" s="39"/>
      <c r="U1387" s="39"/>
      <c r="V1387" s="39"/>
      <c r="W1387" s="39"/>
      <c r="X1387" s="39"/>
      <c r="Y1387" s="39"/>
      <c r="Z1387" s="39"/>
      <c r="AA1387" s="39"/>
      <c r="AB1387" s="39"/>
      <c r="AC1387" s="39"/>
      <c r="AD1387" s="39"/>
      <c r="AE1387" s="39"/>
      <c r="AF1387" s="39"/>
      <c r="AG1387" s="39"/>
      <c r="AH1387" s="39"/>
      <c r="AI1387" s="39"/>
      <c r="AJ1387" s="39"/>
      <c r="AK1387" s="39"/>
      <c r="AL1387" s="39"/>
      <c r="AM1387" s="39"/>
    </row>
    <row r="1388" spans="1:39" ht="15.75" thickBot="1" x14ac:dyDescent="0.3">
      <c r="A1388" s="21"/>
      <c r="B1388" s="46" t="s">
        <v>1190</v>
      </c>
      <c r="C1388" s="46"/>
      <c r="D1388" s="146">
        <v>42325.643750000003</v>
      </c>
      <c r="E1388" s="146">
        <v>42326.808333333334</v>
      </c>
      <c r="F1388" s="46" t="s">
        <v>31</v>
      </c>
      <c r="G1388" s="23" t="s">
        <v>1266</v>
      </c>
      <c r="H1388" s="2">
        <f t="shared" si="219"/>
        <v>1</v>
      </c>
      <c r="I1388" s="1" t="str">
        <f t="shared" si="220"/>
        <v>CLC  </v>
      </c>
      <c r="J1388">
        <f t="shared" si="221"/>
        <v>15</v>
      </c>
      <c r="K1388" s="1" t="str">
        <f t="shared" si="217"/>
        <v>CLC</v>
      </c>
      <c r="L1388" s="39" t="s">
        <v>319</v>
      </c>
      <c r="M1388" s="1" t="str">
        <f t="shared" si="218"/>
        <v>CLC</v>
      </c>
      <c r="N1388">
        <v>15</v>
      </c>
      <c r="O1388" s="39"/>
      <c r="P1388" s="61" t="s">
        <v>1507</v>
      </c>
      <c r="Q1388" s="62">
        <f t="shared" si="222"/>
        <v>0</v>
      </c>
      <c r="R1388" s="62"/>
      <c r="S1388" s="63"/>
      <c r="T1388" s="39"/>
      <c r="U1388" s="39"/>
      <c r="V1388" s="39"/>
      <c r="W1388" s="39"/>
      <c r="X1388" s="39"/>
      <c r="Y1388" s="39"/>
      <c r="Z1388" s="39"/>
      <c r="AA1388" s="39"/>
      <c r="AB1388" s="39"/>
      <c r="AC1388" s="39"/>
      <c r="AD1388" s="39"/>
      <c r="AE1388" s="39"/>
      <c r="AF1388" s="39"/>
      <c r="AG1388" s="39"/>
      <c r="AH1388" s="39"/>
      <c r="AI1388" s="39"/>
      <c r="AJ1388" s="39"/>
      <c r="AK1388" s="39"/>
      <c r="AL1388" s="39"/>
      <c r="AM1388" s="39"/>
    </row>
    <row r="1389" spans="1:39" ht="15.75" thickBot="1" x14ac:dyDescent="0.3">
      <c r="B1389" s="46" t="s">
        <v>1240</v>
      </c>
      <c r="C1389" s="46"/>
      <c r="D1389" s="146">
        <v>42326.808333333334</v>
      </c>
      <c r="E1389" s="146">
        <v>42327.7</v>
      </c>
      <c r="F1389" s="46" t="s">
        <v>2</v>
      </c>
      <c r="G1389" s="23" t="s">
        <v>1267</v>
      </c>
      <c r="H1389" s="2">
        <f t="shared" si="219"/>
        <v>1</v>
      </c>
      <c r="I1389" s="1" t="str">
        <f t="shared" si="220"/>
        <v>SST  </v>
      </c>
      <c r="J1389">
        <f t="shared" si="221"/>
        <v>14</v>
      </c>
      <c r="K1389" s="1" t="str">
        <f t="shared" si="217"/>
        <v>SST</v>
      </c>
      <c r="L1389" s="39" t="s">
        <v>1534</v>
      </c>
      <c r="M1389" s="1" t="str">
        <f t="shared" si="218"/>
        <v>SST</v>
      </c>
      <c r="N1389">
        <v>4</v>
      </c>
      <c r="O1389" s="39"/>
      <c r="P1389" s="61" t="s">
        <v>1540</v>
      </c>
      <c r="Q1389" s="62">
        <f t="shared" si="222"/>
        <v>1</v>
      </c>
      <c r="R1389" s="62"/>
      <c r="S1389" s="63"/>
      <c r="T1389" s="39"/>
      <c r="U1389" s="39"/>
      <c r="V1389" s="39"/>
      <c r="W1389" s="39"/>
      <c r="X1389" s="39"/>
      <c r="Y1389" s="39"/>
      <c r="Z1389" s="39"/>
      <c r="AA1389" s="39"/>
      <c r="AB1389" s="39"/>
      <c r="AC1389" s="39"/>
      <c r="AD1389" s="39"/>
      <c r="AE1389" s="39"/>
      <c r="AF1389" s="39"/>
      <c r="AG1389" s="39"/>
      <c r="AH1389" s="39"/>
      <c r="AI1389" s="39"/>
      <c r="AJ1389" s="39"/>
      <c r="AK1389" s="39"/>
      <c r="AL1389" s="39"/>
      <c r="AM1389" s="39"/>
    </row>
    <row r="1390" spans="1:39" ht="15.75" thickBot="1" x14ac:dyDescent="0.3">
      <c r="B1390" s="46" t="s">
        <v>982</v>
      </c>
      <c r="C1390" s="46"/>
      <c r="D1390" s="146">
        <v>42327.7</v>
      </c>
      <c r="E1390" s="146">
        <v>42327.706250000003</v>
      </c>
      <c r="F1390" s="46" t="s">
        <v>2</v>
      </c>
      <c r="G1390" s="23" t="s">
        <v>1995</v>
      </c>
      <c r="H1390" s="2">
        <f t="shared" si="219"/>
        <v>1</v>
      </c>
      <c r="I1390" s="1" t="str">
        <f t="shared" si="220"/>
        <v>SPO  </v>
      </c>
      <c r="J1390">
        <f t="shared" si="221"/>
        <v>4</v>
      </c>
      <c r="K1390" s="1" t="str">
        <f t="shared" si="217"/>
        <v>SPO</v>
      </c>
      <c r="L1390" s="39" t="s">
        <v>316</v>
      </c>
      <c r="M1390" s="1" t="str">
        <f t="shared" si="218"/>
        <v>SPO</v>
      </c>
      <c r="N1390">
        <v>2</v>
      </c>
      <c r="O1390" s="39"/>
      <c r="P1390" s="61" t="s">
        <v>1541</v>
      </c>
      <c r="Q1390" s="62">
        <f t="shared" si="222"/>
        <v>0</v>
      </c>
      <c r="R1390" s="62"/>
      <c r="S1390" s="63"/>
      <c r="T1390" s="39"/>
      <c r="U1390" s="39"/>
      <c r="V1390" s="39"/>
      <c r="W1390" s="39"/>
      <c r="X1390" s="39"/>
      <c r="Y1390" s="39"/>
      <c r="Z1390" s="39"/>
      <c r="AA1390" s="39"/>
      <c r="AB1390" s="39"/>
      <c r="AC1390" s="39"/>
      <c r="AD1390" s="39"/>
      <c r="AE1390" s="39"/>
      <c r="AF1390" s="39"/>
      <c r="AG1390" s="39"/>
      <c r="AH1390" s="39"/>
      <c r="AI1390" s="39"/>
      <c r="AJ1390" s="39"/>
      <c r="AK1390" s="39"/>
      <c r="AL1390" s="39"/>
      <c r="AM1390" s="39"/>
    </row>
    <row r="1391" spans="1:39" ht="15.75" thickBot="1" x14ac:dyDescent="0.3">
      <c r="B1391" s="46" t="s">
        <v>1241</v>
      </c>
      <c r="C1391" s="46"/>
      <c r="D1391" s="146">
        <v>42327.706250000003</v>
      </c>
      <c r="E1391" s="146">
        <v>42327.720833333333</v>
      </c>
      <c r="F1391" s="46" t="s">
        <v>2</v>
      </c>
      <c r="G1391" s="23" t="s">
        <v>1268</v>
      </c>
      <c r="H1391" s="2">
        <f t="shared" si="219"/>
        <v>1</v>
      </c>
      <c r="I1391" s="1" t="str">
        <f t="shared" si="220"/>
        <v>SST  </v>
      </c>
      <c r="J1391">
        <f t="shared" si="221"/>
        <v>14</v>
      </c>
      <c r="K1391" s="1" t="str">
        <f t="shared" si="217"/>
        <v>SST</v>
      </c>
      <c r="L1391" s="39" t="s">
        <v>1534</v>
      </c>
      <c r="M1391" s="1" t="str">
        <f t="shared" si="218"/>
        <v>SST</v>
      </c>
      <c r="N1391">
        <v>2</v>
      </c>
      <c r="O1391" s="39"/>
      <c r="P1391" s="61" t="s">
        <v>1542</v>
      </c>
      <c r="Q1391" s="62">
        <f t="shared" si="222"/>
        <v>0</v>
      </c>
      <c r="R1391" s="62"/>
      <c r="S1391" s="63"/>
      <c r="T1391" s="39"/>
      <c r="U1391" s="39"/>
      <c r="V1391" s="39"/>
      <c r="W1391" s="39"/>
      <c r="X1391" s="39"/>
      <c r="Y1391" s="39"/>
      <c r="Z1391" s="39"/>
      <c r="AA1391" s="39"/>
      <c r="AB1391" s="39"/>
      <c r="AC1391" s="39"/>
      <c r="AD1391" s="39"/>
      <c r="AE1391" s="39"/>
      <c r="AF1391" s="39"/>
      <c r="AG1391" s="39"/>
      <c r="AH1391" s="39"/>
      <c r="AI1391" s="39"/>
      <c r="AJ1391" s="39"/>
      <c r="AK1391" s="39"/>
      <c r="AL1391" s="39"/>
      <c r="AM1391" s="39"/>
    </row>
    <row r="1392" spans="1:39" ht="15.75" thickBot="1" x14ac:dyDescent="0.3">
      <c r="B1392" s="46" t="s">
        <v>984</v>
      </c>
      <c r="C1392" s="46"/>
      <c r="D1392" s="146">
        <v>42327.720833333333</v>
      </c>
      <c r="E1392" s="146">
        <v>42327.838194444441</v>
      </c>
      <c r="F1392" s="46" t="s">
        <v>2</v>
      </c>
      <c r="G1392" s="23" t="s">
        <v>1269</v>
      </c>
      <c r="H1392" s="2">
        <f t="shared" si="219"/>
        <v>1</v>
      </c>
      <c r="I1392" s="1" t="str">
        <f t="shared" si="220"/>
        <v>SPO  </v>
      </c>
      <c r="J1392">
        <f t="shared" si="221"/>
        <v>4</v>
      </c>
      <c r="K1392" s="1" t="str">
        <f t="shared" si="217"/>
        <v>SPO</v>
      </c>
      <c r="L1392" s="39" t="s">
        <v>316</v>
      </c>
      <c r="M1392" s="1" t="str">
        <f t="shared" si="218"/>
        <v>SPO</v>
      </c>
      <c r="N1392">
        <v>2</v>
      </c>
      <c r="O1392" s="39"/>
      <c r="P1392" s="61" t="s">
        <v>1543</v>
      </c>
      <c r="Q1392" s="62">
        <f t="shared" si="222"/>
        <v>0</v>
      </c>
      <c r="R1392" s="62"/>
      <c r="S1392" s="63"/>
      <c r="T1392" s="39"/>
      <c r="U1392" s="39"/>
      <c r="V1392" s="39"/>
      <c r="W1392" s="39"/>
      <c r="X1392" s="39"/>
      <c r="Y1392" s="39"/>
      <c r="Z1392" s="39"/>
      <c r="AA1392" s="39"/>
      <c r="AB1392" s="39"/>
      <c r="AC1392" s="39"/>
      <c r="AD1392" s="39"/>
      <c r="AE1392" s="39"/>
      <c r="AF1392" s="39"/>
      <c r="AG1392" s="39"/>
      <c r="AH1392" s="39"/>
      <c r="AI1392" s="39"/>
      <c r="AJ1392" s="39"/>
      <c r="AK1392" s="39"/>
      <c r="AL1392" s="39"/>
      <c r="AM1392" s="39"/>
    </row>
    <row r="1393" spans="2:39" ht="15.75" thickBot="1" x14ac:dyDescent="0.3">
      <c r="B1393" s="46" t="s">
        <v>985</v>
      </c>
      <c r="C1393" s="46"/>
      <c r="D1393" s="146">
        <v>42327.838194444441</v>
      </c>
      <c r="E1393" s="146">
        <v>42328.665277777778</v>
      </c>
      <c r="F1393" s="46" t="s">
        <v>2</v>
      </c>
      <c r="G1393" s="23" t="s">
        <v>24</v>
      </c>
      <c r="H1393" s="2">
        <f t="shared" si="219"/>
        <v>1</v>
      </c>
      <c r="I1393" s="1" t="str">
        <f t="shared" si="220"/>
        <v>CO  </v>
      </c>
      <c r="J1393">
        <f t="shared" si="221"/>
        <v>2</v>
      </c>
      <c r="K1393" s="1" t="str">
        <f t="shared" si="217"/>
        <v>CO</v>
      </c>
      <c r="L1393" s="39" t="s">
        <v>317</v>
      </c>
      <c r="M1393" s="1" t="str">
        <f t="shared" si="218"/>
        <v>CO</v>
      </c>
      <c r="N1393">
        <v>1</v>
      </c>
      <c r="O1393" s="39"/>
      <c r="P1393" s="61" t="s">
        <v>1719</v>
      </c>
      <c r="Q1393" s="62">
        <f t="shared" si="222"/>
        <v>0</v>
      </c>
      <c r="R1393" s="62"/>
      <c r="S1393" s="63"/>
      <c r="T1393" s="39"/>
      <c r="U1393" s="39"/>
      <c r="V1393" s="39"/>
      <c r="W1393" s="39"/>
      <c r="X1393" s="39"/>
      <c r="Y1393" s="39"/>
      <c r="Z1393" s="39"/>
      <c r="AA1393" s="39"/>
      <c r="AB1393" s="39"/>
      <c r="AC1393" s="39"/>
      <c r="AD1393" s="39"/>
      <c r="AE1393" s="39"/>
      <c r="AF1393" s="39"/>
      <c r="AG1393" s="39"/>
      <c r="AH1393" s="39"/>
      <c r="AI1393" s="39"/>
      <c r="AJ1393" s="39"/>
      <c r="AK1393" s="39"/>
      <c r="AL1393" s="39"/>
      <c r="AM1393" s="39"/>
    </row>
    <row r="1394" spans="2:39" ht="15.75" thickBot="1" x14ac:dyDescent="0.3">
      <c r="B1394" s="46" t="s">
        <v>986</v>
      </c>
      <c r="C1394" s="46"/>
      <c r="D1394" s="146">
        <v>42328.665277777778</v>
      </c>
      <c r="E1394" s="146">
        <v>42328.720833333333</v>
      </c>
      <c r="F1394" s="46" t="s">
        <v>2</v>
      </c>
      <c r="G1394" s="23" t="s">
        <v>1726</v>
      </c>
      <c r="H1394" s="2">
        <f t="shared" si="219"/>
        <v>1</v>
      </c>
      <c r="I1394" s="1" t="str">
        <f t="shared" ref="I1394:I1425" si="223">RIGHT(B1394,LEN(B1394)-5)</f>
        <v>SECOFC  </v>
      </c>
      <c r="J1394">
        <f t="shared" si="221"/>
        <v>2</v>
      </c>
      <c r="K1394" s="1" t="str">
        <f t="shared" si="217"/>
        <v>SECOFC</v>
      </c>
      <c r="L1394" s="1" t="s">
        <v>318</v>
      </c>
      <c r="M1394" s="1" t="str">
        <f t="shared" si="218"/>
        <v>SECOFC</v>
      </c>
      <c r="N1394">
        <v>6</v>
      </c>
      <c r="P1394" s="61" t="s">
        <v>1509</v>
      </c>
      <c r="Q1394" s="62">
        <f t="shared" si="222"/>
        <v>0</v>
      </c>
      <c r="R1394" s="62"/>
      <c r="S1394" s="63"/>
    </row>
    <row r="1395" spans="2:39" ht="15.75" thickBot="1" x14ac:dyDescent="0.3">
      <c r="B1395" s="46" t="s">
        <v>650</v>
      </c>
      <c r="C1395" s="46"/>
      <c r="D1395" s="146">
        <v>42328.720833333333</v>
      </c>
      <c r="E1395" s="146">
        <v>42331.875694444447</v>
      </c>
      <c r="F1395" s="46" t="s">
        <v>13</v>
      </c>
      <c r="G1395" s="23" t="s">
        <v>1805</v>
      </c>
      <c r="H1395" s="2">
        <f t="shared" si="219"/>
        <v>3</v>
      </c>
      <c r="I1395" s="1" t="str">
        <f t="shared" si="223"/>
        <v>CLC  </v>
      </c>
      <c r="J1395">
        <f t="shared" si="221"/>
        <v>15</v>
      </c>
      <c r="K1395" s="1" t="str">
        <f t="shared" si="217"/>
        <v>CLC</v>
      </c>
      <c r="L1395" s="1" t="s">
        <v>319</v>
      </c>
      <c r="M1395" s="1" t="str">
        <f t="shared" si="218"/>
        <v>CLC</v>
      </c>
      <c r="N1395">
        <v>27</v>
      </c>
      <c r="P1395" s="61" t="s">
        <v>1511</v>
      </c>
      <c r="Q1395" s="62">
        <f t="shared" si="222"/>
        <v>0</v>
      </c>
      <c r="R1395" s="62"/>
      <c r="S1395" s="63"/>
    </row>
    <row r="1396" spans="2:39" ht="15.75" thickBot="1" x14ac:dyDescent="0.3">
      <c r="B1396" s="46" t="s">
        <v>581</v>
      </c>
      <c r="C1396" s="46"/>
      <c r="D1396" s="146">
        <v>42331.875694444447</v>
      </c>
      <c r="E1396" s="146">
        <v>42332.785416666666</v>
      </c>
      <c r="F1396" s="46" t="s">
        <v>2</v>
      </c>
      <c r="G1396" s="23" t="s">
        <v>1767</v>
      </c>
      <c r="H1396" s="2">
        <f t="shared" si="219"/>
        <v>1</v>
      </c>
      <c r="I1396" s="1" t="str">
        <f t="shared" si="223"/>
        <v>SECADM  </v>
      </c>
      <c r="J1396">
        <f t="shared" si="221"/>
        <v>29</v>
      </c>
      <c r="K1396" s="1" t="str">
        <f t="shared" si="217"/>
        <v>SECADM</v>
      </c>
      <c r="L1396" s="1" t="s">
        <v>315</v>
      </c>
      <c r="M1396" s="1" t="str">
        <f t="shared" si="218"/>
        <v>SECADM</v>
      </c>
      <c r="N1396">
        <v>9</v>
      </c>
      <c r="P1396" s="61" t="s">
        <v>1513</v>
      </c>
      <c r="Q1396" s="62">
        <f t="shared" si="222"/>
        <v>0</v>
      </c>
      <c r="R1396" s="62"/>
      <c r="S1396" s="63"/>
    </row>
    <row r="1397" spans="2:39" ht="15.75" thickBot="1" x14ac:dyDescent="0.3">
      <c r="B1397" s="46" t="s">
        <v>1716</v>
      </c>
      <c r="C1397" s="46"/>
      <c r="D1397" s="146">
        <v>42332.785416666666</v>
      </c>
      <c r="E1397" s="146">
        <v>42333.55972222222</v>
      </c>
      <c r="F1397" s="46" t="s">
        <v>2</v>
      </c>
      <c r="G1397" s="23" t="s">
        <v>1270</v>
      </c>
      <c r="H1397" s="2">
        <f t="shared" si="219"/>
        <v>1</v>
      </c>
      <c r="I1397" s="1" t="str">
        <f t="shared" si="223"/>
        <v>CIP </v>
      </c>
      <c r="J1397">
        <f t="shared" si="221"/>
        <v>2</v>
      </c>
      <c r="K1397" s="1" t="str">
        <f t="shared" si="217"/>
        <v>CIP</v>
      </c>
      <c r="L1397" s="1" t="s">
        <v>2040</v>
      </c>
      <c r="M1397" s="1" t="str">
        <f t="shared" si="218"/>
        <v>CIP</v>
      </c>
      <c r="N1397">
        <v>33</v>
      </c>
      <c r="P1397" s="58" t="s">
        <v>1515</v>
      </c>
      <c r="Q1397" s="59">
        <f t="shared" si="222"/>
        <v>0</v>
      </c>
      <c r="R1397" s="59"/>
      <c r="S1397" s="60"/>
    </row>
    <row r="1398" spans="2:39" ht="26.25" thickBot="1" x14ac:dyDescent="0.3">
      <c r="B1398" s="46" t="s">
        <v>1242</v>
      </c>
      <c r="C1398" s="46"/>
      <c r="D1398" s="146">
        <v>42333.55972222222</v>
      </c>
      <c r="E1398" s="146">
        <v>42333.70416666667</v>
      </c>
      <c r="F1398" s="46" t="s">
        <v>2</v>
      </c>
      <c r="G1398" s="23" t="s">
        <v>1676</v>
      </c>
      <c r="H1398" s="2">
        <f t="shared" si="219"/>
        <v>1</v>
      </c>
      <c r="I1398" s="1" t="str">
        <f t="shared" si="223"/>
        <v>ST  </v>
      </c>
      <c r="J1398">
        <f t="shared" si="221"/>
        <v>1</v>
      </c>
      <c r="K1398" s="1" t="str">
        <f t="shared" si="217"/>
        <v>ST</v>
      </c>
      <c r="L1398" s="1" t="s">
        <v>1535</v>
      </c>
      <c r="M1398" s="1" t="str">
        <f t="shared" si="218"/>
        <v>ST</v>
      </c>
      <c r="N1398">
        <v>16</v>
      </c>
      <c r="P1398" s="58" t="s">
        <v>1517</v>
      </c>
      <c r="Q1398" s="59">
        <f t="shared" si="222"/>
        <v>0</v>
      </c>
      <c r="R1398" s="59"/>
      <c r="S1398" s="60"/>
    </row>
    <row r="1399" spans="2:39" ht="15.75" thickBot="1" x14ac:dyDescent="0.3">
      <c r="B1399" s="46" t="s">
        <v>1717</v>
      </c>
      <c r="C1399" s="46"/>
      <c r="D1399" s="146">
        <v>42333.70416666667</v>
      </c>
      <c r="E1399" s="146">
        <v>42333.751388888886</v>
      </c>
      <c r="F1399" s="46" t="s">
        <v>2</v>
      </c>
      <c r="G1399" s="23" t="s">
        <v>1996</v>
      </c>
      <c r="H1399" s="2">
        <f t="shared" si="219"/>
        <v>1</v>
      </c>
      <c r="I1399" s="1" t="str">
        <f t="shared" si="223"/>
        <v>CIP </v>
      </c>
      <c r="J1399">
        <f t="shared" si="221"/>
        <v>2</v>
      </c>
      <c r="K1399" s="1" t="str">
        <f t="shared" si="217"/>
        <v>CIP</v>
      </c>
      <c r="L1399" s="1" t="s">
        <v>2040</v>
      </c>
      <c r="M1399" s="1" t="str">
        <f t="shared" si="218"/>
        <v>CIP</v>
      </c>
      <c r="N1399">
        <v>1</v>
      </c>
      <c r="P1399" s="58" t="s">
        <v>1519</v>
      </c>
      <c r="Q1399" s="59">
        <f t="shared" si="222"/>
        <v>16</v>
      </c>
      <c r="R1399" s="59"/>
      <c r="S1399" s="60"/>
    </row>
    <row r="1400" spans="2:39" ht="15.75" thickBot="1" x14ac:dyDescent="0.3">
      <c r="B1400" s="46" t="s">
        <v>582</v>
      </c>
      <c r="C1400" s="46"/>
      <c r="D1400" s="146">
        <v>42333.751388888886</v>
      </c>
      <c r="E1400" s="146">
        <v>42334.840277777781</v>
      </c>
      <c r="F1400" s="46" t="s">
        <v>31</v>
      </c>
      <c r="G1400" s="23" t="s">
        <v>1271</v>
      </c>
      <c r="H1400" s="2">
        <f t="shared" si="219"/>
        <v>1</v>
      </c>
      <c r="I1400" s="1" t="str">
        <f t="shared" si="223"/>
        <v>SECADM  </v>
      </c>
      <c r="J1400">
        <f t="shared" si="221"/>
        <v>29</v>
      </c>
      <c r="K1400" s="1" t="str">
        <f t="shared" si="217"/>
        <v>SECADM</v>
      </c>
      <c r="L1400" s="1" t="s">
        <v>315</v>
      </c>
      <c r="M1400" s="1" t="str">
        <f t="shared" si="218"/>
        <v>SECADM</v>
      </c>
      <c r="N1400">
        <v>1</v>
      </c>
      <c r="P1400" s="58" t="s">
        <v>1533</v>
      </c>
      <c r="Q1400" s="59">
        <f t="shared" si="222"/>
        <v>0</v>
      </c>
      <c r="R1400" s="59"/>
      <c r="S1400" s="60"/>
    </row>
    <row r="1401" spans="2:39" ht="26.25" thickBot="1" x14ac:dyDescent="0.3">
      <c r="B1401" s="46" t="s">
        <v>583</v>
      </c>
      <c r="C1401" s="46"/>
      <c r="D1401" s="146">
        <v>42334.840277777781</v>
      </c>
      <c r="E1401" s="146">
        <v>42335.649305555555</v>
      </c>
      <c r="F1401" s="46" t="s">
        <v>2</v>
      </c>
      <c r="G1401" s="23" t="s">
        <v>1272</v>
      </c>
      <c r="H1401" s="2">
        <f t="shared" si="219"/>
        <v>1</v>
      </c>
      <c r="I1401" s="1" t="str">
        <f t="shared" si="223"/>
        <v>CLC  </v>
      </c>
      <c r="J1401">
        <f t="shared" si="221"/>
        <v>15</v>
      </c>
      <c r="K1401" s="1" t="str">
        <f t="shared" si="217"/>
        <v>CLC</v>
      </c>
      <c r="L1401" s="1" t="s">
        <v>319</v>
      </c>
      <c r="M1401" s="1" t="str">
        <f t="shared" si="218"/>
        <v>CLC</v>
      </c>
      <c r="N1401">
        <v>1</v>
      </c>
      <c r="P1401" s="58" t="s">
        <v>1522</v>
      </c>
      <c r="Q1401" s="59">
        <f t="shared" si="222"/>
        <v>0</v>
      </c>
      <c r="R1401" s="59"/>
      <c r="S1401" s="60"/>
    </row>
    <row r="1402" spans="2:39" ht="15.75" thickBot="1" x14ac:dyDescent="0.3">
      <c r="B1402" s="46" t="s">
        <v>988</v>
      </c>
      <c r="C1402" s="46"/>
      <c r="D1402" s="146">
        <v>42335.649305555555</v>
      </c>
      <c r="E1402" s="146">
        <v>42340.788888888892</v>
      </c>
      <c r="F1402" s="46" t="s">
        <v>86</v>
      </c>
      <c r="G1402" s="23" t="s">
        <v>1764</v>
      </c>
      <c r="H1402" s="2">
        <f t="shared" si="219"/>
        <v>5</v>
      </c>
      <c r="I1402" s="1" t="str">
        <f t="shared" si="223"/>
        <v>SC  </v>
      </c>
      <c r="J1402">
        <f t="shared" si="221"/>
        <v>6</v>
      </c>
      <c r="K1402" s="1" t="str">
        <f t="shared" si="217"/>
        <v>SC</v>
      </c>
      <c r="L1402" s="1" t="s">
        <v>320</v>
      </c>
      <c r="M1402" s="1" t="str">
        <f t="shared" si="218"/>
        <v>SC</v>
      </c>
      <c r="N1402">
        <v>3</v>
      </c>
      <c r="P1402" s="58" t="s">
        <v>1544</v>
      </c>
      <c r="Q1402" s="59">
        <f t="shared" si="222"/>
        <v>20</v>
      </c>
      <c r="R1402" s="59"/>
      <c r="S1402" s="60"/>
    </row>
    <row r="1403" spans="2:39" ht="15.75" thickBot="1" x14ac:dyDescent="0.3">
      <c r="B1403" s="46" t="s">
        <v>200</v>
      </c>
      <c r="C1403" s="46"/>
      <c r="D1403" s="146">
        <v>42340.788888888892</v>
      </c>
      <c r="E1403" s="146">
        <v>42340.808333333334</v>
      </c>
      <c r="F1403" s="46" t="s">
        <v>2</v>
      </c>
      <c r="G1403" s="23" t="s">
        <v>939</v>
      </c>
      <c r="H1403" s="2">
        <f t="shared" si="219"/>
        <v>1</v>
      </c>
      <c r="I1403" s="1" t="str">
        <f t="shared" si="223"/>
        <v>SPO  </v>
      </c>
      <c r="J1403">
        <f t="shared" si="221"/>
        <v>4</v>
      </c>
      <c r="K1403" s="1" t="str">
        <f t="shared" si="217"/>
        <v>SPO</v>
      </c>
      <c r="L1403" s="1" t="s">
        <v>316</v>
      </c>
      <c r="M1403" s="97" t="s">
        <v>1549</v>
      </c>
      <c r="N1403">
        <f>SUM(N1385:N1402)</f>
        <v>167</v>
      </c>
      <c r="P1403" s="58" t="s">
        <v>1545</v>
      </c>
      <c r="Q1403" s="59">
        <f t="shared" si="222"/>
        <v>0</v>
      </c>
      <c r="R1403" s="59"/>
      <c r="S1403" s="60"/>
    </row>
    <row r="1404" spans="2:39" ht="26.25" thickBot="1" x14ac:dyDescent="0.3">
      <c r="B1404" s="46" t="s">
        <v>1243</v>
      </c>
      <c r="C1404" s="46"/>
      <c r="D1404" s="146">
        <v>42340.808333333334</v>
      </c>
      <c r="E1404" s="146">
        <v>42341.611805555556</v>
      </c>
      <c r="F1404" s="46" t="s">
        <v>2</v>
      </c>
      <c r="G1404" s="23" t="s">
        <v>1997</v>
      </c>
      <c r="H1404" s="2">
        <f t="shared" si="219"/>
        <v>1</v>
      </c>
      <c r="I1404" s="1" t="str">
        <f t="shared" si="223"/>
        <v>SC  </v>
      </c>
      <c r="J1404">
        <f t="shared" si="221"/>
        <v>6</v>
      </c>
      <c r="K1404" s="1" t="str">
        <f t="shared" si="217"/>
        <v>SC</v>
      </c>
      <c r="L1404" s="1" t="s">
        <v>320</v>
      </c>
      <c r="M1404"/>
      <c r="N1404"/>
      <c r="P1404" s="58" t="s">
        <v>1546</v>
      </c>
      <c r="Q1404" s="59">
        <f t="shared" si="222"/>
        <v>0</v>
      </c>
      <c r="R1404" s="59"/>
      <c r="S1404" s="60"/>
    </row>
    <row r="1405" spans="2:39" ht="15.75" thickBot="1" x14ac:dyDescent="0.3">
      <c r="B1405" s="46" t="s">
        <v>40</v>
      </c>
      <c r="C1405" s="46"/>
      <c r="D1405" s="146">
        <v>42341.611805555556</v>
      </c>
      <c r="E1405" s="146">
        <v>42341.668055555558</v>
      </c>
      <c r="F1405" s="46" t="s">
        <v>2</v>
      </c>
      <c r="G1405" s="23" t="s">
        <v>1998</v>
      </c>
      <c r="H1405" s="2">
        <f t="shared" si="219"/>
        <v>1</v>
      </c>
      <c r="I1405" s="1" t="str">
        <f t="shared" si="223"/>
        <v>CLC  </v>
      </c>
      <c r="J1405">
        <f t="shared" si="221"/>
        <v>15</v>
      </c>
      <c r="K1405" s="1" t="str">
        <f t="shared" si="217"/>
        <v>CLC</v>
      </c>
      <c r="L1405" s="1" t="s">
        <v>319</v>
      </c>
      <c r="M1405"/>
      <c r="N1405"/>
      <c r="P1405" s="58" t="s">
        <v>1547</v>
      </c>
      <c r="Q1405" s="59">
        <f t="shared" si="222"/>
        <v>0</v>
      </c>
      <c r="R1405" s="59"/>
      <c r="S1405" s="60"/>
    </row>
    <row r="1406" spans="2:39" ht="15.75" thickBot="1" x14ac:dyDescent="0.3">
      <c r="B1406" s="46" t="s">
        <v>1244</v>
      </c>
      <c r="C1406" s="46"/>
      <c r="D1406" s="146">
        <v>42341.668055555558</v>
      </c>
      <c r="E1406" s="146">
        <v>42341.750694444447</v>
      </c>
      <c r="F1406" s="46" t="s">
        <v>2</v>
      </c>
      <c r="G1406" s="23" t="s">
        <v>1999</v>
      </c>
      <c r="H1406" s="2">
        <f t="shared" si="219"/>
        <v>1</v>
      </c>
      <c r="I1406" s="1" t="str">
        <f t="shared" si="223"/>
        <v>SECADM  </v>
      </c>
      <c r="J1406">
        <f t="shared" si="221"/>
        <v>29</v>
      </c>
      <c r="K1406" s="1" t="str">
        <f t="shared" si="217"/>
        <v>SECADM</v>
      </c>
      <c r="L1406" s="1" t="s">
        <v>315</v>
      </c>
      <c r="M1406"/>
      <c r="N1406"/>
      <c r="P1406" s="64" t="s">
        <v>1548</v>
      </c>
      <c r="Q1406" s="88">
        <f t="shared" si="222"/>
        <v>0</v>
      </c>
      <c r="R1406" s="88"/>
      <c r="S1406" s="65"/>
    </row>
    <row r="1407" spans="2:39" ht="15.75" thickBot="1" x14ac:dyDescent="0.3">
      <c r="B1407" s="46" t="s">
        <v>44</v>
      </c>
      <c r="C1407" s="46"/>
      <c r="D1407" s="146">
        <v>42341.750694444447</v>
      </c>
      <c r="E1407" s="146">
        <v>42345.738888888889</v>
      </c>
      <c r="F1407" s="46" t="s">
        <v>13</v>
      </c>
      <c r="G1407" s="23" t="s">
        <v>1273</v>
      </c>
      <c r="H1407" s="2">
        <f t="shared" si="219"/>
        <v>3</v>
      </c>
      <c r="I1407" s="1" t="str">
        <f t="shared" si="223"/>
        <v>CLC  </v>
      </c>
      <c r="J1407">
        <f t="shared" si="221"/>
        <v>15</v>
      </c>
      <c r="K1407" s="1" t="str">
        <f t="shared" si="217"/>
        <v>CLC</v>
      </c>
      <c r="L1407" s="1" t="s">
        <v>319</v>
      </c>
      <c r="M1407"/>
      <c r="N1407"/>
    </row>
    <row r="1408" spans="2:39" ht="26.25" thickBot="1" x14ac:dyDescent="0.3">
      <c r="B1408" s="46" t="s">
        <v>990</v>
      </c>
      <c r="C1408" s="46"/>
      <c r="D1408" s="146">
        <v>42345.738888888889</v>
      </c>
      <c r="E1408" s="146">
        <v>42361.654166666667</v>
      </c>
      <c r="F1408" s="46" t="s">
        <v>197</v>
      </c>
      <c r="G1408" s="23" t="s">
        <v>1274</v>
      </c>
      <c r="H1408" s="2">
        <f t="shared" si="219"/>
        <v>15</v>
      </c>
      <c r="I1408" s="1" t="str">
        <f t="shared" si="223"/>
        <v>SLIC  </v>
      </c>
      <c r="J1408">
        <f t="shared" si="221"/>
        <v>27</v>
      </c>
      <c r="K1408" s="1" t="str">
        <f t="shared" si="217"/>
        <v>SLIC</v>
      </c>
      <c r="L1408" s="1" t="s">
        <v>1462</v>
      </c>
      <c r="M1408"/>
      <c r="N1408"/>
    </row>
    <row r="1409" spans="2:14" ht="15.75" thickBot="1" x14ac:dyDescent="0.3">
      <c r="B1409" s="46" t="s">
        <v>205</v>
      </c>
      <c r="C1409" s="46"/>
      <c r="D1409" s="146">
        <v>42361.654166666667</v>
      </c>
      <c r="E1409" s="146">
        <v>42368.70416666667</v>
      </c>
      <c r="F1409" s="46" t="s">
        <v>178</v>
      </c>
      <c r="G1409" s="23" t="s">
        <v>1275</v>
      </c>
      <c r="H1409" s="2">
        <f t="shared" si="219"/>
        <v>7</v>
      </c>
      <c r="I1409" s="1" t="str">
        <f t="shared" si="223"/>
        <v>SCON  </v>
      </c>
      <c r="J1409">
        <f t="shared" si="221"/>
        <v>9</v>
      </c>
      <c r="K1409" s="1" t="str">
        <f t="shared" si="217"/>
        <v>SCON</v>
      </c>
      <c r="L1409" s="1" t="s">
        <v>321</v>
      </c>
      <c r="M1409"/>
      <c r="N1409"/>
    </row>
    <row r="1410" spans="2:14" ht="15.75" thickBot="1" x14ac:dyDescent="0.3">
      <c r="B1410" s="46" t="s">
        <v>662</v>
      </c>
      <c r="C1410" s="46"/>
      <c r="D1410" s="146">
        <v>42368.70416666667</v>
      </c>
      <c r="E1410" s="146">
        <v>42368.707638888889</v>
      </c>
      <c r="F1410" s="46" t="s">
        <v>2</v>
      </c>
      <c r="G1410" s="23" t="s">
        <v>1276</v>
      </c>
      <c r="H1410" s="2">
        <f t="shared" si="219"/>
        <v>1</v>
      </c>
      <c r="I1410" s="1" t="str">
        <f t="shared" si="223"/>
        <v>SLIC  </v>
      </c>
      <c r="J1410">
        <f t="shared" si="221"/>
        <v>27</v>
      </c>
      <c r="K1410" s="1" t="str">
        <f t="shared" si="217"/>
        <v>SLIC</v>
      </c>
      <c r="L1410" s="1" t="s">
        <v>1462</v>
      </c>
      <c r="M1410"/>
      <c r="N1410"/>
    </row>
    <row r="1411" spans="2:14" ht="15.75" thickBot="1" x14ac:dyDescent="0.3">
      <c r="B1411" s="46" t="s">
        <v>116</v>
      </c>
      <c r="C1411" s="46"/>
      <c r="D1411" s="146">
        <v>42368.707638888889</v>
      </c>
      <c r="E1411" s="146">
        <v>42368.727083333331</v>
      </c>
      <c r="F1411" s="46" t="s">
        <v>2</v>
      </c>
      <c r="G1411" s="23" t="s">
        <v>627</v>
      </c>
      <c r="H1411" s="2">
        <f t="shared" si="219"/>
        <v>1</v>
      </c>
      <c r="I1411" s="1" t="str">
        <f t="shared" si="223"/>
        <v>CLC  </v>
      </c>
      <c r="J1411">
        <f t="shared" si="221"/>
        <v>15</v>
      </c>
      <c r="K1411" s="1" t="str">
        <f t="shared" si="217"/>
        <v>CLC</v>
      </c>
      <c r="L1411" s="1" t="s">
        <v>319</v>
      </c>
      <c r="M1411"/>
      <c r="N1411"/>
    </row>
    <row r="1412" spans="2:14" ht="15.75" thickBot="1" x14ac:dyDescent="0.3">
      <c r="B1412" s="46" t="s">
        <v>52</v>
      </c>
      <c r="C1412" s="46"/>
      <c r="D1412" s="146">
        <v>42368.727083333331</v>
      </c>
      <c r="E1412" s="146">
        <v>42376.644444444442</v>
      </c>
      <c r="F1412" s="46" t="s">
        <v>178</v>
      </c>
      <c r="G1412" s="23" t="s">
        <v>1277</v>
      </c>
      <c r="H1412" s="2">
        <f t="shared" si="219"/>
        <v>7</v>
      </c>
      <c r="I1412" s="1" t="str">
        <f t="shared" si="223"/>
        <v>SECADM  </v>
      </c>
      <c r="J1412">
        <f t="shared" si="221"/>
        <v>29</v>
      </c>
      <c r="K1412" s="1" t="str">
        <f t="shared" si="217"/>
        <v>SECADM</v>
      </c>
      <c r="L1412" s="1" t="s">
        <v>315</v>
      </c>
      <c r="M1412"/>
      <c r="N1412"/>
    </row>
    <row r="1413" spans="2:14" ht="26.25" thickBot="1" x14ac:dyDescent="0.3">
      <c r="B1413" s="46" t="s">
        <v>53</v>
      </c>
      <c r="C1413" s="46"/>
      <c r="D1413" s="146">
        <v>42376.644444444442</v>
      </c>
      <c r="E1413" s="146">
        <v>42377.750694444447</v>
      </c>
      <c r="F1413" s="46" t="s">
        <v>31</v>
      </c>
      <c r="G1413" s="23" t="s">
        <v>630</v>
      </c>
      <c r="H1413" s="2">
        <f t="shared" si="219"/>
        <v>1</v>
      </c>
      <c r="I1413" s="1" t="str">
        <f t="shared" si="223"/>
        <v>CPL  </v>
      </c>
      <c r="J1413">
        <f t="shared" si="221"/>
        <v>33</v>
      </c>
      <c r="K1413" s="1" t="str">
        <f t="shared" si="217"/>
        <v>CPL</v>
      </c>
      <c r="L1413" s="1" t="s">
        <v>330</v>
      </c>
      <c r="M1413"/>
      <c r="N1413"/>
    </row>
    <row r="1414" spans="2:14" ht="15.75" thickBot="1" x14ac:dyDescent="0.3">
      <c r="B1414" s="46" t="s">
        <v>55</v>
      </c>
      <c r="C1414" s="46"/>
      <c r="D1414" s="146">
        <v>42377.750694444447</v>
      </c>
      <c r="E1414" s="146">
        <v>42380.65625</v>
      </c>
      <c r="F1414" s="46" t="s">
        <v>11</v>
      </c>
      <c r="G1414" s="23" t="s">
        <v>1148</v>
      </c>
      <c r="H1414" s="2">
        <f t="shared" si="219"/>
        <v>2</v>
      </c>
      <c r="I1414" s="1" t="str">
        <f t="shared" si="223"/>
        <v>ASSDG  </v>
      </c>
      <c r="J1414">
        <f t="shared" si="221"/>
        <v>16</v>
      </c>
      <c r="K1414" s="1" t="str">
        <f t="shared" si="217"/>
        <v>ASSDG</v>
      </c>
      <c r="L1414" s="1" t="s">
        <v>322</v>
      </c>
      <c r="M1414"/>
      <c r="N1414"/>
    </row>
    <row r="1415" spans="2:14" ht="15.75" thickBot="1" x14ac:dyDescent="0.3">
      <c r="B1415" s="46" t="s">
        <v>1245</v>
      </c>
      <c r="C1415" s="46"/>
      <c r="D1415" s="146">
        <v>42380.65625</v>
      </c>
      <c r="E1415" s="146">
        <v>42381.668055555558</v>
      </c>
      <c r="F1415" s="46" t="s">
        <v>31</v>
      </c>
      <c r="G1415" s="23" t="s">
        <v>58</v>
      </c>
      <c r="H1415" s="2">
        <f t="shared" si="219"/>
        <v>1</v>
      </c>
      <c r="I1415" s="1" t="str">
        <f t="shared" si="223"/>
        <v>CFIC  </v>
      </c>
      <c r="J1415">
        <f t="shared" si="221"/>
        <v>1</v>
      </c>
      <c r="K1415" s="1" t="str">
        <f t="shared" si="217"/>
        <v>CFIC</v>
      </c>
      <c r="L1415" s="1" t="s">
        <v>1466</v>
      </c>
      <c r="M1415"/>
      <c r="N1415"/>
    </row>
    <row r="1416" spans="2:14" ht="15.75" thickBot="1" x14ac:dyDescent="0.3">
      <c r="B1416" s="46" t="s">
        <v>1246</v>
      </c>
      <c r="C1416" s="46"/>
      <c r="D1416" s="146">
        <v>42381.668055555558</v>
      </c>
      <c r="E1416" s="146">
        <v>42381.711805555555</v>
      </c>
      <c r="F1416" s="46" t="s">
        <v>2</v>
      </c>
      <c r="G1416" s="23" t="s">
        <v>2000</v>
      </c>
      <c r="H1416" s="2">
        <f t="shared" si="219"/>
        <v>1</v>
      </c>
      <c r="I1416" s="1" t="str">
        <f t="shared" si="223"/>
        <v>SACONT  </v>
      </c>
      <c r="J1416">
        <f t="shared" si="221"/>
        <v>1</v>
      </c>
      <c r="K1416" s="1" t="str">
        <f t="shared" si="217"/>
        <v>SACONT</v>
      </c>
      <c r="L1416" s="1" t="s">
        <v>337</v>
      </c>
      <c r="M1416"/>
      <c r="N1416"/>
    </row>
    <row r="1417" spans="2:14" ht="15.75" thickBot="1" x14ac:dyDescent="0.3">
      <c r="B1417" s="46" t="s">
        <v>1247</v>
      </c>
      <c r="C1417" s="46"/>
      <c r="D1417" s="146">
        <v>42381.711805555555</v>
      </c>
      <c r="E1417" s="146">
        <v>42381.786111111112</v>
      </c>
      <c r="F1417" s="46" t="s">
        <v>2</v>
      </c>
      <c r="G1417" s="23" t="s">
        <v>2001</v>
      </c>
      <c r="H1417" s="2">
        <f t="shared" ref="H1417:H1451" si="224">VALUE(IF(LEFT(F1417,1)="&lt;",1,LEFT(F1417,2)))</f>
        <v>1</v>
      </c>
      <c r="I1417" s="1" t="str">
        <f t="shared" si="223"/>
        <v>ACFIC  </v>
      </c>
      <c r="J1417">
        <f t="shared" ref="J1417:J1448" si="225">SUMIFS($H$1385:$H$1451,$I$1385:$I$1451,I1417)</f>
        <v>1</v>
      </c>
      <c r="K1417" s="1" t="str">
        <f t="shared" si="217"/>
        <v>ACFIC</v>
      </c>
      <c r="L1417" s="1" t="s">
        <v>338</v>
      </c>
      <c r="M1417"/>
      <c r="N1417"/>
    </row>
    <row r="1418" spans="2:14" ht="15.75" thickBot="1" x14ac:dyDescent="0.3">
      <c r="B1418" s="46" t="s">
        <v>1204</v>
      </c>
      <c r="C1418" s="46"/>
      <c r="D1418" s="146">
        <v>42381.786111111112</v>
      </c>
      <c r="E1418" s="146">
        <v>42383.601388888892</v>
      </c>
      <c r="F1418" s="46" t="s">
        <v>31</v>
      </c>
      <c r="G1418" s="23" t="s">
        <v>1725</v>
      </c>
      <c r="H1418" s="2">
        <f t="shared" si="224"/>
        <v>1</v>
      </c>
      <c r="I1418" s="1" t="str">
        <f t="shared" si="223"/>
        <v>SLIC  </v>
      </c>
      <c r="J1418">
        <f t="shared" si="225"/>
        <v>27</v>
      </c>
      <c r="K1418" s="1" t="str">
        <f t="shared" si="217"/>
        <v>SLIC</v>
      </c>
      <c r="L1418" s="1" t="s">
        <v>1462</v>
      </c>
      <c r="M1418"/>
      <c r="N1418"/>
    </row>
    <row r="1419" spans="2:14" ht="15.75" thickBot="1" x14ac:dyDescent="0.3">
      <c r="B1419" s="46" t="s">
        <v>1248</v>
      </c>
      <c r="C1419" s="46"/>
      <c r="D1419" s="146">
        <v>42383.601388888892</v>
      </c>
      <c r="E1419" s="146">
        <v>42383.799305555556</v>
      </c>
      <c r="F1419" s="46" t="s">
        <v>2</v>
      </c>
      <c r="G1419" s="23" t="s">
        <v>1278</v>
      </c>
      <c r="H1419" s="2">
        <f t="shared" si="224"/>
        <v>1</v>
      </c>
      <c r="I1419" s="1" t="str">
        <f t="shared" si="223"/>
        <v>SCON  </v>
      </c>
      <c r="J1419">
        <f t="shared" si="225"/>
        <v>9</v>
      </c>
      <c r="K1419" s="1" t="str">
        <f t="shared" si="217"/>
        <v>SCON</v>
      </c>
      <c r="L1419" s="1" t="s">
        <v>321</v>
      </c>
      <c r="M1419"/>
      <c r="N1419"/>
    </row>
    <row r="1420" spans="2:14" ht="15.75" thickBot="1" x14ac:dyDescent="0.3">
      <c r="B1420" s="46" t="s">
        <v>379</v>
      </c>
      <c r="C1420" s="46"/>
      <c r="D1420" s="146">
        <v>42383.799305555556</v>
      </c>
      <c r="E1420" s="146">
        <v>42384.71875</v>
      </c>
      <c r="F1420" s="46" t="s">
        <v>2</v>
      </c>
      <c r="G1420" s="23" t="s">
        <v>1279</v>
      </c>
      <c r="H1420" s="2">
        <f t="shared" si="224"/>
        <v>1</v>
      </c>
      <c r="I1420" s="1" t="str">
        <f t="shared" si="223"/>
        <v>SLIC  </v>
      </c>
      <c r="J1420">
        <f t="shared" si="225"/>
        <v>27</v>
      </c>
      <c r="K1420" s="1" t="str">
        <f t="shared" si="217"/>
        <v>SLIC</v>
      </c>
      <c r="L1420" s="1" t="s">
        <v>1462</v>
      </c>
      <c r="M1420"/>
      <c r="N1420"/>
    </row>
    <row r="1421" spans="2:14" ht="15.75" thickBot="1" x14ac:dyDescent="0.3">
      <c r="B1421" s="46" t="s">
        <v>595</v>
      </c>
      <c r="C1421" s="46"/>
      <c r="D1421" s="146">
        <v>42384.71875</v>
      </c>
      <c r="E1421" s="146">
        <v>42384.724305555559</v>
      </c>
      <c r="F1421" s="46" t="s">
        <v>2</v>
      </c>
      <c r="G1421" s="23" t="s">
        <v>20</v>
      </c>
      <c r="H1421" s="2">
        <f t="shared" si="224"/>
        <v>1</v>
      </c>
      <c r="I1421" s="1" t="str">
        <f t="shared" si="223"/>
        <v>CLC  </v>
      </c>
      <c r="J1421">
        <f t="shared" si="225"/>
        <v>15</v>
      </c>
      <c r="K1421" s="1" t="str">
        <f t="shared" si="217"/>
        <v>CLC</v>
      </c>
      <c r="L1421" s="1" t="s">
        <v>319</v>
      </c>
      <c r="M1421"/>
      <c r="N1421"/>
    </row>
    <row r="1422" spans="2:14" ht="15.75" thickBot="1" x14ac:dyDescent="0.3">
      <c r="B1422" s="46" t="s">
        <v>382</v>
      </c>
      <c r="C1422" s="46"/>
      <c r="D1422" s="146">
        <v>42384.724305555559</v>
      </c>
      <c r="E1422" s="146">
        <v>42384.743750000001</v>
      </c>
      <c r="F1422" s="46" t="s">
        <v>2</v>
      </c>
      <c r="G1422" s="23" t="s">
        <v>538</v>
      </c>
      <c r="H1422" s="2">
        <f t="shared" si="224"/>
        <v>1</v>
      </c>
      <c r="I1422" s="1" t="str">
        <f t="shared" si="223"/>
        <v>SLIC  </v>
      </c>
      <c r="J1422">
        <f t="shared" si="225"/>
        <v>27</v>
      </c>
      <c r="K1422" s="1" t="str">
        <f t="shared" si="217"/>
        <v>SLIC</v>
      </c>
      <c r="L1422" s="1" t="s">
        <v>1462</v>
      </c>
      <c r="M1422"/>
      <c r="N1422"/>
    </row>
    <row r="1423" spans="2:14" ht="15.75" thickBot="1" x14ac:dyDescent="0.3">
      <c r="B1423" s="46" t="s">
        <v>700</v>
      </c>
      <c r="C1423" s="46"/>
      <c r="D1423" s="146">
        <v>42384.743750000001</v>
      </c>
      <c r="E1423" s="146">
        <v>42387.62222222222</v>
      </c>
      <c r="F1423" s="46" t="s">
        <v>11</v>
      </c>
      <c r="G1423" s="23" t="s">
        <v>142</v>
      </c>
      <c r="H1423" s="2">
        <f t="shared" si="224"/>
        <v>2</v>
      </c>
      <c r="I1423" s="1" t="str">
        <f t="shared" si="223"/>
        <v>CLC  </v>
      </c>
      <c r="J1423">
        <f t="shared" si="225"/>
        <v>15</v>
      </c>
      <c r="K1423" s="1" t="str">
        <f t="shared" si="217"/>
        <v>CLC</v>
      </c>
      <c r="L1423" s="1" t="s">
        <v>319</v>
      </c>
      <c r="M1423"/>
      <c r="N1423"/>
    </row>
    <row r="1424" spans="2:14" ht="15.75" thickBot="1" x14ac:dyDescent="0.3">
      <c r="B1424" s="46" t="s">
        <v>1249</v>
      </c>
      <c r="C1424" s="46"/>
      <c r="D1424" s="146">
        <v>42387.62222222222</v>
      </c>
      <c r="E1424" s="146">
        <v>42387.739583333336</v>
      </c>
      <c r="F1424" s="46" t="s">
        <v>2</v>
      </c>
      <c r="G1424" s="23" t="s">
        <v>1803</v>
      </c>
      <c r="H1424" s="2">
        <f t="shared" si="224"/>
        <v>1</v>
      </c>
      <c r="I1424" s="1" t="str">
        <f t="shared" si="223"/>
        <v>SECADM  </v>
      </c>
      <c r="J1424">
        <f t="shared" si="225"/>
        <v>29</v>
      </c>
      <c r="K1424" s="1" t="str">
        <f t="shared" si="217"/>
        <v>SECADM</v>
      </c>
      <c r="L1424" s="1" t="s">
        <v>315</v>
      </c>
      <c r="M1424"/>
      <c r="N1424"/>
    </row>
    <row r="1425" spans="2:14" ht="26.25" thickBot="1" x14ac:dyDescent="0.3">
      <c r="B1425" s="46" t="s">
        <v>1165</v>
      </c>
      <c r="C1425" s="46"/>
      <c r="D1425" s="146">
        <v>42387.739583333336</v>
      </c>
      <c r="E1425" s="146">
        <v>42388.701388888891</v>
      </c>
      <c r="F1425" s="46" t="s">
        <v>2</v>
      </c>
      <c r="G1425" s="23" t="s">
        <v>670</v>
      </c>
      <c r="H1425" s="2">
        <f t="shared" si="224"/>
        <v>1</v>
      </c>
      <c r="I1425" s="1" t="str">
        <f t="shared" si="223"/>
        <v>CPL  </v>
      </c>
      <c r="J1425">
        <f t="shared" si="225"/>
        <v>33</v>
      </c>
      <c r="K1425" s="1" t="str">
        <f t="shared" si="217"/>
        <v>CPL</v>
      </c>
      <c r="L1425" s="1" t="s">
        <v>330</v>
      </c>
      <c r="M1425"/>
      <c r="N1425"/>
    </row>
    <row r="1426" spans="2:14" ht="15.75" thickBot="1" x14ac:dyDescent="0.3">
      <c r="B1426" s="46" t="s">
        <v>1208</v>
      </c>
      <c r="C1426" s="46"/>
      <c r="D1426" s="146">
        <v>42388.701388888891</v>
      </c>
      <c r="E1426" s="146">
        <v>42389.611111111109</v>
      </c>
      <c r="F1426" s="46" t="s">
        <v>2</v>
      </c>
      <c r="G1426" s="23" t="s">
        <v>1148</v>
      </c>
      <c r="H1426" s="2">
        <f t="shared" si="224"/>
        <v>1</v>
      </c>
      <c r="I1426" s="1" t="str">
        <f t="shared" ref="I1426:I1451" si="226">RIGHT(B1426,LEN(B1426)-5)</f>
        <v>ASSDG  </v>
      </c>
      <c r="J1426">
        <f t="shared" si="225"/>
        <v>16</v>
      </c>
      <c r="K1426" s="1" t="str">
        <f t="shared" si="217"/>
        <v>ASSDG</v>
      </c>
      <c r="L1426" s="1" t="s">
        <v>322</v>
      </c>
      <c r="M1426"/>
      <c r="N1426"/>
    </row>
    <row r="1427" spans="2:14" ht="15.75" thickBot="1" x14ac:dyDescent="0.3">
      <c r="B1427" s="46" t="s">
        <v>1209</v>
      </c>
      <c r="C1427" s="46"/>
      <c r="D1427" s="146">
        <v>42389.611111111109</v>
      </c>
      <c r="E1427" s="146">
        <v>42389.684027777781</v>
      </c>
      <c r="F1427" s="46" t="s">
        <v>2</v>
      </c>
      <c r="G1427" s="23" t="s">
        <v>1737</v>
      </c>
      <c r="H1427" s="2">
        <f t="shared" si="224"/>
        <v>1</v>
      </c>
      <c r="I1427" s="1" t="str">
        <f t="shared" si="226"/>
        <v>DG  </v>
      </c>
      <c r="J1427">
        <f t="shared" si="225"/>
        <v>3</v>
      </c>
      <c r="K1427" s="1" t="str">
        <f t="shared" si="217"/>
        <v>DG</v>
      </c>
      <c r="L1427" s="1" t="s">
        <v>323</v>
      </c>
      <c r="M1427"/>
      <c r="N1427"/>
    </row>
    <row r="1428" spans="2:14" ht="15.75" thickBot="1" x14ac:dyDescent="0.3">
      <c r="B1428" s="46" t="s">
        <v>996</v>
      </c>
      <c r="C1428" s="46"/>
      <c r="D1428" s="146">
        <v>42389.684027777781</v>
      </c>
      <c r="E1428" s="146">
        <v>42390.63958333333</v>
      </c>
      <c r="F1428" s="46" t="s">
        <v>2</v>
      </c>
      <c r="G1428" s="23" t="s">
        <v>1779</v>
      </c>
      <c r="H1428" s="2">
        <f t="shared" si="224"/>
        <v>1</v>
      </c>
      <c r="I1428" s="1" t="str">
        <f t="shared" si="226"/>
        <v>SLIC  </v>
      </c>
      <c r="J1428">
        <f t="shared" si="225"/>
        <v>27</v>
      </c>
      <c r="K1428" s="1" t="str">
        <f t="shared" si="217"/>
        <v>SLIC</v>
      </c>
      <c r="L1428" s="1" t="s">
        <v>1462</v>
      </c>
      <c r="M1428"/>
      <c r="N1428"/>
    </row>
    <row r="1429" spans="2:14" ht="15.75" thickBot="1" x14ac:dyDescent="0.3">
      <c r="B1429" s="46" t="s">
        <v>395</v>
      </c>
      <c r="C1429" s="46"/>
      <c r="D1429" s="146">
        <v>42390.63958333333</v>
      </c>
      <c r="E1429" s="146">
        <v>42390.708333333336</v>
      </c>
      <c r="F1429" s="46" t="s">
        <v>2</v>
      </c>
      <c r="G1429" s="23" t="s">
        <v>633</v>
      </c>
      <c r="H1429" s="2">
        <f t="shared" si="224"/>
        <v>1</v>
      </c>
      <c r="I1429" s="1" t="str">
        <f t="shared" si="226"/>
        <v>CPL  </v>
      </c>
      <c r="J1429">
        <f t="shared" si="225"/>
        <v>33</v>
      </c>
      <c r="K1429" s="1" t="str">
        <f t="shared" si="217"/>
        <v>CPL</v>
      </c>
      <c r="L1429" s="1" t="s">
        <v>330</v>
      </c>
      <c r="M1429"/>
      <c r="N1429"/>
    </row>
    <row r="1430" spans="2:14" ht="15.75" thickBot="1" x14ac:dyDescent="0.3">
      <c r="B1430" s="46" t="s">
        <v>396</v>
      </c>
      <c r="C1430" s="46"/>
      <c r="D1430" s="146">
        <v>42390.708333333336</v>
      </c>
      <c r="E1430" s="146">
        <v>42391.645138888889</v>
      </c>
      <c r="F1430" s="46" t="s">
        <v>2</v>
      </c>
      <c r="G1430" s="23" t="s">
        <v>634</v>
      </c>
      <c r="H1430" s="2">
        <f t="shared" si="224"/>
        <v>1</v>
      </c>
      <c r="I1430" s="1" t="str">
        <f t="shared" si="226"/>
        <v>SLIC  </v>
      </c>
      <c r="J1430">
        <f t="shared" si="225"/>
        <v>27</v>
      </c>
      <c r="K1430" s="1" t="str">
        <f t="shared" si="217"/>
        <v>SLIC</v>
      </c>
      <c r="L1430" s="1" t="s">
        <v>1462</v>
      </c>
      <c r="M1430"/>
      <c r="N1430"/>
    </row>
    <row r="1431" spans="2:14" ht="15.75" thickBot="1" x14ac:dyDescent="0.3">
      <c r="B1431" s="46" t="s">
        <v>398</v>
      </c>
      <c r="C1431" s="46"/>
      <c r="D1431" s="146">
        <v>42391.645138888889</v>
      </c>
      <c r="E1431" s="146">
        <v>42405.611805555556</v>
      </c>
      <c r="F1431" s="46" t="s">
        <v>226</v>
      </c>
      <c r="G1431" s="23" t="s">
        <v>1280</v>
      </c>
      <c r="H1431" s="2">
        <f t="shared" si="224"/>
        <v>13</v>
      </c>
      <c r="I1431" s="1" t="str">
        <f t="shared" si="226"/>
        <v>CPL  </v>
      </c>
      <c r="J1431">
        <f t="shared" si="225"/>
        <v>33</v>
      </c>
      <c r="K1431" s="1" t="str">
        <f t="shared" si="217"/>
        <v>CPL</v>
      </c>
      <c r="L1431" s="1" t="s">
        <v>330</v>
      </c>
      <c r="M1431"/>
      <c r="N1431"/>
    </row>
    <row r="1432" spans="2:14" ht="15.75" thickBot="1" x14ac:dyDescent="0.3">
      <c r="B1432" s="46" t="s">
        <v>1250</v>
      </c>
      <c r="C1432" s="46"/>
      <c r="D1432" s="146">
        <v>42405.611805555556</v>
      </c>
      <c r="E1432" s="146">
        <v>42405.665277777778</v>
      </c>
      <c r="F1432" s="46" t="s">
        <v>2</v>
      </c>
      <c r="G1432" s="23" t="s">
        <v>861</v>
      </c>
      <c r="H1432" s="2">
        <f t="shared" si="224"/>
        <v>1</v>
      </c>
      <c r="I1432" s="1" t="str">
        <f t="shared" si="226"/>
        <v>ASSDG  </v>
      </c>
      <c r="J1432">
        <f t="shared" si="225"/>
        <v>16</v>
      </c>
      <c r="K1432" s="1" t="str">
        <f t="shared" si="217"/>
        <v>ASSDG</v>
      </c>
      <c r="L1432" s="1" t="s">
        <v>322</v>
      </c>
      <c r="M1432"/>
      <c r="N1432"/>
    </row>
    <row r="1433" spans="2:14" ht="15.75" thickBot="1" x14ac:dyDescent="0.3">
      <c r="B1433" s="124" t="s">
        <v>1251</v>
      </c>
      <c r="C1433" s="124"/>
      <c r="D1433" s="147">
        <v>42405.665277777778</v>
      </c>
      <c r="E1433" s="147">
        <v>42405.804861111108</v>
      </c>
      <c r="F1433" s="124" t="s">
        <v>2</v>
      </c>
      <c r="G1433" s="126" t="s">
        <v>1737</v>
      </c>
      <c r="H1433" s="125">
        <f t="shared" si="224"/>
        <v>1</v>
      </c>
      <c r="I1433" s="1" t="str">
        <f t="shared" si="226"/>
        <v>DG  </v>
      </c>
      <c r="J1433">
        <f t="shared" si="225"/>
        <v>3</v>
      </c>
      <c r="K1433" s="1" t="str">
        <f t="shared" si="217"/>
        <v>DG</v>
      </c>
      <c r="L1433" s="1" t="s">
        <v>323</v>
      </c>
      <c r="M1433"/>
      <c r="N1433"/>
    </row>
    <row r="1434" spans="2:14" ht="15.75" thickBot="1" x14ac:dyDescent="0.3">
      <c r="B1434" s="46" t="s">
        <v>1252</v>
      </c>
      <c r="C1434" s="46"/>
      <c r="D1434" s="146">
        <v>42405.804861111108</v>
      </c>
      <c r="E1434" s="146">
        <v>42411.799305555556</v>
      </c>
      <c r="F1434" s="46" t="s">
        <v>86</v>
      </c>
      <c r="G1434" s="23" t="s">
        <v>2002</v>
      </c>
      <c r="H1434" s="2">
        <f t="shared" si="224"/>
        <v>5</v>
      </c>
      <c r="I1434" s="1" t="str">
        <f t="shared" si="226"/>
        <v>SECADM  </v>
      </c>
      <c r="J1434">
        <f t="shared" si="225"/>
        <v>29</v>
      </c>
      <c r="K1434" s="1" t="str">
        <f t="shared" si="217"/>
        <v>SECADM</v>
      </c>
      <c r="L1434" s="1" t="s">
        <v>315</v>
      </c>
      <c r="M1434"/>
      <c r="N1434"/>
    </row>
    <row r="1435" spans="2:14" ht="15.75" thickBot="1" x14ac:dyDescent="0.3">
      <c r="B1435" s="46" t="s">
        <v>1253</v>
      </c>
      <c r="C1435" s="46"/>
      <c r="D1435" s="146">
        <v>42411.799305555556</v>
      </c>
      <c r="E1435" s="146">
        <v>42412.59652777778</v>
      </c>
      <c r="F1435" s="46" t="s">
        <v>2</v>
      </c>
      <c r="G1435" s="23" t="s">
        <v>2003</v>
      </c>
      <c r="H1435" s="2">
        <f t="shared" si="224"/>
        <v>1</v>
      </c>
      <c r="I1435" s="1" t="str">
        <f t="shared" si="226"/>
        <v>SLIC  </v>
      </c>
      <c r="J1435">
        <f t="shared" si="225"/>
        <v>27</v>
      </c>
      <c r="K1435" s="1" t="str">
        <f t="shared" si="217"/>
        <v>SLIC</v>
      </c>
      <c r="L1435" s="1" t="s">
        <v>1462</v>
      </c>
      <c r="M1435"/>
      <c r="N1435"/>
    </row>
    <row r="1436" spans="2:14" ht="15.75" thickBot="1" x14ac:dyDescent="0.3">
      <c r="B1436" s="46" t="s">
        <v>1254</v>
      </c>
      <c r="C1436" s="46"/>
      <c r="D1436" s="146">
        <v>42412.59652777778</v>
      </c>
      <c r="E1436" s="146">
        <v>42412.727777777778</v>
      </c>
      <c r="F1436" s="46" t="s">
        <v>2</v>
      </c>
      <c r="G1436" s="23" t="s">
        <v>1281</v>
      </c>
      <c r="H1436" s="2">
        <f t="shared" si="224"/>
        <v>1</v>
      </c>
      <c r="I1436" s="1" t="str">
        <f t="shared" si="226"/>
        <v>SCON  </v>
      </c>
      <c r="J1436">
        <f t="shared" si="225"/>
        <v>9</v>
      </c>
      <c r="K1436" s="1" t="str">
        <f t="shared" si="217"/>
        <v>SCON</v>
      </c>
      <c r="L1436" s="1" t="s">
        <v>321</v>
      </c>
      <c r="M1436"/>
      <c r="N1436"/>
    </row>
    <row r="1437" spans="2:14" ht="26.25" thickBot="1" x14ac:dyDescent="0.3">
      <c r="B1437" s="46" t="s">
        <v>901</v>
      </c>
      <c r="C1437" s="46"/>
      <c r="D1437" s="146">
        <v>42412.727777777778</v>
      </c>
      <c r="E1437" s="146">
        <v>42412.734722222223</v>
      </c>
      <c r="F1437" s="46" t="s">
        <v>2</v>
      </c>
      <c r="G1437" s="23" t="s">
        <v>1282</v>
      </c>
      <c r="H1437" s="2">
        <f t="shared" si="224"/>
        <v>1</v>
      </c>
      <c r="I1437" s="1" t="str">
        <f t="shared" si="226"/>
        <v>SLIC  </v>
      </c>
      <c r="J1437">
        <f t="shared" si="225"/>
        <v>27</v>
      </c>
      <c r="K1437" s="1" t="str">
        <f t="shared" si="217"/>
        <v>SLIC</v>
      </c>
      <c r="L1437" s="1" t="s">
        <v>1462</v>
      </c>
      <c r="M1437"/>
      <c r="N1437"/>
    </row>
    <row r="1438" spans="2:14" ht="15.75" thickBot="1" x14ac:dyDescent="0.3">
      <c r="B1438" s="46" t="s">
        <v>715</v>
      </c>
      <c r="C1438" s="46"/>
      <c r="D1438" s="146">
        <v>42412.734722222223</v>
      </c>
      <c r="E1438" s="146">
        <v>42415.604861111111</v>
      </c>
      <c r="F1438" s="46" t="s">
        <v>11</v>
      </c>
      <c r="G1438" s="23" t="s">
        <v>627</v>
      </c>
      <c r="H1438" s="2">
        <f t="shared" si="224"/>
        <v>2</v>
      </c>
      <c r="I1438" s="1" t="str">
        <f t="shared" si="226"/>
        <v>CLC  </v>
      </c>
      <c r="J1438">
        <f t="shared" si="225"/>
        <v>15</v>
      </c>
      <c r="K1438" s="1" t="str">
        <f t="shared" si="217"/>
        <v>CLC</v>
      </c>
      <c r="L1438" s="1" t="s">
        <v>319</v>
      </c>
      <c r="M1438"/>
      <c r="N1438"/>
    </row>
    <row r="1439" spans="2:14" ht="15.75" thickBot="1" x14ac:dyDescent="0.3">
      <c r="B1439" s="46" t="s">
        <v>1255</v>
      </c>
      <c r="C1439" s="46"/>
      <c r="D1439" s="146">
        <v>42415.604861111111</v>
      </c>
      <c r="E1439" s="146">
        <v>42415.634722222225</v>
      </c>
      <c r="F1439" s="46" t="s">
        <v>2</v>
      </c>
      <c r="G1439" s="23" t="s">
        <v>142</v>
      </c>
      <c r="H1439" s="2">
        <f t="shared" si="224"/>
        <v>1</v>
      </c>
      <c r="I1439" s="1" t="str">
        <f t="shared" si="226"/>
        <v>SECADM  </v>
      </c>
      <c r="J1439">
        <f t="shared" si="225"/>
        <v>29</v>
      </c>
      <c r="K1439" s="1" t="str">
        <f t="shared" si="217"/>
        <v>SECADM</v>
      </c>
      <c r="L1439" s="1" t="s">
        <v>315</v>
      </c>
      <c r="M1439"/>
      <c r="N1439"/>
    </row>
    <row r="1440" spans="2:14" ht="26.25" thickBot="1" x14ac:dyDescent="0.3">
      <c r="B1440" s="46" t="s">
        <v>903</v>
      </c>
      <c r="C1440" s="46"/>
      <c r="D1440" s="146">
        <v>42415.634722222225</v>
      </c>
      <c r="E1440" s="146">
        <v>42416.588888888888</v>
      </c>
      <c r="F1440" s="46" t="s">
        <v>2</v>
      </c>
      <c r="G1440" s="23" t="s">
        <v>1283</v>
      </c>
      <c r="H1440" s="2">
        <f t="shared" si="224"/>
        <v>1</v>
      </c>
      <c r="I1440" s="1" t="str">
        <f t="shared" si="226"/>
        <v>CPL  </v>
      </c>
      <c r="J1440">
        <f t="shared" si="225"/>
        <v>33</v>
      </c>
      <c r="K1440" s="1" t="str">
        <f t="shared" ref="K1440:K1503" si="227">TRIM(SUBSTITUTE(I1440,CHAR(160),CHAR(32)))</f>
        <v>CPL</v>
      </c>
      <c r="L1440" s="1" t="s">
        <v>330</v>
      </c>
      <c r="M1440"/>
      <c r="N1440"/>
    </row>
    <row r="1441" spans="1:26" ht="15.75" thickBot="1" x14ac:dyDescent="0.3">
      <c r="B1441" s="46" t="s">
        <v>1256</v>
      </c>
      <c r="C1441" s="46"/>
      <c r="D1441" s="146">
        <v>42416.588888888888</v>
      </c>
      <c r="E1441" s="146">
        <v>42424.647222222222</v>
      </c>
      <c r="F1441" s="46" t="s">
        <v>194</v>
      </c>
      <c r="G1441" s="23" t="s">
        <v>443</v>
      </c>
      <c r="H1441" s="2">
        <f t="shared" si="224"/>
        <v>8</v>
      </c>
      <c r="I1441" s="1" t="str">
        <f t="shared" si="226"/>
        <v>ASSDG  </v>
      </c>
      <c r="J1441">
        <f t="shared" si="225"/>
        <v>16</v>
      </c>
      <c r="K1441" s="1" t="str">
        <f t="shared" si="227"/>
        <v>ASSDG</v>
      </c>
      <c r="L1441" s="1" t="s">
        <v>322</v>
      </c>
      <c r="M1441"/>
      <c r="N1441"/>
    </row>
    <row r="1442" spans="1:26" ht="15.75" thickBot="1" x14ac:dyDescent="0.3">
      <c r="B1442" s="46" t="s">
        <v>719</v>
      </c>
      <c r="C1442" s="46"/>
      <c r="D1442" s="146">
        <v>42424.647222222222</v>
      </c>
      <c r="E1442" s="146">
        <v>42425.728472222225</v>
      </c>
      <c r="F1442" s="46" t="s">
        <v>31</v>
      </c>
      <c r="G1442" s="23" t="s">
        <v>422</v>
      </c>
      <c r="H1442" s="2">
        <f t="shared" si="224"/>
        <v>1</v>
      </c>
      <c r="I1442" s="1" t="str">
        <f t="shared" si="226"/>
        <v>SPO  </v>
      </c>
      <c r="J1442">
        <f t="shared" si="225"/>
        <v>4</v>
      </c>
      <c r="K1442" s="1" t="str">
        <f t="shared" si="227"/>
        <v>SPO</v>
      </c>
      <c r="L1442" s="1" t="s">
        <v>316</v>
      </c>
      <c r="M1442"/>
      <c r="N1442"/>
    </row>
    <row r="1443" spans="1:26" ht="15.75" thickBot="1" x14ac:dyDescent="0.3">
      <c r="B1443" s="46" t="s">
        <v>1257</v>
      </c>
      <c r="C1443" s="46"/>
      <c r="D1443" s="146">
        <v>42425.728472222225</v>
      </c>
      <c r="E1443" s="146">
        <v>42425.776388888888</v>
      </c>
      <c r="F1443" s="46" t="s">
        <v>2</v>
      </c>
      <c r="G1443" s="23" t="s">
        <v>24</v>
      </c>
      <c r="H1443" s="2">
        <f t="shared" si="224"/>
        <v>1</v>
      </c>
      <c r="I1443" s="1" t="str">
        <f t="shared" si="226"/>
        <v>CO  </v>
      </c>
      <c r="J1443">
        <f t="shared" si="225"/>
        <v>2</v>
      </c>
      <c r="K1443" s="1" t="str">
        <f t="shared" si="227"/>
        <v>CO</v>
      </c>
      <c r="L1443" s="1" t="s">
        <v>317</v>
      </c>
      <c r="M1443"/>
      <c r="N1443"/>
    </row>
    <row r="1444" spans="1:26" ht="15.75" thickBot="1" x14ac:dyDescent="0.3">
      <c r="B1444" s="46" t="s">
        <v>1258</v>
      </c>
      <c r="C1444" s="46"/>
      <c r="D1444" s="146">
        <v>42425.776388888888</v>
      </c>
      <c r="E1444" s="146">
        <v>42426.556250000001</v>
      </c>
      <c r="F1444" s="46" t="s">
        <v>2</v>
      </c>
      <c r="G1444" s="23" t="s">
        <v>1726</v>
      </c>
      <c r="H1444" s="2">
        <f t="shared" si="224"/>
        <v>1</v>
      </c>
      <c r="I1444" s="1" t="str">
        <f t="shared" si="226"/>
        <v>SECOFC  </v>
      </c>
      <c r="J1444">
        <f t="shared" si="225"/>
        <v>2</v>
      </c>
      <c r="K1444" s="1" t="str">
        <f t="shared" si="227"/>
        <v>SECOFC</v>
      </c>
      <c r="L1444" s="1" t="s">
        <v>318</v>
      </c>
      <c r="M1444"/>
      <c r="N1444"/>
    </row>
    <row r="1445" spans="1:26" ht="15.75" thickBot="1" x14ac:dyDescent="0.3">
      <c r="B1445" s="46" t="s">
        <v>1259</v>
      </c>
      <c r="C1445" s="46"/>
      <c r="D1445" s="146">
        <v>42426.556250000001</v>
      </c>
      <c r="E1445" s="146">
        <v>42426.709027777775</v>
      </c>
      <c r="F1445" s="46" t="s">
        <v>2</v>
      </c>
      <c r="G1445" s="23" t="s">
        <v>2004</v>
      </c>
      <c r="H1445" s="2">
        <f t="shared" si="224"/>
        <v>1</v>
      </c>
      <c r="I1445" s="1" t="str">
        <f t="shared" si="226"/>
        <v>ASSDG  </v>
      </c>
      <c r="J1445">
        <f t="shared" si="225"/>
        <v>16</v>
      </c>
      <c r="K1445" s="1" t="str">
        <f t="shared" si="227"/>
        <v>ASSDG</v>
      </c>
      <c r="L1445" s="1" t="s">
        <v>322</v>
      </c>
      <c r="M1445"/>
      <c r="N1445"/>
    </row>
    <row r="1446" spans="1:26" ht="15.75" thickBot="1" x14ac:dyDescent="0.3">
      <c r="B1446" s="46" t="s">
        <v>1260</v>
      </c>
      <c r="C1446" s="46"/>
      <c r="D1446" s="146">
        <v>42426.709027777775</v>
      </c>
      <c r="E1446" s="146">
        <v>42426.744444444441</v>
      </c>
      <c r="F1446" s="46" t="s">
        <v>2</v>
      </c>
      <c r="G1446" s="23" t="s">
        <v>2005</v>
      </c>
      <c r="H1446" s="2">
        <f t="shared" si="224"/>
        <v>1</v>
      </c>
      <c r="I1446" s="1" t="str">
        <f t="shared" si="226"/>
        <v>DG  </v>
      </c>
      <c r="J1446">
        <f t="shared" si="225"/>
        <v>3</v>
      </c>
      <c r="K1446" s="1" t="str">
        <f t="shared" si="227"/>
        <v>DG</v>
      </c>
      <c r="L1446" s="1" t="s">
        <v>323</v>
      </c>
      <c r="M1446"/>
      <c r="N1446"/>
    </row>
    <row r="1447" spans="1:26" ht="15.75" thickBot="1" x14ac:dyDescent="0.3">
      <c r="B1447" s="46" t="s">
        <v>1261</v>
      </c>
      <c r="C1447" s="46"/>
      <c r="D1447" s="146">
        <v>42426.744444444441</v>
      </c>
      <c r="E1447" s="146">
        <v>42426.78402777778</v>
      </c>
      <c r="F1447" s="46" t="s">
        <v>2</v>
      </c>
      <c r="G1447" s="23" t="s">
        <v>1779</v>
      </c>
      <c r="H1447" s="2">
        <f t="shared" si="224"/>
        <v>1</v>
      </c>
      <c r="I1447" s="1" t="str">
        <f t="shared" si="226"/>
        <v>SLIC  </v>
      </c>
      <c r="J1447">
        <f t="shared" si="225"/>
        <v>27</v>
      </c>
      <c r="K1447" s="1" t="str">
        <f t="shared" si="227"/>
        <v>SLIC</v>
      </c>
      <c r="L1447" s="1" t="s">
        <v>1462</v>
      </c>
      <c r="M1447"/>
      <c r="N1447"/>
    </row>
    <row r="1448" spans="1:26" ht="15.75" thickBot="1" x14ac:dyDescent="0.3">
      <c r="B1448" s="46" t="s">
        <v>1262</v>
      </c>
      <c r="C1448" s="46"/>
      <c r="D1448" s="146">
        <v>42426.78402777778</v>
      </c>
      <c r="E1448" s="146">
        <v>42426.811111111114</v>
      </c>
      <c r="F1448" s="46" t="s">
        <v>2</v>
      </c>
      <c r="G1448" s="23" t="s">
        <v>2006</v>
      </c>
      <c r="H1448" s="2">
        <f t="shared" si="224"/>
        <v>1</v>
      </c>
      <c r="I1448" s="1" t="str">
        <f t="shared" si="226"/>
        <v>CPL  </v>
      </c>
      <c r="J1448">
        <f t="shared" si="225"/>
        <v>33</v>
      </c>
      <c r="K1448" s="1" t="str">
        <f t="shared" si="227"/>
        <v>CPL</v>
      </c>
      <c r="L1448" s="1" t="s">
        <v>330</v>
      </c>
      <c r="M1448"/>
      <c r="N1448"/>
    </row>
    <row r="1449" spans="1:26" ht="15.75" thickBot="1" x14ac:dyDescent="0.3">
      <c r="B1449" s="46" t="s">
        <v>1263</v>
      </c>
      <c r="C1449" s="46"/>
      <c r="D1449" s="146">
        <v>42426.811111111114</v>
      </c>
      <c r="E1449" s="146">
        <v>42430.8</v>
      </c>
      <c r="F1449" s="46" t="s">
        <v>13</v>
      </c>
      <c r="G1449" s="23" t="s">
        <v>385</v>
      </c>
      <c r="H1449" s="2">
        <f t="shared" si="224"/>
        <v>3</v>
      </c>
      <c r="I1449" s="1" t="str">
        <f t="shared" si="226"/>
        <v>SLIC  </v>
      </c>
      <c r="J1449">
        <f t="shared" ref="J1449:J1451" si="228">SUMIFS($H$1385:$H$1451,$I$1385:$I$1451,I1449)</f>
        <v>27</v>
      </c>
      <c r="K1449" s="1" t="str">
        <f t="shared" si="227"/>
        <v>SLIC</v>
      </c>
      <c r="L1449" s="1" t="s">
        <v>1462</v>
      </c>
      <c r="M1449"/>
      <c r="N1449"/>
    </row>
    <row r="1450" spans="1:26" ht="15.75" thickBot="1" x14ac:dyDescent="0.3">
      <c r="B1450" s="46" t="s">
        <v>1264</v>
      </c>
      <c r="C1450" s="46"/>
      <c r="D1450" s="146">
        <v>42430.8</v>
      </c>
      <c r="E1450" s="146">
        <v>42446.715277777781</v>
      </c>
      <c r="F1450" s="46" t="s">
        <v>197</v>
      </c>
      <c r="G1450" s="23" t="s">
        <v>1014</v>
      </c>
      <c r="H1450" s="2">
        <f t="shared" si="224"/>
        <v>15</v>
      </c>
      <c r="I1450" s="1" t="str">
        <f t="shared" si="226"/>
        <v>CPL  </v>
      </c>
      <c r="J1450">
        <f t="shared" si="228"/>
        <v>33</v>
      </c>
      <c r="K1450" s="1" t="str">
        <f t="shared" si="227"/>
        <v>CPL</v>
      </c>
      <c r="L1450" s="1" t="s">
        <v>330</v>
      </c>
      <c r="M1450"/>
      <c r="N1450"/>
    </row>
    <row r="1451" spans="1:26" ht="15.75" thickBot="1" x14ac:dyDescent="0.3">
      <c r="B1451" s="122" t="s">
        <v>1265</v>
      </c>
      <c r="C1451" s="122"/>
      <c r="D1451" s="148">
        <v>42446.715277777781</v>
      </c>
      <c r="E1451" s="148">
        <v>42450.579861111109</v>
      </c>
      <c r="F1451" s="122" t="s">
        <v>13</v>
      </c>
      <c r="G1451" s="123" t="s">
        <v>861</v>
      </c>
      <c r="H1451" s="121">
        <f t="shared" si="224"/>
        <v>3</v>
      </c>
      <c r="I1451" s="1" t="str">
        <f t="shared" si="226"/>
        <v>ASSDG  </v>
      </c>
      <c r="J1451">
        <f t="shared" si="228"/>
        <v>16</v>
      </c>
      <c r="K1451" s="1" t="str">
        <f t="shared" si="227"/>
        <v>ASSDG</v>
      </c>
      <c r="L1451" s="1" t="s">
        <v>322</v>
      </c>
      <c r="M1451"/>
      <c r="N1451"/>
    </row>
    <row r="1452" spans="1:26" x14ac:dyDescent="0.15">
      <c r="K1452" s="1" t="str">
        <f t="shared" si="227"/>
        <v/>
      </c>
      <c r="M1452" s="1" t="str">
        <f>TRIM(SUBSTITUTE(L1452,CHAR(160),CHAR(32)))</f>
        <v/>
      </c>
    </row>
    <row r="1453" spans="1:26" x14ac:dyDescent="0.15">
      <c r="B1453" s="13"/>
      <c r="C1453" s="13"/>
      <c r="D1453" s="13"/>
      <c r="E1453" s="13"/>
      <c r="F1453" s="13"/>
      <c r="G1453" s="13"/>
      <c r="H1453" s="13"/>
      <c r="I1453" s="39"/>
      <c r="J1453" s="39"/>
      <c r="K1453" s="1" t="str">
        <f t="shared" si="227"/>
        <v/>
      </c>
      <c r="M1453" s="1" t="str">
        <f t="shared" ref="M1453:M1508" si="229">TRIM(SUBSTITUTE(L1453,CHAR(160),CHAR(32)))</f>
        <v/>
      </c>
    </row>
    <row r="1454" spans="1:26" ht="11.25" thickBot="1" x14ac:dyDescent="0.2">
      <c r="I1454" s="40" t="s">
        <v>311</v>
      </c>
      <c r="J1454" s="39"/>
      <c r="K1454" s="1" t="str">
        <f t="shared" si="227"/>
        <v>DADOS EXTRAIDOS:</v>
      </c>
      <c r="L1454" s="6" t="s">
        <v>1451</v>
      </c>
      <c r="M1454" s="1" t="str">
        <f t="shared" si="229"/>
        <v>DADOS AGRUPADOS</v>
      </c>
      <c r="P1454" s="6"/>
    </row>
    <row r="1455" spans="1:26" ht="42.75" thickBot="1" x14ac:dyDescent="0.2">
      <c r="A1455" s="2" t="s">
        <v>1525</v>
      </c>
      <c r="G1455" s="16" t="s">
        <v>2007</v>
      </c>
      <c r="I1455" s="6" t="s">
        <v>310</v>
      </c>
      <c r="J1455" s="6" t="s">
        <v>326</v>
      </c>
      <c r="K1455" s="1" t="str">
        <f t="shared" si="227"/>
        <v>DEPTO</v>
      </c>
      <c r="L1455" s="39"/>
      <c r="M1455" s="1" t="str">
        <f t="shared" si="229"/>
        <v/>
      </c>
      <c r="N1455" s="39"/>
      <c r="O1455" s="39"/>
      <c r="P1455" s="89" t="s">
        <v>1478</v>
      </c>
      <c r="Q1455" s="43"/>
      <c r="R1455" s="43"/>
      <c r="S1455" s="42"/>
    </row>
    <row r="1456" spans="1:26" ht="15.75" thickBot="1" x14ac:dyDescent="0.3">
      <c r="B1456" s="46" t="s">
        <v>1284</v>
      </c>
      <c r="C1456" s="46"/>
      <c r="D1456" s="46" t="s">
        <v>1</v>
      </c>
      <c r="E1456" s="146">
        <v>41225.463888888888</v>
      </c>
      <c r="F1456" s="46" t="s">
        <v>86</v>
      </c>
      <c r="G1456" s="24" t="s">
        <v>1</v>
      </c>
      <c r="H1456" s="2">
        <f t="shared" ref="H1456:H1494" si="230">VALUE(IF(LEFT(F1456,1)="&lt;",1,LEFT(F1456,2)))</f>
        <v>5</v>
      </c>
      <c r="I1456" s="1" t="str">
        <f t="shared" ref="I1456:I1464" si="231">RIGHT(B1456,LEN(B1456)-4)</f>
        <v>CAA  </v>
      </c>
      <c r="J1456">
        <f t="shared" ref="J1456:J1494" si="232">SUMIFS($H$1456:$H$1494,$I$1456:$I$1494,I1456)</f>
        <v>5</v>
      </c>
      <c r="K1456" s="1" t="str">
        <f t="shared" si="227"/>
        <v>CAA</v>
      </c>
      <c r="L1456" s="1" t="s">
        <v>314</v>
      </c>
      <c r="M1456" s="1" t="str">
        <f t="shared" si="229"/>
        <v>CAA</v>
      </c>
      <c r="N1456">
        <v>5</v>
      </c>
      <c r="O1456" s="39"/>
      <c r="P1456" s="84" t="s">
        <v>1501</v>
      </c>
      <c r="Q1456" s="82">
        <f>SUMIFS($N$1456:$N$1476,$M$1456:$M$1476,P1456)</f>
        <v>0</v>
      </c>
      <c r="R1456" s="82"/>
      <c r="S1456" s="83"/>
      <c r="T1456" s="39"/>
      <c r="U1456" s="39"/>
      <c r="V1456" s="39"/>
      <c r="W1456" s="39"/>
      <c r="X1456" s="39"/>
      <c r="Y1456" s="39"/>
      <c r="Z1456" s="39"/>
    </row>
    <row r="1457" spans="1:35" s="13" customFormat="1" ht="15.75" thickBot="1" x14ac:dyDescent="0.3">
      <c r="A1457" s="39"/>
      <c r="B1457" s="46" t="s">
        <v>1285</v>
      </c>
      <c r="C1457" s="46"/>
      <c r="D1457" s="146">
        <v>41225.463888888888</v>
      </c>
      <c r="E1457" s="146">
        <v>41225.648611111108</v>
      </c>
      <c r="F1457" s="46" t="s">
        <v>2</v>
      </c>
      <c r="G1457" s="25" t="s">
        <v>1814</v>
      </c>
      <c r="H1457" s="2">
        <f t="shared" si="230"/>
        <v>1</v>
      </c>
      <c r="I1457" s="1" t="str">
        <f t="shared" si="231"/>
        <v>SECADM  </v>
      </c>
      <c r="J1457">
        <f t="shared" si="232"/>
        <v>4</v>
      </c>
      <c r="K1457" s="1" t="str">
        <f t="shared" si="227"/>
        <v>SECADM</v>
      </c>
      <c r="L1457" s="1" t="s">
        <v>315</v>
      </c>
      <c r="M1457" s="1" t="str">
        <f t="shared" si="229"/>
        <v>SECADM</v>
      </c>
      <c r="N1457">
        <v>4</v>
      </c>
      <c r="O1457" s="39"/>
      <c r="P1457" s="84" t="s">
        <v>1505</v>
      </c>
      <c r="Q1457" s="85">
        <f t="shared" ref="Q1457:Q1477" si="233">SUMIFS($N$1456:$N$1476,$M$1456:$M$1476,P1457)</f>
        <v>0</v>
      </c>
      <c r="R1457" s="85"/>
      <c r="S1457" s="86"/>
      <c r="T1457" s="39"/>
      <c r="U1457" s="39"/>
      <c r="V1457" s="39"/>
      <c r="W1457" s="39"/>
      <c r="X1457" s="39"/>
      <c r="Y1457" s="39"/>
      <c r="Z1457" s="39"/>
      <c r="AA1457" s="39"/>
      <c r="AB1457" s="39"/>
      <c r="AC1457" s="39"/>
      <c r="AD1457" s="39"/>
      <c r="AE1457" s="39"/>
      <c r="AF1457" s="39"/>
      <c r="AG1457" s="39"/>
      <c r="AH1457" s="39"/>
      <c r="AI1457" s="39"/>
    </row>
    <row r="1458" spans="1:35" ht="15.75" thickBot="1" x14ac:dyDescent="0.3">
      <c r="B1458" s="46" t="s">
        <v>1286</v>
      </c>
      <c r="C1458" s="46"/>
      <c r="D1458" s="146">
        <v>41225.648611111108</v>
      </c>
      <c r="E1458" s="146">
        <v>41225.651388888888</v>
      </c>
      <c r="F1458" s="46" t="s">
        <v>2</v>
      </c>
      <c r="G1458" s="25" t="s">
        <v>22</v>
      </c>
      <c r="H1458" s="2">
        <f t="shared" si="230"/>
        <v>1</v>
      </c>
      <c r="I1458" s="1" t="str">
        <f t="shared" si="231"/>
        <v>ACO  </v>
      </c>
      <c r="J1458">
        <f t="shared" si="232"/>
        <v>1</v>
      </c>
      <c r="K1458" s="1" t="str">
        <f t="shared" si="227"/>
        <v>ACO</v>
      </c>
      <c r="L1458" s="1" t="s">
        <v>324</v>
      </c>
      <c r="M1458" s="1" t="str">
        <f t="shared" si="229"/>
        <v>ACO</v>
      </c>
      <c r="N1458">
        <v>1</v>
      </c>
      <c r="O1458" s="39"/>
      <c r="P1458" s="61" t="s">
        <v>1503</v>
      </c>
      <c r="Q1458" s="62">
        <f t="shared" si="233"/>
        <v>0</v>
      </c>
      <c r="R1458" s="62"/>
      <c r="S1458" s="63"/>
      <c r="T1458" s="39"/>
      <c r="U1458" s="39"/>
      <c r="V1458" s="39"/>
      <c r="W1458" s="39"/>
      <c r="X1458" s="39"/>
      <c r="Y1458" s="39"/>
      <c r="Z1458" s="39"/>
      <c r="AA1458" s="39"/>
      <c r="AB1458" s="39"/>
      <c r="AC1458" s="39"/>
      <c r="AD1458" s="39"/>
      <c r="AE1458" s="39"/>
      <c r="AF1458" s="39"/>
      <c r="AG1458" s="39"/>
      <c r="AH1458" s="39"/>
      <c r="AI1458" s="39"/>
    </row>
    <row r="1459" spans="1:35" ht="15.75" thickBot="1" x14ac:dyDescent="0.3">
      <c r="B1459" s="46" t="s">
        <v>931</v>
      </c>
      <c r="C1459" s="46"/>
      <c r="D1459" s="146">
        <v>41225.651388888888</v>
      </c>
      <c r="E1459" s="146">
        <v>41227.576388888891</v>
      </c>
      <c r="F1459" s="46" t="s">
        <v>31</v>
      </c>
      <c r="G1459" s="25" t="s">
        <v>36</v>
      </c>
      <c r="H1459" s="2">
        <f t="shared" si="230"/>
        <v>1</v>
      </c>
      <c r="I1459" s="1" t="str">
        <f t="shared" si="231"/>
        <v>SPO  </v>
      </c>
      <c r="J1459">
        <f t="shared" si="232"/>
        <v>2</v>
      </c>
      <c r="K1459" s="1" t="str">
        <f t="shared" si="227"/>
        <v>SPO</v>
      </c>
      <c r="L1459" s="1" t="s">
        <v>316</v>
      </c>
      <c r="M1459" s="1" t="str">
        <f t="shared" si="229"/>
        <v>SPO</v>
      </c>
      <c r="N1459">
        <v>2</v>
      </c>
      <c r="O1459" s="39"/>
      <c r="P1459" s="61" t="s">
        <v>1507</v>
      </c>
      <c r="Q1459" s="62">
        <f t="shared" si="233"/>
        <v>0</v>
      </c>
      <c r="R1459" s="62"/>
      <c r="S1459" s="63"/>
      <c r="T1459" s="39"/>
      <c r="U1459" s="39"/>
      <c r="V1459" s="39"/>
      <c r="W1459" s="39"/>
      <c r="X1459" s="39"/>
      <c r="Y1459" s="39"/>
      <c r="Z1459" s="39"/>
      <c r="AA1459" s="39"/>
      <c r="AB1459" s="39"/>
      <c r="AC1459" s="39"/>
      <c r="AD1459" s="39"/>
      <c r="AE1459" s="39"/>
      <c r="AF1459" s="39"/>
      <c r="AG1459" s="39"/>
      <c r="AH1459" s="39"/>
      <c r="AI1459" s="39"/>
    </row>
    <row r="1460" spans="1:35" ht="15.75" thickBot="1" x14ac:dyDescent="0.3">
      <c r="B1460" s="46" t="s">
        <v>932</v>
      </c>
      <c r="C1460" s="46"/>
      <c r="D1460" s="146">
        <v>41227.576388888891</v>
      </c>
      <c r="E1460" s="146">
        <v>41227.622916666667</v>
      </c>
      <c r="F1460" s="46" t="s">
        <v>2</v>
      </c>
      <c r="G1460" s="25" t="s">
        <v>38</v>
      </c>
      <c r="H1460" s="2">
        <f t="shared" si="230"/>
        <v>1</v>
      </c>
      <c r="I1460" s="1" t="str">
        <f t="shared" si="231"/>
        <v>CO  </v>
      </c>
      <c r="J1460">
        <f t="shared" si="232"/>
        <v>4</v>
      </c>
      <c r="K1460" s="1" t="str">
        <f t="shared" si="227"/>
        <v>CO</v>
      </c>
      <c r="L1460" s="1" t="s">
        <v>317</v>
      </c>
      <c r="M1460" s="1" t="str">
        <f t="shared" si="229"/>
        <v>CO</v>
      </c>
      <c r="N1460">
        <v>4</v>
      </c>
      <c r="O1460" s="39"/>
      <c r="P1460" s="61" t="s">
        <v>1540</v>
      </c>
      <c r="Q1460" s="62">
        <f t="shared" si="233"/>
        <v>5</v>
      </c>
      <c r="R1460" s="62"/>
      <c r="S1460" s="63"/>
      <c r="T1460" s="39"/>
      <c r="U1460" s="39"/>
      <c r="V1460" s="39"/>
      <c r="W1460" s="39"/>
      <c r="X1460" s="39"/>
      <c r="Y1460" s="39"/>
      <c r="Z1460" s="39"/>
    </row>
    <row r="1461" spans="1:35" ht="15.75" thickBot="1" x14ac:dyDescent="0.3">
      <c r="B1461" s="46" t="s">
        <v>933</v>
      </c>
      <c r="C1461" s="46"/>
      <c r="D1461" s="146">
        <v>41227.622916666667</v>
      </c>
      <c r="E1461" s="146">
        <v>41227.722916666666</v>
      </c>
      <c r="F1461" s="46" t="s">
        <v>2</v>
      </c>
      <c r="G1461" s="25" t="s">
        <v>1838</v>
      </c>
      <c r="H1461" s="2">
        <f t="shared" si="230"/>
        <v>1</v>
      </c>
      <c r="I1461" s="1" t="str">
        <f t="shared" si="231"/>
        <v>SECOFC  </v>
      </c>
      <c r="J1461">
        <f t="shared" si="232"/>
        <v>3</v>
      </c>
      <c r="K1461" s="1" t="str">
        <f t="shared" si="227"/>
        <v>SECOFC</v>
      </c>
      <c r="L1461" s="1" t="s">
        <v>318</v>
      </c>
      <c r="M1461" s="1" t="str">
        <f t="shared" si="229"/>
        <v>SECOFC</v>
      </c>
      <c r="N1461">
        <v>3</v>
      </c>
      <c r="O1461" s="39"/>
      <c r="P1461" s="61" t="s">
        <v>1541</v>
      </c>
      <c r="Q1461" s="62">
        <f t="shared" si="233"/>
        <v>0</v>
      </c>
      <c r="R1461" s="62"/>
      <c r="S1461" s="63"/>
      <c r="T1461" s="39"/>
      <c r="U1461" s="39"/>
      <c r="V1461" s="39"/>
      <c r="W1461" s="39"/>
      <c r="X1461" s="39"/>
      <c r="Y1461" s="39"/>
      <c r="Z1461" s="39"/>
    </row>
    <row r="1462" spans="1:35" ht="15.75" thickBot="1" x14ac:dyDescent="0.3">
      <c r="B1462" s="46" t="s">
        <v>646</v>
      </c>
      <c r="C1462" s="46"/>
      <c r="D1462" s="146">
        <v>41227.722916666666</v>
      </c>
      <c r="E1462" s="146">
        <v>41227.776388888888</v>
      </c>
      <c r="F1462" s="46" t="s">
        <v>2</v>
      </c>
      <c r="G1462" s="25" t="s">
        <v>1753</v>
      </c>
      <c r="H1462" s="2">
        <f t="shared" si="230"/>
        <v>1</v>
      </c>
      <c r="I1462" s="1" t="str">
        <f t="shared" si="231"/>
        <v>CLC  </v>
      </c>
      <c r="J1462">
        <f t="shared" si="232"/>
        <v>6</v>
      </c>
      <c r="K1462" s="1" t="str">
        <f t="shared" si="227"/>
        <v>CLC</v>
      </c>
      <c r="L1462" s="1" t="s">
        <v>319</v>
      </c>
      <c r="M1462" s="1" t="str">
        <f t="shared" si="229"/>
        <v>CLC</v>
      </c>
      <c r="N1462">
        <v>6</v>
      </c>
      <c r="O1462" s="39"/>
      <c r="P1462" s="61" t="s">
        <v>1542</v>
      </c>
      <c r="Q1462" s="62">
        <f t="shared" si="233"/>
        <v>0</v>
      </c>
      <c r="R1462" s="62"/>
      <c r="S1462" s="63"/>
      <c r="T1462" s="39"/>
      <c r="U1462" s="39"/>
      <c r="V1462" s="39"/>
      <c r="W1462" s="39"/>
      <c r="X1462" s="39"/>
      <c r="Y1462" s="39"/>
      <c r="Z1462" s="39"/>
    </row>
    <row r="1463" spans="1:35" ht="15.75" thickBot="1" x14ac:dyDescent="0.3">
      <c r="B1463" s="46" t="s">
        <v>279</v>
      </c>
      <c r="C1463" s="46"/>
      <c r="D1463" s="146">
        <v>41227.776388888888</v>
      </c>
      <c r="E1463" s="146">
        <v>41227.885416666664</v>
      </c>
      <c r="F1463" s="46" t="s">
        <v>2</v>
      </c>
      <c r="G1463" s="25" t="s">
        <v>36</v>
      </c>
      <c r="H1463" s="2">
        <f t="shared" si="230"/>
        <v>1</v>
      </c>
      <c r="I1463" s="1" t="str">
        <f t="shared" si="231"/>
        <v>SECADM  </v>
      </c>
      <c r="J1463">
        <f t="shared" si="232"/>
        <v>4</v>
      </c>
      <c r="K1463" s="1" t="str">
        <f t="shared" si="227"/>
        <v>SECADM</v>
      </c>
      <c r="L1463" s="1" t="s">
        <v>320</v>
      </c>
      <c r="M1463" s="1" t="str">
        <f t="shared" si="229"/>
        <v>SC</v>
      </c>
      <c r="N1463">
        <v>4</v>
      </c>
      <c r="O1463" s="39"/>
      <c r="P1463" s="61" t="s">
        <v>1543</v>
      </c>
      <c r="Q1463" s="62">
        <f t="shared" si="233"/>
        <v>0</v>
      </c>
      <c r="R1463" s="62"/>
      <c r="S1463" s="63"/>
      <c r="T1463" s="39"/>
      <c r="U1463" s="39"/>
      <c r="V1463" s="39"/>
      <c r="W1463" s="39"/>
      <c r="X1463" s="39"/>
      <c r="Y1463" s="39"/>
      <c r="Z1463" s="39"/>
    </row>
    <row r="1464" spans="1:35" ht="15.75" thickBot="1" x14ac:dyDescent="0.3">
      <c r="B1464" s="46" t="s">
        <v>798</v>
      </c>
      <c r="C1464" s="46"/>
      <c r="D1464" s="146">
        <v>41227.885416666664</v>
      </c>
      <c r="E1464" s="146">
        <v>41228.527083333334</v>
      </c>
      <c r="F1464" s="46" t="s">
        <v>2</v>
      </c>
      <c r="G1464" s="25" t="s">
        <v>1294</v>
      </c>
      <c r="H1464" s="2">
        <f t="shared" si="230"/>
        <v>1</v>
      </c>
      <c r="I1464" s="1" t="str">
        <f t="shared" si="231"/>
        <v>CLC  </v>
      </c>
      <c r="J1464">
        <f t="shared" si="232"/>
        <v>6</v>
      </c>
      <c r="K1464" s="1" t="str">
        <f t="shared" si="227"/>
        <v>CLC</v>
      </c>
      <c r="L1464" s="1" t="s">
        <v>323</v>
      </c>
      <c r="M1464" s="1" t="str">
        <f t="shared" si="229"/>
        <v>DG</v>
      </c>
      <c r="N1464">
        <v>2</v>
      </c>
      <c r="O1464" s="39"/>
      <c r="P1464" s="61" t="s">
        <v>1719</v>
      </c>
      <c r="Q1464" s="62">
        <f t="shared" si="233"/>
        <v>0</v>
      </c>
      <c r="R1464" s="62"/>
      <c r="S1464" s="63"/>
      <c r="T1464" s="39"/>
      <c r="U1464" s="39"/>
      <c r="V1464" s="39"/>
      <c r="W1464" s="39"/>
      <c r="X1464" s="39"/>
      <c r="Y1464" s="39"/>
      <c r="Z1464" s="39"/>
    </row>
    <row r="1465" spans="1:35" ht="26.25" thickBot="1" x14ac:dyDescent="0.3">
      <c r="B1465" s="46" t="s">
        <v>649</v>
      </c>
      <c r="C1465" s="46"/>
      <c r="D1465" s="146">
        <v>41228.527083333334</v>
      </c>
      <c r="E1465" s="146">
        <v>41229.719444444447</v>
      </c>
      <c r="F1465" s="46" t="s">
        <v>31</v>
      </c>
      <c r="G1465" s="25" t="s">
        <v>2008</v>
      </c>
      <c r="H1465" s="2">
        <f t="shared" si="230"/>
        <v>1</v>
      </c>
      <c r="I1465" s="1" t="str">
        <f t="shared" ref="I1465:I1494" si="234">RIGHT(B1465,LEN(B1465)-5)</f>
        <v>SC  </v>
      </c>
      <c r="J1465">
        <f t="shared" si="232"/>
        <v>4</v>
      </c>
      <c r="K1465" s="1" t="str">
        <f t="shared" si="227"/>
        <v>SC</v>
      </c>
      <c r="L1465" s="1" t="s">
        <v>1462</v>
      </c>
      <c r="M1465" s="1" t="str">
        <f t="shared" si="229"/>
        <v>SLIC</v>
      </c>
      <c r="N1465">
        <v>9</v>
      </c>
      <c r="O1465" s="39"/>
      <c r="P1465" s="61" t="s">
        <v>1509</v>
      </c>
      <c r="Q1465" s="62">
        <f t="shared" si="233"/>
        <v>0</v>
      </c>
      <c r="R1465" s="62"/>
      <c r="S1465" s="63"/>
      <c r="T1465" s="39"/>
      <c r="U1465" s="39"/>
      <c r="V1465" s="39"/>
      <c r="W1465" s="39"/>
      <c r="X1465" s="39"/>
      <c r="Y1465" s="39"/>
      <c r="Z1465" s="39"/>
    </row>
    <row r="1466" spans="1:35" ht="15.75" thickBot="1" x14ac:dyDescent="0.3">
      <c r="B1466" s="46" t="s">
        <v>650</v>
      </c>
      <c r="C1466" s="46"/>
      <c r="D1466" s="146">
        <v>41229.719444444447</v>
      </c>
      <c r="E1466" s="146">
        <v>41229.731944444444</v>
      </c>
      <c r="F1466" s="46" t="s">
        <v>2</v>
      </c>
      <c r="G1466" s="25" t="s">
        <v>38</v>
      </c>
      <c r="H1466" s="2">
        <f t="shared" si="230"/>
        <v>1</v>
      </c>
      <c r="I1466" s="1" t="str">
        <f t="shared" si="234"/>
        <v>CLC  </v>
      </c>
      <c r="J1466">
        <f t="shared" si="232"/>
        <v>6</v>
      </c>
      <c r="K1466" s="1" t="str">
        <f t="shared" si="227"/>
        <v>CLC</v>
      </c>
      <c r="L1466" s="1" t="s">
        <v>321</v>
      </c>
      <c r="M1466" s="1" t="str">
        <f t="shared" si="229"/>
        <v>SCON</v>
      </c>
      <c r="N1466">
        <v>2</v>
      </c>
      <c r="O1466" s="39"/>
      <c r="P1466" s="61" t="s">
        <v>1511</v>
      </c>
      <c r="Q1466" s="62">
        <f t="shared" si="233"/>
        <v>0</v>
      </c>
      <c r="R1466" s="62"/>
      <c r="S1466" s="63"/>
      <c r="T1466" s="39"/>
      <c r="U1466" s="39"/>
      <c r="V1466" s="39"/>
      <c r="W1466" s="39"/>
      <c r="X1466" s="39"/>
      <c r="Y1466" s="39"/>
      <c r="Z1466" s="39"/>
    </row>
    <row r="1467" spans="1:35" ht="15.75" thickBot="1" x14ac:dyDescent="0.3">
      <c r="B1467" s="46" t="s">
        <v>581</v>
      </c>
      <c r="C1467" s="46"/>
      <c r="D1467" s="146">
        <v>41229.731944444444</v>
      </c>
      <c r="E1467" s="146">
        <v>41229.869444444441</v>
      </c>
      <c r="F1467" s="46" t="s">
        <v>2</v>
      </c>
      <c r="G1467" s="25" t="s">
        <v>1959</v>
      </c>
      <c r="H1467" s="2">
        <f t="shared" si="230"/>
        <v>1</v>
      </c>
      <c r="I1467" s="1" t="str">
        <f t="shared" si="234"/>
        <v>SECADM  </v>
      </c>
      <c r="J1467">
        <f t="shared" si="232"/>
        <v>4</v>
      </c>
      <c r="K1467" s="1" t="str">
        <f t="shared" si="227"/>
        <v>SECADM</v>
      </c>
      <c r="L1467" s="1" t="s">
        <v>330</v>
      </c>
      <c r="M1467" s="1" t="str">
        <f t="shared" si="229"/>
        <v>CPL</v>
      </c>
      <c r="N1467">
        <v>17</v>
      </c>
      <c r="O1467" s="39"/>
      <c r="P1467" s="61" t="s">
        <v>1513</v>
      </c>
      <c r="Q1467" s="62">
        <f t="shared" si="233"/>
        <v>0</v>
      </c>
      <c r="R1467" s="62"/>
      <c r="S1467" s="63"/>
      <c r="T1467" s="39"/>
      <c r="U1467" s="39"/>
      <c r="V1467" s="39"/>
      <c r="W1467" s="39"/>
      <c r="X1467" s="39"/>
      <c r="Y1467" s="39"/>
      <c r="Z1467" s="39"/>
    </row>
    <row r="1468" spans="1:35" ht="15.75" thickBot="1" x14ac:dyDescent="0.3">
      <c r="B1468" s="46" t="s">
        <v>1287</v>
      </c>
      <c r="C1468" s="46"/>
      <c r="D1468" s="146">
        <v>41229.869444444441</v>
      </c>
      <c r="E1468" s="146">
        <v>41232.595138888886</v>
      </c>
      <c r="F1468" s="46" t="s">
        <v>11</v>
      </c>
      <c r="G1468" s="25" t="s">
        <v>1023</v>
      </c>
      <c r="H1468" s="2">
        <f t="shared" si="230"/>
        <v>2</v>
      </c>
      <c r="I1468" s="1" t="str">
        <f t="shared" si="234"/>
        <v>DG  </v>
      </c>
      <c r="J1468">
        <f t="shared" si="232"/>
        <v>2</v>
      </c>
      <c r="K1468" s="1" t="str">
        <f t="shared" si="227"/>
        <v>DG</v>
      </c>
      <c r="L1468" s="1" t="s">
        <v>322</v>
      </c>
      <c r="M1468" s="1" t="str">
        <f t="shared" si="229"/>
        <v>ASSDG</v>
      </c>
      <c r="N1468">
        <v>2</v>
      </c>
      <c r="P1468" s="58" t="s">
        <v>1515</v>
      </c>
      <c r="Q1468" s="59">
        <f t="shared" si="233"/>
        <v>0</v>
      </c>
      <c r="R1468" s="59"/>
      <c r="S1468" s="60"/>
    </row>
    <row r="1469" spans="1:35" ht="15.75" thickBot="1" x14ac:dyDescent="0.3">
      <c r="B1469" s="46" t="s">
        <v>1288</v>
      </c>
      <c r="C1469" s="46"/>
      <c r="D1469" s="146">
        <v>41232.595138888886</v>
      </c>
      <c r="E1469" s="146">
        <v>41234.684027777781</v>
      </c>
      <c r="F1469" s="46" t="s">
        <v>11</v>
      </c>
      <c r="G1469" s="25" t="s">
        <v>1295</v>
      </c>
      <c r="H1469" s="2">
        <f t="shared" si="230"/>
        <v>2</v>
      </c>
      <c r="I1469" s="1" t="str">
        <f t="shared" si="234"/>
        <v>SLIC  </v>
      </c>
      <c r="J1469">
        <f t="shared" si="232"/>
        <v>9</v>
      </c>
      <c r="K1469" s="1" t="str">
        <f t="shared" si="227"/>
        <v>SLIC</v>
      </c>
      <c r="L1469"/>
      <c r="M1469" s="97" t="s">
        <v>1549</v>
      </c>
      <c r="N1469">
        <f>SUM(N1451:N1468)</f>
        <v>61</v>
      </c>
      <c r="P1469" s="58" t="s">
        <v>1517</v>
      </c>
      <c r="Q1469" s="59">
        <f t="shared" si="233"/>
        <v>0</v>
      </c>
      <c r="R1469" s="59"/>
      <c r="S1469" s="60"/>
    </row>
    <row r="1470" spans="1:35" ht="15.75" thickBot="1" x14ac:dyDescent="0.3">
      <c r="B1470" s="46" t="s">
        <v>99</v>
      </c>
      <c r="C1470" s="46"/>
      <c r="D1470" s="146">
        <v>41234.684027777781</v>
      </c>
      <c r="E1470" s="146">
        <v>41234.742361111108</v>
      </c>
      <c r="F1470" s="46" t="s">
        <v>2</v>
      </c>
      <c r="G1470" s="25" t="s">
        <v>1296</v>
      </c>
      <c r="H1470" s="2">
        <f t="shared" si="230"/>
        <v>1</v>
      </c>
      <c r="I1470" s="1" t="str">
        <f t="shared" si="234"/>
        <v>SECADM  </v>
      </c>
      <c r="J1470">
        <f t="shared" si="232"/>
        <v>4</v>
      </c>
      <c r="K1470" s="1" t="str">
        <f t="shared" si="227"/>
        <v>SECADM</v>
      </c>
      <c r="L1470"/>
      <c r="M1470" s="1" t="str">
        <f t="shared" si="229"/>
        <v/>
      </c>
      <c r="N1470"/>
      <c r="P1470" s="58" t="s">
        <v>1519</v>
      </c>
      <c r="Q1470" s="59">
        <f t="shared" si="233"/>
        <v>0</v>
      </c>
      <c r="R1470" s="59"/>
      <c r="S1470" s="60"/>
    </row>
    <row r="1471" spans="1:35" ht="15.75" thickBot="1" x14ac:dyDescent="0.3">
      <c r="B1471" s="46" t="s">
        <v>1289</v>
      </c>
      <c r="C1471" s="46"/>
      <c r="D1471" s="146">
        <v>41234.742361111108</v>
      </c>
      <c r="E1471" s="146">
        <v>41235.777083333334</v>
      </c>
      <c r="F1471" s="46" t="s">
        <v>31</v>
      </c>
      <c r="G1471" s="25" t="s">
        <v>1297</v>
      </c>
      <c r="H1471" s="2">
        <f t="shared" si="230"/>
        <v>1</v>
      </c>
      <c r="I1471" s="1" t="str">
        <f t="shared" si="234"/>
        <v>SLIC  </v>
      </c>
      <c r="J1471">
        <f t="shared" si="232"/>
        <v>9</v>
      </c>
      <c r="K1471" s="1" t="str">
        <f t="shared" si="227"/>
        <v>SLIC</v>
      </c>
      <c r="L1471"/>
      <c r="M1471" s="1" t="str">
        <f t="shared" si="229"/>
        <v/>
      </c>
      <c r="N1471"/>
      <c r="P1471" s="58" t="s">
        <v>1533</v>
      </c>
      <c r="Q1471" s="59">
        <f t="shared" si="233"/>
        <v>0</v>
      </c>
      <c r="R1471" s="59"/>
      <c r="S1471" s="60"/>
    </row>
    <row r="1472" spans="1:35" ht="15.75" thickBot="1" x14ac:dyDescent="0.3">
      <c r="B1472" s="46" t="s">
        <v>1290</v>
      </c>
      <c r="C1472" s="46"/>
      <c r="D1472" s="146">
        <v>41235.777083333334</v>
      </c>
      <c r="E1472" s="146">
        <v>41236.628472222219</v>
      </c>
      <c r="F1472" s="46" t="s">
        <v>2</v>
      </c>
      <c r="G1472" s="25" t="s">
        <v>1298</v>
      </c>
      <c r="H1472" s="2">
        <f t="shared" si="230"/>
        <v>1</v>
      </c>
      <c r="I1472" s="1" t="str">
        <f t="shared" si="234"/>
        <v>SCON  </v>
      </c>
      <c r="J1472">
        <f t="shared" si="232"/>
        <v>2</v>
      </c>
      <c r="K1472" s="1" t="str">
        <f t="shared" si="227"/>
        <v>SCON</v>
      </c>
      <c r="L1472"/>
      <c r="M1472" s="1" t="str">
        <f t="shared" si="229"/>
        <v/>
      </c>
      <c r="N1472"/>
      <c r="P1472" s="58" t="s">
        <v>1522</v>
      </c>
      <c r="Q1472" s="59">
        <f t="shared" si="233"/>
        <v>0</v>
      </c>
      <c r="R1472" s="59"/>
      <c r="S1472" s="60"/>
    </row>
    <row r="1473" spans="2:19" ht="26.25" thickBot="1" x14ac:dyDescent="0.3">
      <c r="B1473" s="46" t="s">
        <v>145</v>
      </c>
      <c r="C1473" s="46"/>
      <c r="D1473" s="146">
        <v>41236.628472222219</v>
      </c>
      <c r="E1473" s="146">
        <v>41236.786805555559</v>
      </c>
      <c r="F1473" s="46" t="s">
        <v>2</v>
      </c>
      <c r="G1473" s="25" t="s">
        <v>1299</v>
      </c>
      <c r="H1473" s="2">
        <f t="shared" si="230"/>
        <v>1</v>
      </c>
      <c r="I1473" s="1" t="str">
        <f t="shared" si="234"/>
        <v>CLC  </v>
      </c>
      <c r="J1473">
        <f t="shared" si="232"/>
        <v>6</v>
      </c>
      <c r="K1473" s="1" t="str">
        <f t="shared" si="227"/>
        <v>CLC</v>
      </c>
      <c r="L1473"/>
      <c r="M1473" s="1" t="str">
        <f t="shared" si="229"/>
        <v/>
      </c>
      <c r="N1473"/>
      <c r="P1473" s="58" t="s">
        <v>1544</v>
      </c>
      <c r="Q1473" s="59">
        <f t="shared" si="233"/>
        <v>0</v>
      </c>
      <c r="R1473" s="59"/>
      <c r="S1473" s="60"/>
    </row>
    <row r="1474" spans="2:19" ht="15.75" thickBot="1" x14ac:dyDescent="0.3">
      <c r="B1474" s="46" t="s">
        <v>250</v>
      </c>
      <c r="C1474" s="46"/>
      <c r="D1474" s="146">
        <v>41236.786805555559</v>
      </c>
      <c r="E1474" s="146">
        <v>41239.572916666664</v>
      </c>
      <c r="F1474" s="46" t="s">
        <v>11</v>
      </c>
      <c r="G1474" s="25" t="s">
        <v>2009</v>
      </c>
      <c r="H1474" s="2">
        <f t="shared" si="230"/>
        <v>2</v>
      </c>
      <c r="I1474" s="1" t="str">
        <f t="shared" si="234"/>
        <v>SC  </v>
      </c>
      <c r="J1474">
        <f t="shared" si="232"/>
        <v>4</v>
      </c>
      <c r="K1474" s="1" t="str">
        <f t="shared" si="227"/>
        <v>SC</v>
      </c>
      <c r="L1474"/>
      <c r="M1474" s="1" t="str">
        <f t="shared" si="229"/>
        <v/>
      </c>
      <c r="N1474"/>
      <c r="P1474" s="58" t="s">
        <v>1545</v>
      </c>
      <c r="Q1474" s="59">
        <f t="shared" si="233"/>
        <v>0</v>
      </c>
      <c r="R1474" s="59"/>
      <c r="S1474" s="60"/>
    </row>
    <row r="1475" spans="2:19" ht="15.75" thickBot="1" x14ac:dyDescent="0.3">
      <c r="B1475" s="46" t="s">
        <v>252</v>
      </c>
      <c r="C1475" s="46"/>
      <c r="D1475" s="146">
        <v>41239.572916666664</v>
      </c>
      <c r="E1475" s="146">
        <v>41239.611805555556</v>
      </c>
      <c r="F1475" s="46" t="s">
        <v>2</v>
      </c>
      <c r="G1475" s="25" t="s">
        <v>38</v>
      </c>
      <c r="H1475" s="2">
        <f t="shared" si="230"/>
        <v>1</v>
      </c>
      <c r="I1475" s="1" t="str">
        <f t="shared" si="234"/>
        <v>CLC  </v>
      </c>
      <c r="J1475">
        <f t="shared" si="232"/>
        <v>6</v>
      </c>
      <c r="K1475" s="1" t="str">
        <f t="shared" si="227"/>
        <v>CLC</v>
      </c>
      <c r="L1475"/>
      <c r="M1475" s="1" t="str">
        <f t="shared" si="229"/>
        <v/>
      </c>
      <c r="N1475"/>
      <c r="P1475" s="58" t="s">
        <v>1546</v>
      </c>
      <c r="Q1475" s="59">
        <f t="shared" si="233"/>
        <v>0</v>
      </c>
      <c r="R1475" s="59"/>
      <c r="S1475" s="60"/>
    </row>
    <row r="1476" spans="2:19" ht="15.75" thickBot="1" x14ac:dyDescent="0.3">
      <c r="B1476" s="46" t="s">
        <v>1291</v>
      </c>
      <c r="C1476" s="46"/>
      <c r="D1476" s="146">
        <v>41239.611805555556</v>
      </c>
      <c r="E1476" s="146">
        <v>41239.650694444441</v>
      </c>
      <c r="F1476" s="46" t="s">
        <v>2</v>
      </c>
      <c r="G1476" s="25" t="s">
        <v>2010</v>
      </c>
      <c r="H1476" s="2">
        <f t="shared" si="230"/>
        <v>1</v>
      </c>
      <c r="I1476" s="1" t="str">
        <f t="shared" si="234"/>
        <v>SLIC  </v>
      </c>
      <c r="J1476">
        <f t="shared" si="232"/>
        <v>9</v>
      </c>
      <c r="K1476" s="1" t="str">
        <f t="shared" si="227"/>
        <v>SLIC</v>
      </c>
      <c r="L1476"/>
      <c r="M1476" s="1" t="str">
        <f t="shared" si="229"/>
        <v/>
      </c>
      <c r="N1476"/>
      <c r="P1476" s="58" t="s">
        <v>1547</v>
      </c>
      <c r="Q1476" s="59">
        <f t="shared" si="233"/>
        <v>0</v>
      </c>
      <c r="R1476" s="59"/>
      <c r="S1476" s="60"/>
    </row>
    <row r="1477" spans="2:19" ht="15.75" thickBot="1" x14ac:dyDescent="0.3">
      <c r="B1477" s="46" t="s">
        <v>41</v>
      </c>
      <c r="C1477" s="46"/>
      <c r="D1477" s="146">
        <v>41239.650694444441</v>
      </c>
      <c r="E1477" s="146">
        <v>41239.713888888888</v>
      </c>
      <c r="F1477" s="46" t="s">
        <v>2</v>
      </c>
      <c r="G1477" s="25" t="s">
        <v>422</v>
      </c>
      <c r="H1477" s="2">
        <f t="shared" si="230"/>
        <v>1</v>
      </c>
      <c r="I1477" s="1" t="str">
        <f t="shared" si="234"/>
        <v>SC  </v>
      </c>
      <c r="J1477">
        <f t="shared" si="232"/>
        <v>4</v>
      </c>
      <c r="K1477" s="1" t="str">
        <f t="shared" si="227"/>
        <v>SC</v>
      </c>
      <c r="L1477"/>
      <c r="M1477" s="1" t="str">
        <f t="shared" si="229"/>
        <v/>
      </c>
      <c r="N1477"/>
      <c r="P1477" s="64" t="s">
        <v>1548</v>
      </c>
      <c r="Q1477" s="88">
        <f t="shared" si="233"/>
        <v>0</v>
      </c>
      <c r="R1477" s="88"/>
      <c r="S1477" s="65"/>
    </row>
    <row r="1478" spans="2:19" ht="15.75" thickBot="1" x14ac:dyDescent="0.3">
      <c r="B1478" s="46" t="s">
        <v>363</v>
      </c>
      <c r="C1478" s="46"/>
      <c r="D1478" s="146">
        <v>41239.713888888888</v>
      </c>
      <c r="E1478" s="146">
        <v>41239.771527777775</v>
      </c>
      <c r="F1478" s="46" t="s">
        <v>2</v>
      </c>
      <c r="G1478" s="25" t="s">
        <v>1763</v>
      </c>
      <c r="H1478" s="2">
        <f t="shared" si="230"/>
        <v>1</v>
      </c>
      <c r="I1478" s="1" t="str">
        <f t="shared" si="234"/>
        <v>SLIC  </v>
      </c>
      <c r="J1478">
        <f t="shared" si="232"/>
        <v>9</v>
      </c>
      <c r="K1478" s="1" t="str">
        <f t="shared" si="227"/>
        <v>SLIC</v>
      </c>
      <c r="L1478"/>
      <c r="M1478" s="1" t="str">
        <f t="shared" si="229"/>
        <v/>
      </c>
      <c r="N1478"/>
    </row>
    <row r="1479" spans="2:19" ht="26.25" thickBot="1" x14ac:dyDescent="0.3">
      <c r="B1479" s="46" t="s">
        <v>45</v>
      </c>
      <c r="C1479" s="46"/>
      <c r="D1479" s="146">
        <v>41239.771527777775</v>
      </c>
      <c r="E1479" s="146">
        <v>41240.519444444442</v>
      </c>
      <c r="F1479" s="46" t="s">
        <v>2</v>
      </c>
      <c r="G1479" s="25" t="s">
        <v>1300</v>
      </c>
      <c r="H1479" s="2">
        <f t="shared" si="230"/>
        <v>1</v>
      </c>
      <c r="I1479" s="1" t="str">
        <f t="shared" si="234"/>
        <v>SCON  </v>
      </c>
      <c r="J1479">
        <f t="shared" si="232"/>
        <v>2</v>
      </c>
      <c r="K1479" s="1" t="str">
        <f t="shared" si="227"/>
        <v>SCON</v>
      </c>
      <c r="L1479"/>
      <c r="M1479" s="1" t="str">
        <f t="shared" si="229"/>
        <v/>
      </c>
      <c r="N1479"/>
    </row>
    <row r="1480" spans="2:19" ht="15.75" thickBot="1" x14ac:dyDescent="0.3">
      <c r="B1480" s="46" t="s">
        <v>366</v>
      </c>
      <c r="C1480" s="46"/>
      <c r="D1480" s="146">
        <v>41240.519444444442</v>
      </c>
      <c r="E1480" s="146">
        <v>41240.542361111111</v>
      </c>
      <c r="F1480" s="46" t="s">
        <v>2</v>
      </c>
      <c r="G1480" s="25" t="s">
        <v>1301</v>
      </c>
      <c r="H1480" s="2">
        <f t="shared" si="230"/>
        <v>1</v>
      </c>
      <c r="I1480" s="1" t="str">
        <f t="shared" si="234"/>
        <v>SLIC  </v>
      </c>
      <c r="J1480">
        <f t="shared" si="232"/>
        <v>9</v>
      </c>
      <c r="K1480" s="1" t="str">
        <f t="shared" si="227"/>
        <v>SLIC</v>
      </c>
      <c r="L1480"/>
      <c r="M1480" s="1" t="str">
        <f t="shared" si="229"/>
        <v/>
      </c>
      <c r="N1480"/>
    </row>
    <row r="1481" spans="2:19" ht="15.75" thickBot="1" x14ac:dyDescent="0.3">
      <c r="B1481" s="46" t="s">
        <v>208</v>
      </c>
      <c r="C1481" s="46"/>
      <c r="D1481" s="146">
        <v>41240.542361111111</v>
      </c>
      <c r="E1481" s="146">
        <v>41240.6875</v>
      </c>
      <c r="F1481" s="46" t="s">
        <v>2</v>
      </c>
      <c r="G1481" s="25" t="s">
        <v>1218</v>
      </c>
      <c r="H1481" s="2">
        <f t="shared" si="230"/>
        <v>1</v>
      </c>
      <c r="I1481" s="1" t="str">
        <f t="shared" si="234"/>
        <v>CLC  </v>
      </c>
      <c r="J1481">
        <f t="shared" si="232"/>
        <v>6</v>
      </c>
      <c r="K1481" s="1" t="str">
        <f t="shared" si="227"/>
        <v>CLC</v>
      </c>
      <c r="L1481"/>
      <c r="M1481" s="1" t="str">
        <f t="shared" si="229"/>
        <v/>
      </c>
      <c r="N1481"/>
    </row>
    <row r="1482" spans="2:19" ht="15.75" thickBot="1" x14ac:dyDescent="0.3">
      <c r="B1482" s="46" t="s">
        <v>663</v>
      </c>
      <c r="C1482" s="46"/>
      <c r="D1482" s="146">
        <v>41240.6875</v>
      </c>
      <c r="E1482" s="146">
        <v>41240.737500000003</v>
      </c>
      <c r="F1482" s="46" t="s">
        <v>2</v>
      </c>
      <c r="G1482" s="25" t="s">
        <v>627</v>
      </c>
      <c r="H1482" s="2">
        <f t="shared" si="230"/>
        <v>1</v>
      </c>
      <c r="I1482" s="1" t="str">
        <f t="shared" si="234"/>
        <v>CPL  </v>
      </c>
      <c r="J1482">
        <f t="shared" si="232"/>
        <v>17</v>
      </c>
      <c r="K1482" s="1" t="str">
        <f t="shared" si="227"/>
        <v>CPL</v>
      </c>
      <c r="L1482"/>
      <c r="M1482" s="1" t="str">
        <f t="shared" si="229"/>
        <v/>
      </c>
      <c r="N1482"/>
    </row>
    <row r="1483" spans="2:19" ht="15.75" thickBot="1" x14ac:dyDescent="0.3">
      <c r="B1483" s="46" t="s">
        <v>211</v>
      </c>
      <c r="C1483" s="46"/>
      <c r="D1483" s="146">
        <v>41240.737500000003</v>
      </c>
      <c r="E1483" s="146">
        <v>41241.707638888889</v>
      </c>
      <c r="F1483" s="46" t="s">
        <v>2</v>
      </c>
      <c r="G1483" s="25" t="s">
        <v>457</v>
      </c>
      <c r="H1483" s="2">
        <f t="shared" si="230"/>
        <v>1</v>
      </c>
      <c r="I1483" s="1" t="str">
        <f t="shared" si="234"/>
        <v>ASSDG  </v>
      </c>
      <c r="J1483">
        <f t="shared" si="232"/>
        <v>2</v>
      </c>
      <c r="K1483" s="1" t="str">
        <f t="shared" si="227"/>
        <v>ASSDG</v>
      </c>
      <c r="L1483"/>
      <c r="M1483" s="1" t="str">
        <f t="shared" si="229"/>
        <v/>
      </c>
      <c r="N1483"/>
    </row>
    <row r="1484" spans="2:19" ht="26.25" thickBot="1" x14ac:dyDescent="0.3">
      <c r="B1484" s="46" t="s">
        <v>588</v>
      </c>
      <c r="C1484" s="46"/>
      <c r="D1484" s="146">
        <v>41241.707638888889</v>
      </c>
      <c r="E1484" s="146">
        <v>41241.711111111108</v>
      </c>
      <c r="F1484" s="46" t="s">
        <v>2</v>
      </c>
      <c r="G1484" s="25" t="s">
        <v>1302</v>
      </c>
      <c r="H1484" s="2">
        <f t="shared" si="230"/>
        <v>1</v>
      </c>
      <c r="I1484" s="1" t="str">
        <f t="shared" si="234"/>
        <v>SLIC  </v>
      </c>
      <c r="J1484">
        <f t="shared" si="232"/>
        <v>9</v>
      </c>
      <c r="K1484" s="1" t="str">
        <f t="shared" si="227"/>
        <v>SLIC</v>
      </c>
      <c r="L1484"/>
      <c r="M1484" s="1" t="str">
        <f t="shared" si="229"/>
        <v/>
      </c>
      <c r="N1484"/>
    </row>
    <row r="1485" spans="2:19" ht="15.75" thickBot="1" x14ac:dyDescent="0.3">
      <c r="B1485" s="46" t="s">
        <v>264</v>
      </c>
      <c r="C1485" s="46"/>
      <c r="D1485" s="146">
        <v>41241.711111111108</v>
      </c>
      <c r="E1485" s="146">
        <v>41241.768055555556</v>
      </c>
      <c r="F1485" s="46" t="s">
        <v>2</v>
      </c>
      <c r="G1485" s="25" t="s">
        <v>1303</v>
      </c>
      <c r="H1485" s="2">
        <f t="shared" si="230"/>
        <v>1</v>
      </c>
      <c r="I1485" s="1" t="str">
        <f t="shared" si="234"/>
        <v>SECOFC  </v>
      </c>
      <c r="J1485">
        <f t="shared" si="232"/>
        <v>3</v>
      </c>
      <c r="K1485" s="1" t="str">
        <f t="shared" si="227"/>
        <v>SECOFC</v>
      </c>
      <c r="L1485"/>
      <c r="M1485" s="1" t="str">
        <f t="shared" si="229"/>
        <v/>
      </c>
      <c r="N1485"/>
    </row>
    <row r="1486" spans="2:19" ht="15.75" thickBot="1" x14ac:dyDescent="0.3">
      <c r="B1486" s="46" t="s">
        <v>1038</v>
      </c>
      <c r="C1486" s="46"/>
      <c r="D1486" s="146">
        <v>41241.768055555556</v>
      </c>
      <c r="E1486" s="146">
        <v>41243.761805555558</v>
      </c>
      <c r="F1486" s="46" t="s">
        <v>31</v>
      </c>
      <c r="G1486" s="25" t="s">
        <v>1741</v>
      </c>
      <c r="H1486" s="2">
        <f t="shared" si="230"/>
        <v>1</v>
      </c>
      <c r="I1486" s="1" t="str">
        <f t="shared" si="234"/>
        <v>CO  </v>
      </c>
      <c r="J1486">
        <f t="shared" si="232"/>
        <v>4</v>
      </c>
      <c r="K1486" s="1" t="str">
        <f t="shared" si="227"/>
        <v>CO</v>
      </c>
      <c r="L1486"/>
      <c r="M1486" s="1" t="str">
        <f t="shared" si="229"/>
        <v/>
      </c>
      <c r="N1486"/>
    </row>
    <row r="1487" spans="2:19" ht="15.75" thickBot="1" x14ac:dyDescent="0.3">
      <c r="B1487" s="46" t="s">
        <v>693</v>
      </c>
      <c r="C1487" s="46"/>
      <c r="D1487" s="146">
        <v>41243.761805555558</v>
      </c>
      <c r="E1487" s="146">
        <v>41243.768055555556</v>
      </c>
      <c r="F1487" s="46" t="s">
        <v>2</v>
      </c>
      <c r="G1487" s="25" t="s">
        <v>36</v>
      </c>
      <c r="H1487" s="2">
        <f t="shared" si="230"/>
        <v>1</v>
      </c>
      <c r="I1487" s="1" t="str">
        <f t="shared" si="234"/>
        <v>SPO  </v>
      </c>
      <c r="J1487">
        <f t="shared" si="232"/>
        <v>2</v>
      </c>
      <c r="K1487" s="1" t="str">
        <f t="shared" si="227"/>
        <v>SPO</v>
      </c>
      <c r="L1487"/>
      <c r="M1487" s="1" t="str">
        <f t="shared" si="229"/>
        <v/>
      </c>
      <c r="N1487"/>
    </row>
    <row r="1488" spans="2:19" ht="15.75" thickBot="1" x14ac:dyDescent="0.3">
      <c r="B1488" s="46" t="s">
        <v>694</v>
      </c>
      <c r="C1488" s="46"/>
      <c r="D1488" s="146">
        <v>41243.768055555556</v>
      </c>
      <c r="E1488" s="146">
        <v>41246.557638888888</v>
      </c>
      <c r="F1488" s="46" t="s">
        <v>11</v>
      </c>
      <c r="G1488" s="25" t="s">
        <v>38</v>
      </c>
      <c r="H1488" s="2">
        <f t="shared" si="230"/>
        <v>2</v>
      </c>
      <c r="I1488" s="1" t="str">
        <f t="shared" si="234"/>
        <v>CO  </v>
      </c>
      <c r="J1488">
        <f t="shared" si="232"/>
        <v>4</v>
      </c>
      <c r="K1488" s="1" t="str">
        <f t="shared" si="227"/>
        <v>CO</v>
      </c>
      <c r="L1488"/>
      <c r="M1488" s="1" t="str">
        <f t="shared" si="229"/>
        <v/>
      </c>
      <c r="N1488"/>
    </row>
    <row r="1489" spans="1:51" ht="15.75" thickBot="1" x14ac:dyDescent="0.3">
      <c r="B1489" s="46" t="s">
        <v>695</v>
      </c>
      <c r="C1489" s="46"/>
      <c r="D1489" s="146">
        <v>41246.557638888888</v>
      </c>
      <c r="E1489" s="146">
        <v>41246.675000000003</v>
      </c>
      <c r="F1489" s="46" t="s">
        <v>2</v>
      </c>
      <c r="G1489" s="25" t="s">
        <v>1726</v>
      </c>
      <c r="H1489" s="2">
        <f t="shared" si="230"/>
        <v>1</v>
      </c>
      <c r="I1489" s="1" t="str">
        <f t="shared" si="234"/>
        <v>SECOFC  </v>
      </c>
      <c r="J1489">
        <f t="shared" si="232"/>
        <v>3</v>
      </c>
      <c r="K1489" s="1" t="str">
        <f t="shared" si="227"/>
        <v>SECOFC</v>
      </c>
      <c r="L1489"/>
      <c r="M1489" s="1" t="str">
        <f t="shared" si="229"/>
        <v/>
      </c>
      <c r="N1489"/>
    </row>
    <row r="1490" spans="1:51" ht="15.75" thickBot="1" x14ac:dyDescent="0.3">
      <c r="B1490" s="46" t="s">
        <v>991</v>
      </c>
      <c r="C1490" s="46"/>
      <c r="D1490" s="146">
        <v>41246.675000000003</v>
      </c>
      <c r="E1490" s="146">
        <v>41247.658333333333</v>
      </c>
      <c r="F1490" s="46" t="s">
        <v>2</v>
      </c>
      <c r="G1490" s="25" t="s">
        <v>2011</v>
      </c>
      <c r="H1490" s="2">
        <f t="shared" si="230"/>
        <v>1</v>
      </c>
      <c r="I1490" s="1" t="str">
        <f t="shared" si="234"/>
        <v>SLIC  </v>
      </c>
      <c r="J1490">
        <f t="shared" si="232"/>
        <v>9</v>
      </c>
      <c r="K1490" s="1" t="str">
        <f t="shared" si="227"/>
        <v>SLIC</v>
      </c>
      <c r="L1490"/>
      <c r="M1490" s="1" t="str">
        <f t="shared" si="229"/>
        <v/>
      </c>
      <c r="N1490"/>
    </row>
    <row r="1491" spans="1:51" ht="15.75" thickBot="1" x14ac:dyDescent="0.3">
      <c r="B1491" s="46" t="s">
        <v>1205</v>
      </c>
      <c r="C1491" s="46"/>
      <c r="D1491" s="146">
        <v>41247.658333333333</v>
      </c>
      <c r="E1491" s="146">
        <v>41247.780555555553</v>
      </c>
      <c r="F1491" s="46" t="s">
        <v>2</v>
      </c>
      <c r="G1491" s="25" t="s">
        <v>980</v>
      </c>
      <c r="H1491" s="2">
        <f t="shared" si="230"/>
        <v>1</v>
      </c>
      <c r="I1491" s="1" t="str">
        <f t="shared" si="234"/>
        <v>CPL  </v>
      </c>
      <c r="J1491">
        <f t="shared" si="232"/>
        <v>17</v>
      </c>
      <c r="K1491" s="1" t="str">
        <f t="shared" si="227"/>
        <v>CPL</v>
      </c>
      <c r="L1491"/>
      <c r="M1491" s="1" t="str">
        <f t="shared" si="229"/>
        <v/>
      </c>
      <c r="N1491"/>
    </row>
    <row r="1492" spans="1:51" ht="15.75" thickBot="1" x14ac:dyDescent="0.3">
      <c r="B1492" s="46" t="s">
        <v>993</v>
      </c>
      <c r="C1492" s="46"/>
      <c r="D1492" s="146">
        <v>41247.780555555553</v>
      </c>
      <c r="E1492" s="146">
        <v>41248.543749999997</v>
      </c>
      <c r="F1492" s="46" t="s">
        <v>2</v>
      </c>
      <c r="G1492" s="25" t="s">
        <v>385</v>
      </c>
      <c r="H1492" s="2">
        <f t="shared" si="230"/>
        <v>1</v>
      </c>
      <c r="I1492" s="1" t="str">
        <f t="shared" si="234"/>
        <v>SLIC  </v>
      </c>
      <c r="J1492">
        <f t="shared" si="232"/>
        <v>9</v>
      </c>
      <c r="K1492" s="1" t="str">
        <f t="shared" si="227"/>
        <v>SLIC</v>
      </c>
      <c r="L1492"/>
      <c r="M1492" s="1" t="str">
        <f t="shared" si="229"/>
        <v/>
      </c>
      <c r="N1492"/>
    </row>
    <row r="1493" spans="1:51" ht="15.75" thickBot="1" x14ac:dyDescent="0.3">
      <c r="B1493" s="46" t="s">
        <v>1292</v>
      </c>
      <c r="C1493" s="46"/>
      <c r="D1493" s="146">
        <v>41248.543749999997</v>
      </c>
      <c r="E1493" s="146">
        <v>41263.644444444442</v>
      </c>
      <c r="F1493" s="46" t="s">
        <v>197</v>
      </c>
      <c r="G1493" s="25" t="s">
        <v>1150</v>
      </c>
      <c r="H1493" s="2">
        <f t="shared" si="230"/>
        <v>15</v>
      </c>
      <c r="I1493" s="1" t="str">
        <f t="shared" si="234"/>
        <v>CPL  </v>
      </c>
      <c r="J1493">
        <f t="shared" si="232"/>
        <v>17</v>
      </c>
      <c r="K1493" s="1" t="str">
        <f t="shared" si="227"/>
        <v>CPL</v>
      </c>
      <c r="L1493"/>
      <c r="M1493" s="1" t="str">
        <f t="shared" si="229"/>
        <v/>
      </c>
      <c r="N1493"/>
    </row>
    <row r="1494" spans="1:51" ht="15.75" thickBot="1" x14ac:dyDescent="0.3">
      <c r="B1494" s="122" t="s">
        <v>1293</v>
      </c>
      <c r="C1494" s="122"/>
      <c r="D1494" s="148">
        <v>41263.644444444442</v>
      </c>
      <c r="E1494" s="148">
        <v>41263.732638888891</v>
      </c>
      <c r="F1494" s="122" t="s">
        <v>2</v>
      </c>
      <c r="G1494" s="127" t="s">
        <v>861</v>
      </c>
      <c r="H1494" s="121">
        <f t="shared" si="230"/>
        <v>1</v>
      </c>
      <c r="I1494" s="1" t="str">
        <f t="shared" si="234"/>
        <v>ASSDG  </v>
      </c>
      <c r="J1494">
        <f t="shared" si="232"/>
        <v>2</v>
      </c>
      <c r="K1494" s="1" t="str">
        <f t="shared" si="227"/>
        <v>ASSDG</v>
      </c>
      <c r="L1494"/>
      <c r="M1494" s="1" t="str">
        <f t="shared" si="229"/>
        <v/>
      </c>
      <c r="N1494"/>
    </row>
    <row r="1495" spans="1:51" x14ac:dyDescent="0.15">
      <c r="K1495" s="1" t="str">
        <f t="shared" si="227"/>
        <v/>
      </c>
      <c r="M1495" s="1" t="str">
        <f t="shared" si="229"/>
        <v/>
      </c>
    </row>
    <row r="1496" spans="1:51" x14ac:dyDescent="0.15">
      <c r="B1496" s="13"/>
      <c r="C1496" s="13"/>
      <c r="D1496" s="13"/>
      <c r="E1496" s="13"/>
      <c r="F1496" s="13"/>
      <c r="G1496" s="13"/>
      <c r="H1496" s="13"/>
      <c r="I1496" s="39"/>
      <c r="J1496" s="39"/>
      <c r="K1496" s="1" t="str">
        <f t="shared" si="227"/>
        <v/>
      </c>
      <c r="M1496" s="1" t="str">
        <f t="shared" si="229"/>
        <v/>
      </c>
    </row>
    <row r="1497" spans="1:51" ht="11.25" thickBot="1" x14ac:dyDescent="0.2">
      <c r="I1497" s="40" t="s">
        <v>311</v>
      </c>
      <c r="J1497" s="39"/>
      <c r="K1497" s="1" t="str">
        <f t="shared" si="227"/>
        <v>DADOS EXTRAIDOS:</v>
      </c>
      <c r="L1497" s="6" t="s">
        <v>1451</v>
      </c>
      <c r="M1497" s="1" t="str">
        <f t="shared" si="229"/>
        <v>DADOS AGRUPADOS</v>
      </c>
      <c r="P1497" s="6"/>
    </row>
    <row r="1498" spans="1:51" ht="42.75" thickBot="1" x14ac:dyDescent="0.2">
      <c r="A1498" s="2" t="s">
        <v>1525</v>
      </c>
      <c r="G1498" s="16" t="s">
        <v>2012</v>
      </c>
      <c r="I1498" s="6" t="s">
        <v>310</v>
      </c>
      <c r="J1498" s="6" t="s">
        <v>326</v>
      </c>
      <c r="K1498" s="1" t="str">
        <f t="shared" si="227"/>
        <v>DEPTO</v>
      </c>
      <c r="L1498" s="39"/>
      <c r="M1498" s="1" t="str">
        <f t="shared" si="229"/>
        <v/>
      </c>
      <c r="N1498" s="39"/>
      <c r="O1498" s="39"/>
      <c r="P1498" s="89" t="s">
        <v>1478</v>
      </c>
      <c r="Q1498" s="43"/>
      <c r="R1498" s="43"/>
      <c r="S1498" s="42"/>
    </row>
    <row r="1499" spans="1:51" ht="15.75" thickBot="1" x14ac:dyDescent="0.3">
      <c r="B1499" s="46" t="s">
        <v>1304</v>
      </c>
      <c r="C1499" s="46"/>
      <c r="D1499" s="46" t="s">
        <v>1</v>
      </c>
      <c r="E1499" s="146">
        <v>41309.714583333334</v>
      </c>
      <c r="F1499" s="46" t="s">
        <v>2</v>
      </c>
      <c r="G1499" s="24" t="s">
        <v>1</v>
      </c>
      <c r="H1499" s="2">
        <f t="shared" ref="H1499:H1538" si="235">VALUE(IF(LEFT(F1499,1)="&lt;",1,LEFT(F1499,2)))</f>
        <v>1</v>
      </c>
      <c r="I1499" s="1" t="str">
        <f t="shared" ref="I1499:I1507" si="236">RIGHT(B1499,LEN(B1499)-4)</f>
        <v>SMI  </v>
      </c>
      <c r="J1499">
        <f t="shared" ref="J1499:J1538" si="237">SUMIFS($H$1499:$H$1538,$I$1499:$I$1538,I1499)</f>
        <v>5</v>
      </c>
      <c r="K1499" s="1" t="str">
        <f t="shared" si="227"/>
        <v>SMI</v>
      </c>
      <c r="L1499" s="1" t="s">
        <v>1494</v>
      </c>
      <c r="M1499" s="1" t="str">
        <f t="shared" si="229"/>
        <v>SMI</v>
      </c>
      <c r="N1499">
        <v>5</v>
      </c>
      <c r="O1499" s="39"/>
      <c r="P1499" s="84" t="s">
        <v>1501</v>
      </c>
      <c r="Q1499" s="82">
        <f>SUMIFS($N$1499:$N$1519,$M$1499:$M$1519,P1499)</f>
        <v>0</v>
      </c>
      <c r="R1499" s="82"/>
      <c r="S1499" s="83"/>
      <c r="T1499" s="39"/>
      <c r="U1499" s="39"/>
      <c r="V1499" s="39"/>
      <c r="W1499" s="39"/>
      <c r="X1499" s="39"/>
      <c r="Y1499" s="39"/>
      <c r="Z1499" s="39"/>
      <c r="AA1499" s="39"/>
      <c r="AB1499" s="39"/>
      <c r="AC1499" s="39"/>
      <c r="AD1499" s="39"/>
      <c r="AE1499" s="39"/>
      <c r="AF1499" s="39"/>
      <c r="AG1499" s="39"/>
      <c r="AH1499" s="39"/>
      <c r="AI1499" s="39"/>
      <c r="AJ1499" s="39"/>
      <c r="AK1499" s="39"/>
      <c r="AL1499" s="39"/>
      <c r="AM1499" s="39"/>
      <c r="AN1499" s="39"/>
      <c r="AO1499" s="39"/>
      <c r="AP1499" s="39"/>
      <c r="AQ1499" s="39"/>
      <c r="AR1499" s="39"/>
      <c r="AS1499" s="39"/>
      <c r="AT1499" s="39"/>
      <c r="AU1499" s="39"/>
      <c r="AV1499" s="39"/>
      <c r="AW1499" s="39"/>
      <c r="AX1499" s="39"/>
      <c r="AY1499" s="39"/>
    </row>
    <row r="1500" spans="1:51" s="13" customFormat="1" ht="15.75" thickBot="1" x14ac:dyDescent="0.3">
      <c r="A1500" s="39"/>
      <c r="B1500" s="46" t="s">
        <v>1305</v>
      </c>
      <c r="C1500" s="46"/>
      <c r="D1500" s="146">
        <v>41309.714583333334</v>
      </c>
      <c r="E1500" s="146">
        <v>41312.664583333331</v>
      </c>
      <c r="F1500" s="46" t="s">
        <v>11</v>
      </c>
      <c r="G1500" s="25" t="s">
        <v>1317</v>
      </c>
      <c r="H1500" s="2">
        <f t="shared" si="235"/>
        <v>2</v>
      </c>
      <c r="I1500" s="1" t="str">
        <f t="shared" si="236"/>
        <v>CCS  </v>
      </c>
      <c r="J1500">
        <f t="shared" si="237"/>
        <v>2</v>
      </c>
      <c r="K1500" s="1" t="str">
        <f t="shared" si="227"/>
        <v>CCS</v>
      </c>
      <c r="L1500" s="1" t="s">
        <v>1495</v>
      </c>
      <c r="M1500" s="1" t="str">
        <f t="shared" si="229"/>
        <v>CCS</v>
      </c>
      <c r="N1500">
        <v>2</v>
      </c>
      <c r="O1500" s="39"/>
      <c r="P1500" s="84" t="s">
        <v>1505</v>
      </c>
      <c r="Q1500" s="85">
        <f t="shared" ref="Q1500:Q1520" si="238">SUMIFS($N$1499:$N$1519,$M$1499:$M$1519,P1500)</f>
        <v>0</v>
      </c>
      <c r="R1500" s="85"/>
      <c r="S1500" s="86"/>
      <c r="T1500" s="39"/>
      <c r="U1500" s="39"/>
      <c r="V1500" s="39"/>
      <c r="W1500" s="39"/>
      <c r="X1500" s="39"/>
      <c r="Y1500" s="39"/>
      <c r="Z1500" s="39"/>
      <c r="AA1500" s="39"/>
      <c r="AB1500" s="39"/>
      <c r="AC1500" s="39"/>
      <c r="AD1500" s="39"/>
      <c r="AE1500" s="39"/>
      <c r="AF1500" s="39"/>
      <c r="AG1500" s="39"/>
      <c r="AH1500" s="39"/>
      <c r="AI1500" s="39"/>
      <c r="AJ1500" s="39"/>
      <c r="AK1500" s="39"/>
      <c r="AL1500" s="39"/>
      <c r="AM1500" s="39"/>
      <c r="AN1500" s="39"/>
      <c r="AO1500" s="39"/>
      <c r="AP1500" s="39"/>
      <c r="AQ1500" s="39"/>
      <c r="AR1500" s="39"/>
      <c r="AS1500" s="39"/>
      <c r="AT1500" s="39"/>
      <c r="AU1500" s="39"/>
      <c r="AV1500" s="39"/>
      <c r="AW1500" s="39"/>
      <c r="AX1500" s="39"/>
      <c r="AY1500" s="39"/>
    </row>
    <row r="1501" spans="1:51" ht="15.75" thickBot="1" x14ac:dyDescent="0.3">
      <c r="B1501" s="46" t="s">
        <v>1306</v>
      </c>
      <c r="C1501" s="46"/>
      <c r="D1501" s="146">
        <v>41312.664583333331</v>
      </c>
      <c r="E1501" s="146">
        <v>41312.729861111111</v>
      </c>
      <c r="F1501" s="46" t="s">
        <v>2</v>
      </c>
      <c r="G1501" s="25" t="s">
        <v>1318</v>
      </c>
      <c r="H1501" s="2">
        <f t="shared" si="235"/>
        <v>1</v>
      </c>
      <c r="I1501" s="1" t="str">
        <f t="shared" si="236"/>
        <v>SECPEG  </v>
      </c>
      <c r="J1501">
        <f t="shared" si="237"/>
        <v>1</v>
      </c>
      <c r="K1501" s="1" t="str">
        <f t="shared" si="227"/>
        <v>SECPEG</v>
      </c>
      <c r="L1501" s="1" t="s">
        <v>1496</v>
      </c>
      <c r="M1501" s="1" t="str">
        <f t="shared" si="229"/>
        <v>SECPEG</v>
      </c>
      <c r="N1501">
        <v>1</v>
      </c>
      <c r="P1501" s="61" t="s">
        <v>1503</v>
      </c>
      <c r="Q1501" s="62">
        <f t="shared" si="238"/>
        <v>0</v>
      </c>
      <c r="R1501" s="62"/>
      <c r="S1501" s="63"/>
    </row>
    <row r="1502" spans="1:51" ht="26.25" thickBot="1" x14ac:dyDescent="0.3">
      <c r="B1502" s="46" t="s">
        <v>1307</v>
      </c>
      <c r="C1502" s="46"/>
      <c r="D1502" s="146">
        <v>41312.729861111111</v>
      </c>
      <c r="E1502" s="146">
        <v>41313.614583333336</v>
      </c>
      <c r="F1502" s="46" t="s">
        <v>2</v>
      </c>
      <c r="G1502" s="25" t="s">
        <v>2013</v>
      </c>
      <c r="H1502" s="2">
        <f t="shared" si="235"/>
        <v>1</v>
      </c>
      <c r="I1502" s="1" t="str">
        <f t="shared" si="236"/>
        <v>SECADM  </v>
      </c>
      <c r="J1502">
        <f t="shared" si="237"/>
        <v>3</v>
      </c>
      <c r="K1502" s="1" t="str">
        <f t="shared" si="227"/>
        <v>SECADM</v>
      </c>
      <c r="L1502" s="1" t="s">
        <v>315</v>
      </c>
      <c r="M1502" s="1" t="str">
        <f t="shared" si="229"/>
        <v>SECADM</v>
      </c>
      <c r="N1502">
        <v>3</v>
      </c>
      <c r="P1502" s="61" t="s">
        <v>1507</v>
      </c>
      <c r="Q1502" s="62">
        <f t="shared" si="238"/>
        <v>0</v>
      </c>
      <c r="R1502" s="62"/>
      <c r="S1502" s="63"/>
    </row>
    <row r="1503" spans="1:51" ht="15.75" thickBot="1" x14ac:dyDescent="0.3">
      <c r="B1503" s="46" t="s">
        <v>1308</v>
      </c>
      <c r="C1503" s="46"/>
      <c r="D1503" s="146">
        <v>41313.614583333336</v>
      </c>
      <c r="E1503" s="146">
        <v>41313.65347222222</v>
      </c>
      <c r="F1503" s="46" t="s">
        <v>2</v>
      </c>
      <c r="G1503" s="25" t="s">
        <v>2014</v>
      </c>
      <c r="H1503" s="2">
        <f t="shared" si="235"/>
        <v>1</v>
      </c>
      <c r="I1503" s="1" t="str">
        <f t="shared" si="236"/>
        <v>CLC  </v>
      </c>
      <c r="J1503">
        <f t="shared" si="237"/>
        <v>6</v>
      </c>
      <c r="K1503" s="1" t="str">
        <f t="shared" si="227"/>
        <v>CLC</v>
      </c>
      <c r="L1503" s="1" t="s">
        <v>319</v>
      </c>
      <c r="M1503" s="1" t="str">
        <f t="shared" si="229"/>
        <v>CLC</v>
      </c>
      <c r="N1503">
        <v>6</v>
      </c>
      <c r="P1503" s="61" t="s">
        <v>1540</v>
      </c>
      <c r="Q1503" s="62">
        <f t="shared" si="238"/>
        <v>0</v>
      </c>
      <c r="R1503" s="62"/>
      <c r="S1503" s="63"/>
    </row>
    <row r="1504" spans="1:51" ht="15.75" thickBot="1" x14ac:dyDescent="0.3">
      <c r="B1504" s="46" t="s">
        <v>1309</v>
      </c>
      <c r="C1504" s="46"/>
      <c r="D1504" s="146">
        <v>41313.65347222222</v>
      </c>
      <c r="E1504" s="146">
        <v>41318.68472222222</v>
      </c>
      <c r="F1504" s="46" t="s">
        <v>86</v>
      </c>
      <c r="G1504" s="25" t="s">
        <v>357</v>
      </c>
      <c r="H1504" s="2">
        <f t="shared" si="235"/>
        <v>5</v>
      </c>
      <c r="I1504" s="1" t="str">
        <f t="shared" si="236"/>
        <v>SC  </v>
      </c>
      <c r="J1504">
        <f t="shared" si="237"/>
        <v>6</v>
      </c>
      <c r="K1504" s="1" t="str">
        <f t="shared" ref="K1504:K1567" si="239">TRIM(SUBSTITUTE(I1504,CHAR(160),CHAR(32)))</f>
        <v>SC</v>
      </c>
      <c r="L1504" s="1" t="s">
        <v>320</v>
      </c>
      <c r="M1504" s="1" t="str">
        <f t="shared" si="229"/>
        <v>SC</v>
      </c>
      <c r="N1504">
        <v>6</v>
      </c>
      <c r="P1504" s="61" t="s">
        <v>1541</v>
      </c>
      <c r="Q1504" s="62">
        <f t="shared" si="238"/>
        <v>0</v>
      </c>
      <c r="R1504" s="62"/>
      <c r="S1504" s="63"/>
    </row>
    <row r="1505" spans="2:19" ht="15.75" thickBot="1" x14ac:dyDescent="0.3">
      <c r="B1505" s="46" t="s">
        <v>646</v>
      </c>
      <c r="C1505" s="46"/>
      <c r="D1505" s="146">
        <v>41318.68472222222</v>
      </c>
      <c r="E1505" s="146">
        <v>41318.773611111108</v>
      </c>
      <c r="F1505" s="46" t="s">
        <v>2</v>
      </c>
      <c r="G1505" s="25" t="s">
        <v>38</v>
      </c>
      <c r="H1505" s="2">
        <f t="shared" si="235"/>
        <v>1</v>
      </c>
      <c r="I1505" s="1" t="str">
        <f t="shared" si="236"/>
        <v>CLC  </v>
      </c>
      <c r="J1505">
        <f t="shared" si="237"/>
        <v>6</v>
      </c>
      <c r="K1505" s="1" t="str">
        <f t="shared" si="239"/>
        <v>CLC</v>
      </c>
      <c r="L1505" s="1" t="s">
        <v>316</v>
      </c>
      <c r="M1505" s="1" t="str">
        <f t="shared" si="229"/>
        <v>SPO</v>
      </c>
      <c r="N1505">
        <v>26</v>
      </c>
      <c r="P1505" s="61" t="s">
        <v>1542</v>
      </c>
      <c r="Q1505" s="62">
        <f t="shared" si="238"/>
        <v>0</v>
      </c>
      <c r="R1505" s="62"/>
      <c r="S1505" s="63"/>
    </row>
    <row r="1506" spans="2:19" ht="15.75" thickBot="1" x14ac:dyDescent="0.3">
      <c r="B1506" s="46" t="s">
        <v>984</v>
      </c>
      <c r="C1506" s="46"/>
      <c r="D1506" s="146">
        <v>41318.773611111108</v>
      </c>
      <c r="E1506" s="146">
        <v>41345.692361111112</v>
      </c>
      <c r="F1506" s="46" t="s">
        <v>486</v>
      </c>
      <c r="G1506" s="25" t="s">
        <v>619</v>
      </c>
      <c r="H1506" s="2">
        <f t="shared" si="235"/>
        <v>26</v>
      </c>
      <c r="I1506" s="1" t="str">
        <f t="shared" si="236"/>
        <v>SPO  </v>
      </c>
      <c r="J1506">
        <f t="shared" si="237"/>
        <v>26</v>
      </c>
      <c r="K1506" s="1" t="str">
        <f t="shared" si="239"/>
        <v>SPO</v>
      </c>
      <c r="L1506" s="1" t="s">
        <v>317</v>
      </c>
      <c r="M1506" s="1" t="str">
        <f t="shared" si="229"/>
        <v>CO</v>
      </c>
      <c r="N1506">
        <v>1</v>
      </c>
      <c r="P1506" s="61" t="s">
        <v>1543</v>
      </c>
      <c r="Q1506" s="62">
        <f t="shared" si="238"/>
        <v>0</v>
      </c>
      <c r="R1506" s="62"/>
      <c r="S1506" s="63"/>
    </row>
    <row r="1507" spans="2:19" ht="15.75" thickBot="1" x14ac:dyDescent="0.3">
      <c r="B1507" s="46" t="s">
        <v>985</v>
      </c>
      <c r="C1507" s="46"/>
      <c r="D1507" s="146">
        <v>41345.692361111112</v>
      </c>
      <c r="E1507" s="146">
        <v>41345.765277777777</v>
      </c>
      <c r="F1507" s="46" t="s">
        <v>2</v>
      </c>
      <c r="G1507" s="25" t="s">
        <v>827</v>
      </c>
      <c r="H1507" s="2">
        <f t="shared" si="235"/>
        <v>1</v>
      </c>
      <c r="I1507" s="1" t="str">
        <f t="shared" si="236"/>
        <v>CO  </v>
      </c>
      <c r="J1507">
        <f t="shared" si="237"/>
        <v>1</v>
      </c>
      <c r="K1507" s="1" t="str">
        <f t="shared" si="239"/>
        <v>CO</v>
      </c>
      <c r="L1507" s="1" t="s">
        <v>318</v>
      </c>
      <c r="M1507" s="1" t="str">
        <f t="shared" si="229"/>
        <v>SECOFC</v>
      </c>
      <c r="N1507">
        <v>1</v>
      </c>
      <c r="P1507" s="61" t="s">
        <v>1719</v>
      </c>
      <c r="Q1507" s="62">
        <f t="shared" si="238"/>
        <v>0</v>
      </c>
      <c r="R1507" s="62"/>
      <c r="S1507" s="63"/>
    </row>
    <row r="1508" spans="2:19" ht="15.75" thickBot="1" x14ac:dyDescent="0.3">
      <c r="B1508" s="46" t="s">
        <v>986</v>
      </c>
      <c r="C1508" s="46"/>
      <c r="D1508" s="146">
        <v>41345.765277777777</v>
      </c>
      <c r="E1508" s="146">
        <v>41345.811805555553</v>
      </c>
      <c r="F1508" s="46" t="s">
        <v>2</v>
      </c>
      <c r="G1508" s="25" t="s">
        <v>1827</v>
      </c>
      <c r="H1508" s="2">
        <f t="shared" si="235"/>
        <v>1</v>
      </c>
      <c r="I1508" s="1" t="str">
        <f t="shared" ref="I1508:I1538" si="240">RIGHT(B1508,LEN(B1508)-5)</f>
        <v>SECOFC  </v>
      </c>
      <c r="J1508">
        <f t="shared" si="237"/>
        <v>1</v>
      </c>
      <c r="K1508" s="1" t="str">
        <f t="shared" si="239"/>
        <v>SECOFC</v>
      </c>
      <c r="L1508" s="1" t="s">
        <v>323</v>
      </c>
      <c r="M1508" s="1" t="str">
        <f t="shared" si="229"/>
        <v>DG</v>
      </c>
      <c r="N1508">
        <v>2</v>
      </c>
      <c r="P1508" s="61" t="s">
        <v>1509</v>
      </c>
      <c r="Q1508" s="62">
        <f t="shared" si="238"/>
        <v>0</v>
      </c>
      <c r="R1508" s="62"/>
      <c r="S1508" s="63"/>
    </row>
    <row r="1509" spans="2:19" ht="15.75" thickBot="1" x14ac:dyDescent="0.3">
      <c r="B1509" s="46" t="s">
        <v>650</v>
      </c>
      <c r="C1509" s="46"/>
      <c r="D1509" s="146">
        <v>41345.811805555553</v>
      </c>
      <c r="E1509" s="146">
        <v>41346.651388888888</v>
      </c>
      <c r="F1509" s="46" t="s">
        <v>2</v>
      </c>
      <c r="G1509" s="25" t="s">
        <v>1319</v>
      </c>
      <c r="H1509" s="2">
        <f t="shared" si="235"/>
        <v>1</v>
      </c>
      <c r="I1509" s="1" t="str">
        <f t="shared" si="240"/>
        <v>CLC  </v>
      </c>
      <c r="J1509">
        <f t="shared" si="237"/>
        <v>6</v>
      </c>
      <c r="K1509" s="1" t="str">
        <f t="shared" si="239"/>
        <v>CLC</v>
      </c>
      <c r="L1509" s="1" t="s">
        <v>1462</v>
      </c>
      <c r="M1509" s="1" t="str">
        <f t="shared" ref="M1509:M1572" si="241">TRIM(SUBSTITUTE(L1509,CHAR(160),CHAR(32)))</f>
        <v>SLIC</v>
      </c>
      <c r="N1509">
        <v>29</v>
      </c>
      <c r="P1509" s="61" t="s">
        <v>1511</v>
      </c>
      <c r="Q1509" s="62">
        <f t="shared" si="238"/>
        <v>0</v>
      </c>
      <c r="R1509" s="62"/>
      <c r="S1509" s="63"/>
    </row>
    <row r="1510" spans="2:19" ht="15.75" thickBot="1" x14ac:dyDescent="0.3">
      <c r="B1510" s="46" t="s">
        <v>138</v>
      </c>
      <c r="C1510" s="46"/>
      <c r="D1510" s="146">
        <v>41346.651388888888</v>
      </c>
      <c r="E1510" s="146">
        <v>41346.867361111108</v>
      </c>
      <c r="F1510" s="46" t="s">
        <v>2</v>
      </c>
      <c r="G1510" s="25" t="s">
        <v>1810</v>
      </c>
      <c r="H1510" s="2">
        <f t="shared" si="235"/>
        <v>1</v>
      </c>
      <c r="I1510" s="1" t="str">
        <f t="shared" si="240"/>
        <v>SC  </v>
      </c>
      <c r="J1510">
        <f t="shared" si="237"/>
        <v>6</v>
      </c>
      <c r="K1510" s="1" t="str">
        <f t="shared" si="239"/>
        <v>SC</v>
      </c>
      <c r="L1510" s="1" t="s">
        <v>321</v>
      </c>
      <c r="M1510" s="1" t="str">
        <f t="shared" si="241"/>
        <v>SCON</v>
      </c>
      <c r="N1510">
        <v>6</v>
      </c>
      <c r="P1510" s="61" t="s">
        <v>1513</v>
      </c>
      <c r="Q1510" s="62">
        <f t="shared" si="238"/>
        <v>0</v>
      </c>
      <c r="R1510" s="62"/>
      <c r="S1510" s="63"/>
    </row>
    <row r="1511" spans="2:19" ht="15.75" thickBot="1" x14ac:dyDescent="0.3">
      <c r="B1511" s="46" t="s">
        <v>26</v>
      </c>
      <c r="C1511" s="46"/>
      <c r="D1511" s="146">
        <v>41346.867361111108</v>
      </c>
      <c r="E1511" s="146">
        <v>41347.821527777778</v>
      </c>
      <c r="F1511" s="46" t="s">
        <v>2</v>
      </c>
      <c r="G1511" s="25" t="s">
        <v>38</v>
      </c>
      <c r="H1511" s="2">
        <f t="shared" si="235"/>
        <v>1</v>
      </c>
      <c r="I1511" s="1" t="str">
        <f t="shared" si="240"/>
        <v>CLC  </v>
      </c>
      <c r="J1511">
        <f t="shared" si="237"/>
        <v>6</v>
      </c>
      <c r="K1511" s="1" t="str">
        <f t="shared" si="239"/>
        <v>CLC</v>
      </c>
      <c r="L1511" s="1" t="s">
        <v>330</v>
      </c>
      <c r="M1511" s="1" t="str">
        <f t="shared" si="241"/>
        <v>CPL</v>
      </c>
      <c r="N1511">
        <v>33</v>
      </c>
      <c r="P1511" s="58" t="s">
        <v>1515</v>
      </c>
      <c r="Q1511" s="59">
        <f t="shared" si="238"/>
        <v>0</v>
      </c>
      <c r="R1511" s="59"/>
      <c r="S1511" s="60"/>
    </row>
    <row r="1512" spans="2:19" ht="15.75" thickBot="1" x14ac:dyDescent="0.3">
      <c r="B1512" s="46" t="s">
        <v>245</v>
      </c>
      <c r="C1512" s="46"/>
      <c r="D1512" s="146">
        <v>41347.821527777778</v>
      </c>
      <c r="E1512" s="146">
        <v>41348.71875</v>
      </c>
      <c r="F1512" s="46" t="s">
        <v>2</v>
      </c>
      <c r="G1512" s="25" t="s">
        <v>2015</v>
      </c>
      <c r="H1512" s="2">
        <f t="shared" si="235"/>
        <v>1</v>
      </c>
      <c r="I1512" s="1" t="str">
        <f t="shared" si="240"/>
        <v>SECADM  </v>
      </c>
      <c r="J1512">
        <f t="shared" si="237"/>
        <v>3</v>
      </c>
      <c r="K1512" s="1" t="str">
        <f t="shared" si="239"/>
        <v>SECADM</v>
      </c>
      <c r="L1512" s="1" t="s">
        <v>322</v>
      </c>
      <c r="M1512" s="1" t="str">
        <f t="shared" si="241"/>
        <v>ASSDG</v>
      </c>
      <c r="N1512">
        <v>5</v>
      </c>
      <c r="P1512" s="58" t="s">
        <v>1517</v>
      </c>
      <c r="Q1512" s="59">
        <f t="shared" si="238"/>
        <v>0</v>
      </c>
      <c r="R1512" s="59"/>
      <c r="S1512" s="60"/>
    </row>
    <row r="1513" spans="2:19" ht="15.75" thickBot="1" x14ac:dyDescent="0.3">
      <c r="B1513" s="46" t="s">
        <v>1022</v>
      </c>
      <c r="C1513" s="46"/>
      <c r="D1513" s="146">
        <v>41348.71875</v>
      </c>
      <c r="E1513" s="146">
        <v>41348.820138888892</v>
      </c>
      <c r="F1513" s="46" t="s">
        <v>2</v>
      </c>
      <c r="G1513" s="25" t="s">
        <v>2016</v>
      </c>
      <c r="H1513" s="2">
        <f t="shared" si="235"/>
        <v>1</v>
      </c>
      <c r="I1513" s="1" t="str">
        <f t="shared" si="240"/>
        <v>DG  </v>
      </c>
      <c r="J1513">
        <f t="shared" si="237"/>
        <v>2</v>
      </c>
      <c r="K1513" s="1" t="str">
        <f t="shared" si="239"/>
        <v>DG</v>
      </c>
      <c r="L1513"/>
      <c r="M1513" s="97" t="s">
        <v>1549</v>
      </c>
      <c r="N1513">
        <f>SUM(N1495:N1512)</f>
        <v>126</v>
      </c>
      <c r="P1513" s="58" t="s">
        <v>1519</v>
      </c>
      <c r="Q1513" s="59">
        <f t="shared" si="238"/>
        <v>0</v>
      </c>
      <c r="R1513" s="59"/>
      <c r="S1513" s="60"/>
    </row>
    <row r="1514" spans="2:19" ht="15.75" thickBot="1" x14ac:dyDescent="0.3">
      <c r="B1514" s="46" t="s">
        <v>1289</v>
      </c>
      <c r="C1514" s="46"/>
      <c r="D1514" s="146">
        <v>41348.820138888892</v>
      </c>
      <c r="E1514" s="146">
        <v>41353.788888888892</v>
      </c>
      <c r="F1514" s="46" t="s">
        <v>8</v>
      </c>
      <c r="G1514" s="25" t="s">
        <v>624</v>
      </c>
      <c r="H1514" s="2">
        <f t="shared" si="235"/>
        <v>4</v>
      </c>
      <c r="I1514" s="1" t="str">
        <f t="shared" si="240"/>
        <v>SLIC  </v>
      </c>
      <c r="J1514">
        <f t="shared" si="237"/>
        <v>29</v>
      </c>
      <c r="K1514" s="1" t="str">
        <f t="shared" si="239"/>
        <v>SLIC</v>
      </c>
      <c r="L1514"/>
      <c r="M1514" s="1" t="str">
        <f t="shared" si="241"/>
        <v/>
      </c>
      <c r="N1514"/>
      <c r="P1514" s="58" t="s">
        <v>1533</v>
      </c>
      <c r="Q1514" s="59">
        <f t="shared" si="238"/>
        <v>0</v>
      </c>
      <c r="R1514" s="59"/>
      <c r="S1514" s="60"/>
    </row>
    <row r="1515" spans="2:19" ht="15.75" thickBot="1" x14ac:dyDescent="0.3">
      <c r="B1515" s="46" t="s">
        <v>1310</v>
      </c>
      <c r="C1515" s="46"/>
      <c r="D1515" s="146">
        <v>41353.788888888892</v>
      </c>
      <c r="E1515" s="146">
        <v>41353.809027777781</v>
      </c>
      <c r="F1515" s="46" t="s">
        <v>2</v>
      </c>
      <c r="G1515" s="25" t="s">
        <v>422</v>
      </c>
      <c r="H1515" s="2">
        <f t="shared" si="235"/>
        <v>1</v>
      </c>
      <c r="I1515" s="1" t="str">
        <f t="shared" si="240"/>
        <v>SMI  </v>
      </c>
      <c r="J1515">
        <f t="shared" si="237"/>
        <v>5</v>
      </c>
      <c r="K1515" s="1" t="str">
        <f t="shared" si="239"/>
        <v>SMI</v>
      </c>
      <c r="L1515"/>
      <c r="M1515" s="1" t="str">
        <f t="shared" si="241"/>
        <v/>
      </c>
      <c r="N1515"/>
      <c r="P1515" s="58" t="s">
        <v>1522</v>
      </c>
      <c r="Q1515" s="59">
        <f t="shared" si="238"/>
        <v>0</v>
      </c>
      <c r="R1515" s="59"/>
      <c r="S1515" s="60"/>
    </row>
    <row r="1516" spans="2:19" ht="15.75" thickBot="1" x14ac:dyDescent="0.3">
      <c r="B1516" s="46" t="s">
        <v>584</v>
      </c>
      <c r="C1516" s="46"/>
      <c r="D1516" s="146">
        <v>41353.809027777781</v>
      </c>
      <c r="E1516" s="146">
        <v>41359.776388888888</v>
      </c>
      <c r="F1516" s="46" t="s">
        <v>86</v>
      </c>
      <c r="G1516" s="25" t="s">
        <v>24</v>
      </c>
      <c r="H1516" s="2">
        <f t="shared" si="235"/>
        <v>5</v>
      </c>
      <c r="I1516" s="1" t="str">
        <f t="shared" si="240"/>
        <v>SLIC  </v>
      </c>
      <c r="J1516">
        <f t="shared" si="237"/>
        <v>29</v>
      </c>
      <c r="K1516" s="1" t="str">
        <f t="shared" si="239"/>
        <v>SLIC</v>
      </c>
      <c r="L1516"/>
      <c r="M1516" s="1" t="str">
        <f t="shared" si="241"/>
        <v/>
      </c>
      <c r="N1516"/>
      <c r="P1516" s="58" t="s">
        <v>1544</v>
      </c>
      <c r="Q1516" s="59">
        <f t="shared" si="238"/>
        <v>0</v>
      </c>
      <c r="R1516" s="59"/>
      <c r="S1516" s="60"/>
    </row>
    <row r="1517" spans="2:19" ht="15.75" thickBot="1" x14ac:dyDescent="0.3">
      <c r="B1517" s="46" t="s">
        <v>1311</v>
      </c>
      <c r="C1517" s="46"/>
      <c r="D1517" s="146">
        <v>41359.776388888888</v>
      </c>
      <c r="E1517" s="146">
        <v>41366.628472222219</v>
      </c>
      <c r="F1517" s="46" t="s">
        <v>28</v>
      </c>
      <c r="G1517" s="25" t="s">
        <v>1320</v>
      </c>
      <c r="H1517" s="2">
        <f t="shared" si="235"/>
        <v>6</v>
      </c>
      <c r="I1517" s="1" t="str">
        <f t="shared" si="240"/>
        <v>SCON  </v>
      </c>
      <c r="J1517">
        <f t="shared" si="237"/>
        <v>6</v>
      </c>
      <c r="K1517" s="1" t="str">
        <f t="shared" si="239"/>
        <v>SCON</v>
      </c>
      <c r="L1517"/>
      <c r="M1517" s="1" t="str">
        <f t="shared" si="241"/>
        <v/>
      </c>
      <c r="N1517"/>
      <c r="P1517" s="58" t="s">
        <v>1545</v>
      </c>
      <c r="Q1517" s="59">
        <f t="shared" si="238"/>
        <v>5</v>
      </c>
      <c r="R1517" s="59"/>
      <c r="S1517" s="60"/>
    </row>
    <row r="1518" spans="2:19" ht="15.75" thickBot="1" x14ac:dyDescent="0.3">
      <c r="B1518" s="46" t="s">
        <v>657</v>
      </c>
      <c r="C1518" s="46"/>
      <c r="D1518" s="146">
        <v>41366.628472222219</v>
      </c>
      <c r="E1518" s="146">
        <v>41367.647916666669</v>
      </c>
      <c r="F1518" s="46" t="s">
        <v>31</v>
      </c>
      <c r="G1518" s="25" t="s">
        <v>778</v>
      </c>
      <c r="H1518" s="2">
        <f t="shared" si="235"/>
        <v>1</v>
      </c>
      <c r="I1518" s="1" t="str">
        <f t="shared" si="240"/>
        <v>SLIC  </v>
      </c>
      <c r="J1518">
        <f t="shared" si="237"/>
        <v>29</v>
      </c>
      <c r="K1518" s="1" t="str">
        <f t="shared" si="239"/>
        <v>SLIC</v>
      </c>
      <c r="L1518"/>
      <c r="M1518" s="1" t="str">
        <f t="shared" si="241"/>
        <v/>
      </c>
      <c r="N1518"/>
      <c r="P1518" s="58" t="s">
        <v>1546</v>
      </c>
      <c r="Q1518" s="59">
        <f t="shared" si="238"/>
        <v>0</v>
      </c>
      <c r="R1518" s="59"/>
      <c r="S1518" s="60"/>
    </row>
    <row r="1519" spans="2:19" ht="15.75" thickBot="1" x14ac:dyDescent="0.3">
      <c r="B1519" s="46" t="s">
        <v>40</v>
      </c>
      <c r="C1519" s="46"/>
      <c r="D1519" s="146">
        <v>41367.647916666669</v>
      </c>
      <c r="E1519" s="146">
        <v>41367.686111111114</v>
      </c>
      <c r="F1519" s="46" t="s">
        <v>2</v>
      </c>
      <c r="G1519" s="25" t="s">
        <v>1321</v>
      </c>
      <c r="H1519" s="2">
        <f t="shared" si="235"/>
        <v>1</v>
      </c>
      <c r="I1519" s="1" t="str">
        <f t="shared" si="240"/>
        <v>CLC  </v>
      </c>
      <c r="J1519">
        <f t="shared" si="237"/>
        <v>6</v>
      </c>
      <c r="K1519" s="1" t="str">
        <f t="shared" si="239"/>
        <v>CLC</v>
      </c>
      <c r="L1519"/>
      <c r="M1519" s="1" t="str">
        <f t="shared" si="241"/>
        <v/>
      </c>
      <c r="N1519"/>
      <c r="P1519" s="58" t="s">
        <v>1547</v>
      </c>
      <c r="Q1519" s="59">
        <f t="shared" si="238"/>
        <v>0</v>
      </c>
      <c r="R1519" s="59"/>
      <c r="S1519" s="60"/>
    </row>
    <row r="1520" spans="2:19" ht="15.75" thickBot="1" x14ac:dyDescent="0.3">
      <c r="B1520" s="46" t="s">
        <v>1312</v>
      </c>
      <c r="C1520" s="46"/>
      <c r="D1520" s="146">
        <v>41367.686111111114</v>
      </c>
      <c r="E1520" s="146">
        <v>41369.830555555556</v>
      </c>
      <c r="F1520" s="46" t="s">
        <v>11</v>
      </c>
      <c r="G1520" s="25" t="s">
        <v>627</v>
      </c>
      <c r="H1520" s="2">
        <f t="shared" si="235"/>
        <v>2</v>
      </c>
      <c r="I1520" s="1" t="str">
        <f t="shared" si="240"/>
        <v>CPL  </v>
      </c>
      <c r="J1520">
        <f t="shared" si="237"/>
        <v>33</v>
      </c>
      <c r="K1520" s="1" t="str">
        <f t="shared" si="239"/>
        <v>CPL</v>
      </c>
      <c r="L1520"/>
      <c r="M1520" s="1" t="str">
        <f t="shared" si="241"/>
        <v/>
      </c>
      <c r="N1520"/>
      <c r="P1520" s="64" t="s">
        <v>1548</v>
      </c>
      <c r="Q1520" s="88">
        <f t="shared" si="238"/>
        <v>0</v>
      </c>
      <c r="R1520" s="88"/>
      <c r="S1520" s="65"/>
    </row>
    <row r="1521" spans="2:14" ht="15.75" thickBot="1" x14ac:dyDescent="0.3">
      <c r="B1521" s="46" t="s">
        <v>1313</v>
      </c>
      <c r="C1521" s="46"/>
      <c r="D1521" s="146">
        <v>41369.830555555556</v>
      </c>
      <c r="E1521" s="146">
        <v>41372.683333333334</v>
      </c>
      <c r="F1521" s="46" t="s">
        <v>11</v>
      </c>
      <c r="G1521" s="25" t="s">
        <v>457</v>
      </c>
      <c r="H1521" s="2">
        <f t="shared" si="235"/>
        <v>2</v>
      </c>
      <c r="I1521" s="1" t="str">
        <f t="shared" si="240"/>
        <v>ASSDG  </v>
      </c>
      <c r="J1521">
        <f t="shared" si="237"/>
        <v>5</v>
      </c>
      <c r="K1521" s="1" t="str">
        <f t="shared" si="239"/>
        <v>ASSDG</v>
      </c>
      <c r="L1521"/>
      <c r="M1521" s="1" t="str">
        <f t="shared" si="241"/>
        <v/>
      </c>
      <c r="N1521"/>
    </row>
    <row r="1522" spans="2:14" ht="15.75" thickBot="1" x14ac:dyDescent="0.3">
      <c r="B1522" s="46" t="s">
        <v>990</v>
      </c>
      <c r="C1522" s="46"/>
      <c r="D1522" s="146">
        <v>41372.683333333334</v>
      </c>
      <c r="E1522" s="146">
        <v>41373.795138888891</v>
      </c>
      <c r="F1522" s="46" t="s">
        <v>31</v>
      </c>
      <c r="G1522" s="25" t="s">
        <v>2017</v>
      </c>
      <c r="H1522" s="2">
        <f t="shared" si="235"/>
        <v>1</v>
      </c>
      <c r="I1522" s="1" t="str">
        <f t="shared" si="240"/>
        <v>SLIC  </v>
      </c>
      <c r="J1522">
        <f t="shared" si="237"/>
        <v>29</v>
      </c>
      <c r="K1522" s="1" t="str">
        <f t="shared" si="239"/>
        <v>SLIC</v>
      </c>
      <c r="L1522"/>
      <c r="M1522" s="1" t="str">
        <f t="shared" si="241"/>
        <v/>
      </c>
      <c r="N1522"/>
    </row>
    <row r="1523" spans="2:14" ht="15.75" thickBot="1" x14ac:dyDescent="0.3">
      <c r="B1523" s="46" t="s">
        <v>1314</v>
      </c>
      <c r="C1523" s="46"/>
      <c r="D1523" s="146">
        <v>41373.795138888891</v>
      </c>
      <c r="E1523" s="146">
        <v>41374.830555555556</v>
      </c>
      <c r="F1523" s="46" t="s">
        <v>31</v>
      </c>
      <c r="G1523" s="25" t="s">
        <v>2018</v>
      </c>
      <c r="H1523" s="2">
        <f t="shared" si="235"/>
        <v>1</v>
      </c>
      <c r="I1523" s="1" t="str">
        <f t="shared" si="240"/>
        <v>ASSDG  </v>
      </c>
      <c r="J1523">
        <f t="shared" si="237"/>
        <v>5</v>
      </c>
      <c r="K1523" s="1" t="str">
        <f t="shared" si="239"/>
        <v>ASSDG</v>
      </c>
      <c r="L1523"/>
      <c r="M1523" s="1" t="str">
        <f t="shared" si="241"/>
        <v/>
      </c>
      <c r="N1523"/>
    </row>
    <row r="1524" spans="2:14" ht="15.75" thickBot="1" x14ac:dyDescent="0.3">
      <c r="B1524" s="46" t="s">
        <v>662</v>
      </c>
      <c r="C1524" s="46"/>
      <c r="D1524" s="146">
        <v>41374.830555555556</v>
      </c>
      <c r="E1524" s="146">
        <v>41375.69027777778</v>
      </c>
      <c r="F1524" s="46" t="s">
        <v>2</v>
      </c>
      <c r="G1524" s="25" t="s">
        <v>1322</v>
      </c>
      <c r="H1524" s="2">
        <f t="shared" si="235"/>
        <v>1</v>
      </c>
      <c r="I1524" s="1" t="str">
        <f t="shared" si="240"/>
        <v>SLIC  </v>
      </c>
      <c r="J1524">
        <f t="shared" si="237"/>
        <v>29</v>
      </c>
      <c r="K1524" s="1" t="str">
        <f t="shared" si="239"/>
        <v>SLIC</v>
      </c>
      <c r="L1524"/>
      <c r="M1524" s="1" t="str">
        <f t="shared" si="241"/>
        <v/>
      </c>
      <c r="N1524"/>
    </row>
    <row r="1525" spans="2:14" ht="15.75" thickBot="1" x14ac:dyDescent="0.3">
      <c r="B1525" s="46" t="s">
        <v>1315</v>
      </c>
      <c r="C1525" s="46"/>
      <c r="D1525" s="146">
        <v>41375.69027777778</v>
      </c>
      <c r="E1525" s="146">
        <v>41379.646527777775</v>
      </c>
      <c r="F1525" s="46" t="s">
        <v>13</v>
      </c>
      <c r="G1525" s="25" t="s">
        <v>1323</v>
      </c>
      <c r="H1525" s="2">
        <f t="shared" si="235"/>
        <v>3</v>
      </c>
      <c r="I1525" s="1" t="str">
        <f t="shared" si="240"/>
        <v>SMI  </v>
      </c>
      <c r="J1525">
        <f t="shared" si="237"/>
        <v>5</v>
      </c>
      <c r="K1525" s="1" t="str">
        <f t="shared" si="239"/>
        <v>SMI</v>
      </c>
      <c r="L1525"/>
      <c r="M1525" s="1" t="str">
        <f t="shared" si="241"/>
        <v/>
      </c>
      <c r="N1525"/>
    </row>
    <row r="1526" spans="2:14" ht="15.75" thickBot="1" x14ac:dyDescent="0.3">
      <c r="B1526" s="46" t="s">
        <v>664</v>
      </c>
      <c r="C1526" s="46"/>
      <c r="D1526" s="146">
        <v>41379.646527777775</v>
      </c>
      <c r="E1526" s="146">
        <v>41386.556250000001</v>
      </c>
      <c r="F1526" s="46" t="s">
        <v>28</v>
      </c>
      <c r="G1526" s="25" t="s">
        <v>1324</v>
      </c>
      <c r="H1526" s="2">
        <f t="shared" si="235"/>
        <v>6</v>
      </c>
      <c r="I1526" s="1" t="str">
        <f t="shared" si="240"/>
        <v>SLIC  </v>
      </c>
      <c r="J1526">
        <f t="shared" si="237"/>
        <v>29</v>
      </c>
      <c r="K1526" s="1" t="str">
        <f t="shared" si="239"/>
        <v>SLIC</v>
      </c>
      <c r="L1526"/>
      <c r="M1526" s="1" t="str">
        <f t="shared" si="241"/>
        <v/>
      </c>
      <c r="N1526"/>
    </row>
    <row r="1527" spans="2:14" ht="15.75" thickBot="1" x14ac:dyDescent="0.3">
      <c r="B1527" s="46" t="s">
        <v>53</v>
      </c>
      <c r="C1527" s="46"/>
      <c r="D1527" s="146">
        <v>41386.556250000001</v>
      </c>
      <c r="E1527" s="146">
        <v>41386.665972222225</v>
      </c>
      <c r="F1527" s="46" t="s">
        <v>2</v>
      </c>
      <c r="G1527" s="25" t="s">
        <v>1181</v>
      </c>
      <c r="H1527" s="2">
        <f t="shared" si="235"/>
        <v>1</v>
      </c>
      <c r="I1527" s="1" t="str">
        <f t="shared" si="240"/>
        <v>CPL  </v>
      </c>
      <c r="J1527">
        <f t="shared" si="237"/>
        <v>33</v>
      </c>
      <c r="K1527" s="1" t="str">
        <f t="shared" si="239"/>
        <v>CPL</v>
      </c>
      <c r="L1527"/>
      <c r="M1527" s="1" t="str">
        <f t="shared" si="241"/>
        <v/>
      </c>
      <c r="N1527"/>
    </row>
    <row r="1528" spans="2:14" ht="15.75" thickBot="1" x14ac:dyDescent="0.3">
      <c r="B1528" s="46" t="s">
        <v>372</v>
      </c>
      <c r="C1528" s="46"/>
      <c r="D1528" s="146">
        <v>41386.665972222225</v>
      </c>
      <c r="E1528" s="146">
        <v>41387.647916666669</v>
      </c>
      <c r="F1528" s="46" t="s">
        <v>2</v>
      </c>
      <c r="G1528" s="25" t="s">
        <v>385</v>
      </c>
      <c r="H1528" s="2">
        <f t="shared" si="235"/>
        <v>1</v>
      </c>
      <c r="I1528" s="1" t="str">
        <f t="shared" si="240"/>
        <v>SLIC  </v>
      </c>
      <c r="J1528">
        <f t="shared" si="237"/>
        <v>29</v>
      </c>
      <c r="K1528" s="1" t="str">
        <f t="shared" si="239"/>
        <v>SLIC</v>
      </c>
      <c r="L1528"/>
      <c r="M1528" s="1" t="str">
        <f t="shared" si="241"/>
        <v/>
      </c>
      <c r="N1528"/>
    </row>
    <row r="1529" spans="2:14" ht="15.75" thickBot="1" x14ac:dyDescent="0.3">
      <c r="B1529" s="46" t="s">
        <v>1095</v>
      </c>
      <c r="C1529" s="46"/>
      <c r="D1529" s="146">
        <v>41387.647916666669</v>
      </c>
      <c r="E1529" s="146">
        <v>41401.673611111109</v>
      </c>
      <c r="F1529" s="46" t="s">
        <v>665</v>
      </c>
      <c r="G1529" s="25" t="s">
        <v>1325</v>
      </c>
      <c r="H1529" s="2">
        <f t="shared" si="235"/>
        <v>14</v>
      </c>
      <c r="I1529" s="1" t="str">
        <f t="shared" si="240"/>
        <v>CPL  </v>
      </c>
      <c r="J1529">
        <f t="shared" si="237"/>
        <v>33</v>
      </c>
      <c r="K1529" s="1" t="str">
        <f t="shared" si="239"/>
        <v>CPL</v>
      </c>
      <c r="L1529"/>
      <c r="M1529" s="1" t="str">
        <f t="shared" si="241"/>
        <v/>
      </c>
      <c r="N1529"/>
    </row>
    <row r="1530" spans="2:14" ht="15.75" thickBot="1" x14ac:dyDescent="0.3">
      <c r="B1530" s="46" t="s">
        <v>59</v>
      </c>
      <c r="C1530" s="46"/>
      <c r="D1530" s="146">
        <v>41401.673611111109</v>
      </c>
      <c r="E1530" s="146">
        <v>41401.843055555553</v>
      </c>
      <c r="F1530" s="46" t="s">
        <v>2</v>
      </c>
      <c r="G1530" s="25" t="s">
        <v>1326</v>
      </c>
      <c r="H1530" s="2">
        <f t="shared" si="235"/>
        <v>1</v>
      </c>
      <c r="I1530" s="1" t="str">
        <f t="shared" si="240"/>
        <v>ASSDG  </v>
      </c>
      <c r="J1530">
        <f t="shared" si="237"/>
        <v>5</v>
      </c>
      <c r="K1530" s="1" t="str">
        <f t="shared" si="239"/>
        <v>ASSDG</v>
      </c>
      <c r="L1530"/>
      <c r="M1530" s="1" t="str">
        <f t="shared" si="241"/>
        <v/>
      </c>
      <c r="N1530"/>
    </row>
    <row r="1531" spans="2:14" ht="15.75" thickBot="1" x14ac:dyDescent="0.3">
      <c r="B1531" s="46" t="s">
        <v>61</v>
      </c>
      <c r="C1531" s="46"/>
      <c r="D1531" s="146">
        <v>41401.843055555553</v>
      </c>
      <c r="E1531" s="146">
        <v>41402.677083333336</v>
      </c>
      <c r="F1531" s="46" t="s">
        <v>2</v>
      </c>
      <c r="G1531" s="25" t="s">
        <v>1780</v>
      </c>
      <c r="H1531" s="2">
        <f t="shared" si="235"/>
        <v>1</v>
      </c>
      <c r="I1531" s="1" t="str">
        <f t="shared" si="240"/>
        <v>DG  </v>
      </c>
      <c r="J1531">
        <f t="shared" si="237"/>
        <v>2</v>
      </c>
      <c r="K1531" s="1" t="str">
        <f t="shared" si="239"/>
        <v>DG</v>
      </c>
      <c r="L1531"/>
      <c r="M1531" s="1" t="str">
        <f t="shared" si="241"/>
        <v/>
      </c>
      <c r="N1531"/>
    </row>
    <row r="1532" spans="2:14" ht="15.75" thickBot="1" x14ac:dyDescent="0.3">
      <c r="B1532" s="46" t="s">
        <v>1316</v>
      </c>
      <c r="C1532" s="46"/>
      <c r="D1532" s="146">
        <v>41402.677083333336</v>
      </c>
      <c r="E1532" s="146">
        <v>41403.77847222222</v>
      </c>
      <c r="F1532" s="46" t="s">
        <v>31</v>
      </c>
      <c r="G1532" s="25" t="s">
        <v>1327</v>
      </c>
      <c r="H1532" s="2">
        <f t="shared" si="235"/>
        <v>1</v>
      </c>
      <c r="I1532" s="1" t="str">
        <f t="shared" si="240"/>
        <v>SECADM  </v>
      </c>
      <c r="J1532">
        <f t="shared" si="237"/>
        <v>3</v>
      </c>
      <c r="K1532" s="1" t="str">
        <f t="shared" si="239"/>
        <v>SECADM</v>
      </c>
      <c r="L1532"/>
      <c r="M1532" s="1" t="str">
        <f t="shared" si="241"/>
        <v/>
      </c>
      <c r="N1532"/>
    </row>
    <row r="1533" spans="2:14" ht="15.75" thickBot="1" x14ac:dyDescent="0.3">
      <c r="B1533" s="46" t="s">
        <v>696</v>
      </c>
      <c r="C1533" s="46"/>
      <c r="D1533" s="146">
        <v>41403.77847222222</v>
      </c>
      <c r="E1533" s="146">
        <v>41404.6</v>
      </c>
      <c r="F1533" s="46" t="s">
        <v>2</v>
      </c>
      <c r="G1533" s="25" t="s">
        <v>1328</v>
      </c>
      <c r="H1533" s="2">
        <f t="shared" si="235"/>
        <v>1</v>
      </c>
      <c r="I1533" s="1" t="str">
        <f t="shared" si="240"/>
        <v>CLC  </v>
      </c>
      <c r="J1533">
        <f t="shared" si="237"/>
        <v>6</v>
      </c>
      <c r="K1533" s="1" t="str">
        <f t="shared" si="239"/>
        <v>CLC</v>
      </c>
      <c r="L1533"/>
      <c r="M1533" s="1" t="str">
        <f t="shared" si="241"/>
        <v/>
      </c>
      <c r="N1533"/>
    </row>
    <row r="1534" spans="2:14" ht="15.75" thickBot="1" x14ac:dyDescent="0.3">
      <c r="B1534" s="46" t="s">
        <v>379</v>
      </c>
      <c r="C1534" s="46"/>
      <c r="D1534" s="146">
        <v>41404.6</v>
      </c>
      <c r="E1534" s="146">
        <v>41409.751388888886</v>
      </c>
      <c r="F1534" s="46" t="s">
        <v>86</v>
      </c>
      <c r="G1534" s="25" t="s">
        <v>1328</v>
      </c>
      <c r="H1534" s="2">
        <f t="shared" si="235"/>
        <v>5</v>
      </c>
      <c r="I1534" s="1" t="str">
        <f t="shared" si="240"/>
        <v>SLIC  </v>
      </c>
      <c r="J1534">
        <f t="shared" si="237"/>
        <v>29</v>
      </c>
      <c r="K1534" s="1" t="str">
        <f t="shared" si="239"/>
        <v>SLIC</v>
      </c>
      <c r="L1534"/>
      <c r="M1534" s="1" t="str">
        <f t="shared" si="241"/>
        <v/>
      </c>
      <c r="N1534"/>
    </row>
    <row r="1535" spans="2:14" ht="15.75" thickBot="1" x14ac:dyDescent="0.3">
      <c r="B1535" s="46" t="s">
        <v>380</v>
      </c>
      <c r="C1535" s="46"/>
      <c r="D1535" s="146">
        <v>41409.751388888886</v>
      </c>
      <c r="E1535" s="146">
        <v>41409.765277777777</v>
      </c>
      <c r="F1535" s="46" t="s">
        <v>2</v>
      </c>
      <c r="G1535" s="25" t="s">
        <v>1329</v>
      </c>
      <c r="H1535" s="2">
        <f t="shared" si="235"/>
        <v>1</v>
      </c>
      <c r="I1535" s="1" t="str">
        <f t="shared" si="240"/>
        <v>CPL  </v>
      </c>
      <c r="J1535">
        <f t="shared" si="237"/>
        <v>33</v>
      </c>
      <c r="K1535" s="1" t="str">
        <f t="shared" si="239"/>
        <v>CPL</v>
      </c>
      <c r="L1535"/>
      <c r="M1535" s="1" t="str">
        <f t="shared" si="241"/>
        <v/>
      </c>
      <c r="N1535"/>
    </row>
    <row r="1536" spans="2:14" ht="15.75" thickBot="1" x14ac:dyDescent="0.3">
      <c r="B1536" s="46" t="s">
        <v>382</v>
      </c>
      <c r="C1536" s="46"/>
      <c r="D1536" s="146">
        <v>41409.765277777777</v>
      </c>
      <c r="E1536" s="146">
        <v>41415.606944444444</v>
      </c>
      <c r="F1536" s="46" t="s">
        <v>86</v>
      </c>
      <c r="G1536" s="25" t="s">
        <v>1149</v>
      </c>
      <c r="H1536" s="2">
        <f t="shared" si="235"/>
        <v>5</v>
      </c>
      <c r="I1536" s="1" t="str">
        <f t="shared" si="240"/>
        <v>SLIC  </v>
      </c>
      <c r="J1536">
        <f t="shared" si="237"/>
        <v>29</v>
      </c>
      <c r="K1536" s="1" t="str">
        <f t="shared" si="239"/>
        <v>SLIC</v>
      </c>
      <c r="L1536"/>
      <c r="M1536" s="1" t="str">
        <f t="shared" si="241"/>
        <v/>
      </c>
      <c r="N1536"/>
    </row>
    <row r="1537" spans="1:39" ht="15.75" thickBot="1" x14ac:dyDescent="0.3">
      <c r="B1537" s="46" t="s">
        <v>384</v>
      </c>
      <c r="C1537" s="46"/>
      <c r="D1537" s="146">
        <v>41415.606944444444</v>
      </c>
      <c r="E1537" s="146">
        <v>41430.759722222225</v>
      </c>
      <c r="F1537" s="46" t="s">
        <v>197</v>
      </c>
      <c r="G1537" s="25" t="s">
        <v>387</v>
      </c>
      <c r="H1537" s="2">
        <f t="shared" si="235"/>
        <v>15</v>
      </c>
      <c r="I1537" s="1" t="str">
        <f t="shared" si="240"/>
        <v>CPL  </v>
      </c>
      <c r="J1537">
        <f t="shared" si="237"/>
        <v>33</v>
      </c>
      <c r="K1537" s="1" t="str">
        <f t="shared" si="239"/>
        <v>CPL</v>
      </c>
      <c r="L1537"/>
      <c r="M1537" s="1" t="str">
        <f t="shared" si="241"/>
        <v/>
      </c>
      <c r="N1537"/>
    </row>
    <row r="1538" spans="1:39" ht="15.75" thickBot="1" x14ac:dyDescent="0.3">
      <c r="B1538" s="46" t="s">
        <v>841</v>
      </c>
      <c r="C1538" s="46"/>
      <c r="D1538" s="146">
        <v>41430.759722222225</v>
      </c>
      <c r="E1538" s="146">
        <v>41431.618750000001</v>
      </c>
      <c r="F1538" s="46" t="s">
        <v>2</v>
      </c>
      <c r="G1538" s="25" t="s">
        <v>861</v>
      </c>
      <c r="H1538" s="2">
        <f t="shared" si="235"/>
        <v>1</v>
      </c>
      <c r="I1538" s="1" t="str">
        <f t="shared" si="240"/>
        <v>ASSDG  </v>
      </c>
      <c r="J1538">
        <f t="shared" si="237"/>
        <v>5</v>
      </c>
      <c r="K1538" s="1" t="str">
        <f t="shared" si="239"/>
        <v>ASSDG</v>
      </c>
      <c r="L1538"/>
      <c r="M1538" s="1" t="str">
        <f t="shared" si="241"/>
        <v/>
      </c>
      <c r="N1538"/>
    </row>
    <row r="1539" spans="1:39" x14ac:dyDescent="0.15">
      <c r="I1539" s="39"/>
      <c r="J1539" s="39"/>
      <c r="K1539" s="1" t="str">
        <f t="shared" si="239"/>
        <v/>
      </c>
      <c r="M1539" s="1" t="str">
        <f t="shared" si="241"/>
        <v/>
      </c>
    </row>
    <row r="1540" spans="1:39" x14ac:dyDescent="0.15">
      <c r="B1540" s="13"/>
      <c r="C1540" s="13"/>
      <c r="D1540" s="13"/>
      <c r="E1540" s="13"/>
      <c r="F1540" s="13"/>
      <c r="G1540" s="13"/>
      <c r="H1540" s="13"/>
      <c r="I1540" s="39"/>
      <c r="J1540" s="39"/>
      <c r="K1540" s="1" t="str">
        <f t="shared" si="239"/>
        <v/>
      </c>
      <c r="M1540" s="1" t="str">
        <f t="shared" si="241"/>
        <v/>
      </c>
    </row>
    <row r="1541" spans="1:39" ht="11.25" thickBot="1" x14ac:dyDescent="0.2">
      <c r="I1541" s="40" t="s">
        <v>311</v>
      </c>
      <c r="J1541" s="39"/>
      <c r="K1541" s="1" t="str">
        <f t="shared" si="239"/>
        <v>DADOS EXTRAIDOS:</v>
      </c>
      <c r="L1541" s="6" t="s">
        <v>1451</v>
      </c>
      <c r="M1541" s="1" t="str">
        <f t="shared" si="241"/>
        <v>DADOS AGRUPADOS</v>
      </c>
      <c r="P1541" s="6"/>
    </row>
    <row r="1542" spans="1:39" ht="42.75" thickBot="1" x14ac:dyDescent="0.2">
      <c r="A1542" s="2" t="s">
        <v>1525</v>
      </c>
      <c r="G1542" s="16" t="s">
        <v>2019</v>
      </c>
      <c r="I1542" s="6" t="s">
        <v>310</v>
      </c>
      <c r="J1542" s="6" t="s">
        <v>326</v>
      </c>
      <c r="K1542" s="1" t="str">
        <f t="shared" si="239"/>
        <v>DEPTO</v>
      </c>
      <c r="L1542" s="39"/>
      <c r="M1542" s="1" t="str">
        <f t="shared" si="241"/>
        <v/>
      </c>
      <c r="N1542" s="39"/>
      <c r="O1542" s="39"/>
      <c r="P1542" s="89" t="s">
        <v>1478</v>
      </c>
      <c r="Q1542" s="43"/>
      <c r="R1542" s="43"/>
      <c r="S1542" s="42"/>
    </row>
    <row r="1543" spans="1:39" ht="15" x14ac:dyDescent="0.25">
      <c r="B1543" s="46" t="s">
        <v>1304</v>
      </c>
      <c r="C1543" s="46"/>
      <c r="D1543" s="46" t="s">
        <v>1</v>
      </c>
      <c r="E1543" s="146">
        <v>42209.74722222222</v>
      </c>
      <c r="F1543" s="46" t="s">
        <v>2</v>
      </c>
      <c r="G1543" s="26" t="s">
        <v>1</v>
      </c>
      <c r="H1543" s="2">
        <f t="shared" ref="H1543:H1574" si="242">VALUE(IF(LEFT(F1543,1)="&lt;",1,LEFT(F1543,2)))</f>
        <v>1</v>
      </c>
      <c r="I1543" s="1" t="str">
        <f t="shared" ref="I1543:I1551" si="243">RIGHT(B1543,LEN(B1543)-4)</f>
        <v>SMI  </v>
      </c>
      <c r="J1543">
        <f t="shared" ref="J1543:J1574" si="244">SUMIFS($H$1543:$H$1652,$I$1543:$I$1652,I1543)</f>
        <v>20</v>
      </c>
      <c r="K1543" s="1" t="str">
        <f t="shared" si="239"/>
        <v>SMI</v>
      </c>
      <c r="L1543" s="1" t="s">
        <v>1494</v>
      </c>
      <c r="M1543" s="1" t="str">
        <f t="shared" si="241"/>
        <v>SMI</v>
      </c>
      <c r="N1543">
        <v>20</v>
      </c>
      <c r="O1543" s="39"/>
      <c r="P1543" s="84" t="s">
        <v>1501</v>
      </c>
      <c r="Q1543" s="82">
        <f>SUMIFS($N$1543:$N$1563,$M$1543:$M$1563,P1543)</f>
        <v>8</v>
      </c>
      <c r="R1543" s="82"/>
      <c r="S1543" s="83"/>
      <c r="T1543" s="39"/>
      <c r="U1543" s="39"/>
      <c r="V1543" s="39"/>
      <c r="W1543" s="39"/>
      <c r="X1543" s="39"/>
      <c r="Y1543" s="39"/>
      <c r="Z1543" s="39"/>
      <c r="AA1543" s="39"/>
      <c r="AB1543" s="39"/>
      <c r="AC1543" s="39"/>
      <c r="AD1543" s="39"/>
      <c r="AE1543" s="39"/>
      <c r="AF1543" s="39"/>
      <c r="AG1543" s="39"/>
      <c r="AH1543" s="39"/>
      <c r="AI1543" s="39"/>
      <c r="AJ1543" s="39"/>
      <c r="AK1543" s="39"/>
      <c r="AL1543" s="39"/>
      <c r="AM1543" s="39"/>
    </row>
    <row r="1544" spans="1:39" s="13" customFormat="1" ht="25.5" x14ac:dyDescent="0.25">
      <c r="A1544" s="39"/>
      <c r="B1544" s="46" t="s">
        <v>1305</v>
      </c>
      <c r="C1544" s="46"/>
      <c r="D1544" s="146">
        <v>42209.74722222222</v>
      </c>
      <c r="E1544" s="146">
        <v>42221.647222222222</v>
      </c>
      <c r="F1544" s="46" t="s">
        <v>42</v>
      </c>
      <c r="G1544" s="28" t="s">
        <v>2020</v>
      </c>
      <c r="H1544" s="2">
        <f t="shared" si="242"/>
        <v>11</v>
      </c>
      <c r="I1544" s="1" t="str">
        <f t="shared" si="243"/>
        <v>CCS  </v>
      </c>
      <c r="J1544">
        <f t="shared" si="244"/>
        <v>14</v>
      </c>
      <c r="K1544" s="1" t="str">
        <f t="shared" si="239"/>
        <v>CCS</v>
      </c>
      <c r="L1544" s="1" t="s">
        <v>1495</v>
      </c>
      <c r="M1544" s="1" t="str">
        <f t="shared" si="241"/>
        <v>CCS</v>
      </c>
      <c r="N1544">
        <v>14</v>
      </c>
      <c r="O1544" s="39"/>
      <c r="P1544" s="84" t="s">
        <v>1505</v>
      </c>
      <c r="Q1544" s="85">
        <f t="shared" ref="Q1544:Q1564" si="245">SUMIFS($N$1543:$N$1563,$M$1543:$M$1563,P1544)</f>
        <v>0</v>
      </c>
      <c r="R1544" s="85"/>
      <c r="S1544" s="86"/>
      <c r="T1544" s="39"/>
      <c r="U1544" s="39"/>
      <c r="V1544" s="39"/>
      <c r="W1544" s="39"/>
      <c r="X1544" s="39"/>
      <c r="Y1544" s="39"/>
      <c r="Z1544" s="39"/>
      <c r="AA1544" s="39"/>
      <c r="AB1544" s="39"/>
      <c r="AC1544" s="39"/>
      <c r="AD1544" s="39"/>
      <c r="AE1544" s="39"/>
      <c r="AF1544" s="39"/>
      <c r="AG1544" s="39"/>
      <c r="AH1544" s="39"/>
      <c r="AI1544" s="39"/>
      <c r="AJ1544" s="39"/>
      <c r="AK1544" s="39"/>
      <c r="AL1544" s="39"/>
      <c r="AM1544" s="39"/>
    </row>
    <row r="1545" spans="1:39" ht="15" x14ac:dyDescent="0.25">
      <c r="B1545" s="46" t="s">
        <v>1330</v>
      </c>
      <c r="C1545" s="46"/>
      <c r="D1545" s="146">
        <v>42221.647222222222</v>
      </c>
      <c r="E1545" s="146">
        <v>42222.618055555555</v>
      </c>
      <c r="F1545" s="46" t="s">
        <v>2</v>
      </c>
      <c r="G1545" s="28" t="s">
        <v>213</v>
      </c>
      <c r="H1545" s="2">
        <f t="shared" si="242"/>
        <v>1</v>
      </c>
      <c r="I1545" s="1" t="str">
        <f t="shared" si="243"/>
        <v>CLC  </v>
      </c>
      <c r="J1545">
        <f t="shared" si="244"/>
        <v>79</v>
      </c>
      <c r="K1545" s="1" t="str">
        <f t="shared" si="239"/>
        <v>CLC</v>
      </c>
      <c r="L1545" s="1" t="s">
        <v>319</v>
      </c>
      <c r="M1545" s="1" t="str">
        <f t="shared" si="241"/>
        <v>CLC</v>
      </c>
      <c r="N1545">
        <v>79</v>
      </c>
      <c r="O1545" s="39"/>
      <c r="P1545" s="61" t="s">
        <v>1503</v>
      </c>
      <c r="Q1545" s="62">
        <f t="shared" si="245"/>
        <v>0</v>
      </c>
      <c r="R1545" s="62"/>
      <c r="S1545" s="63"/>
      <c r="T1545" s="39"/>
      <c r="U1545" s="39"/>
      <c r="V1545" s="39"/>
      <c r="W1545" s="39"/>
      <c r="X1545" s="39"/>
      <c r="Y1545" s="39"/>
      <c r="Z1545" s="39"/>
      <c r="AA1545" s="39"/>
      <c r="AB1545" s="39"/>
      <c r="AC1545" s="39"/>
      <c r="AD1545" s="39"/>
      <c r="AE1545" s="39"/>
      <c r="AF1545" s="39"/>
      <c r="AG1545" s="39"/>
      <c r="AH1545" s="39"/>
      <c r="AI1545" s="39"/>
      <c r="AJ1545" s="39"/>
      <c r="AK1545" s="39"/>
      <c r="AL1545" s="39"/>
      <c r="AM1545" s="39"/>
    </row>
    <row r="1546" spans="1:39" ht="15" x14ac:dyDescent="0.25">
      <c r="B1546" s="46" t="s">
        <v>1331</v>
      </c>
      <c r="C1546" s="46"/>
      <c r="D1546" s="146">
        <v>42222.618055555555</v>
      </c>
      <c r="E1546" s="146">
        <v>42223.543055555558</v>
      </c>
      <c r="F1546" s="46" t="s">
        <v>2</v>
      </c>
      <c r="G1546" s="28" t="s">
        <v>422</v>
      </c>
      <c r="H1546" s="2">
        <f t="shared" si="242"/>
        <v>1</v>
      </c>
      <c r="I1546" s="1" t="str">
        <f t="shared" si="243"/>
        <v>SMI  </v>
      </c>
      <c r="J1546">
        <f t="shared" si="244"/>
        <v>20</v>
      </c>
      <c r="K1546" s="1" t="str">
        <f t="shared" si="239"/>
        <v>SMI</v>
      </c>
      <c r="L1546" s="1" t="s">
        <v>1496</v>
      </c>
      <c r="M1546" s="1" t="str">
        <f t="shared" si="241"/>
        <v>SECPEG</v>
      </c>
      <c r="N1546">
        <v>1</v>
      </c>
      <c r="O1546" s="39"/>
      <c r="P1546" s="61" t="s">
        <v>1507</v>
      </c>
      <c r="Q1546" s="62">
        <f t="shared" si="245"/>
        <v>0</v>
      </c>
      <c r="R1546" s="62"/>
      <c r="S1546" s="63"/>
      <c r="T1546" s="39"/>
      <c r="U1546" s="39"/>
      <c r="V1546" s="39"/>
      <c r="W1546" s="39"/>
      <c r="X1546" s="39"/>
      <c r="Y1546" s="39"/>
      <c r="Z1546" s="39"/>
      <c r="AA1546" s="39"/>
      <c r="AB1546" s="39"/>
      <c r="AC1546" s="39"/>
      <c r="AD1546" s="39"/>
      <c r="AE1546" s="39"/>
      <c r="AF1546" s="39"/>
      <c r="AG1546" s="39"/>
      <c r="AH1546" s="39"/>
      <c r="AI1546" s="39"/>
      <c r="AJ1546" s="39"/>
      <c r="AK1546" s="39"/>
      <c r="AL1546" s="39"/>
      <c r="AM1546" s="39"/>
    </row>
    <row r="1547" spans="1:39" ht="15" x14ac:dyDescent="0.25">
      <c r="B1547" s="46" t="s">
        <v>1332</v>
      </c>
      <c r="C1547" s="46"/>
      <c r="D1547" s="146">
        <v>42223.543055555558</v>
      </c>
      <c r="E1547" s="146">
        <v>42226.32708333333</v>
      </c>
      <c r="F1547" s="46" t="s">
        <v>11</v>
      </c>
      <c r="G1547" s="28" t="s">
        <v>2021</v>
      </c>
      <c r="H1547" s="2">
        <f t="shared" si="242"/>
        <v>2</v>
      </c>
      <c r="I1547" s="1" t="str">
        <f t="shared" si="243"/>
        <v>CCS  </v>
      </c>
      <c r="J1547">
        <f t="shared" si="244"/>
        <v>14</v>
      </c>
      <c r="K1547" s="1" t="str">
        <f t="shared" si="239"/>
        <v>CCS</v>
      </c>
      <c r="L1547" s="1" t="s">
        <v>315</v>
      </c>
      <c r="M1547" s="1" t="str">
        <f t="shared" si="241"/>
        <v>SECADM</v>
      </c>
      <c r="N1547">
        <v>22</v>
      </c>
      <c r="O1547" s="39"/>
      <c r="P1547" s="61" t="s">
        <v>1540</v>
      </c>
      <c r="Q1547" s="62">
        <f t="shared" si="245"/>
        <v>0</v>
      </c>
      <c r="R1547" s="62"/>
      <c r="S1547" s="63"/>
      <c r="T1547" s="39"/>
      <c r="U1547" s="39"/>
      <c r="V1547" s="39"/>
      <c r="W1547" s="39"/>
      <c r="X1547" s="39"/>
      <c r="Y1547" s="39"/>
      <c r="Z1547" s="39"/>
      <c r="AA1547" s="39"/>
      <c r="AB1547" s="39"/>
      <c r="AC1547" s="39"/>
      <c r="AD1547" s="39"/>
      <c r="AE1547" s="39"/>
      <c r="AF1547" s="39"/>
      <c r="AG1547" s="39"/>
      <c r="AH1547" s="39"/>
      <c r="AI1547" s="39"/>
      <c r="AJ1547" s="39"/>
      <c r="AK1547" s="39"/>
      <c r="AL1547" s="39"/>
      <c r="AM1547" s="39"/>
    </row>
    <row r="1548" spans="1:39" ht="15" x14ac:dyDescent="0.25">
      <c r="B1548" s="46" t="s">
        <v>830</v>
      </c>
      <c r="C1548" s="46"/>
      <c r="D1548" s="146">
        <v>42226.32708333333</v>
      </c>
      <c r="E1548" s="146">
        <v>42228.55972222222</v>
      </c>
      <c r="F1548" s="46" t="s">
        <v>11</v>
      </c>
      <c r="G1548" s="28" t="s">
        <v>213</v>
      </c>
      <c r="H1548" s="2">
        <f t="shared" si="242"/>
        <v>2</v>
      </c>
      <c r="I1548" s="1" t="str">
        <f t="shared" si="243"/>
        <v>CLC  </v>
      </c>
      <c r="J1548">
        <f t="shared" si="244"/>
        <v>79</v>
      </c>
      <c r="K1548" s="1" t="str">
        <f t="shared" si="239"/>
        <v>CLC</v>
      </c>
      <c r="L1548" s="1" t="s">
        <v>320</v>
      </c>
      <c r="M1548" s="1" t="str">
        <f t="shared" si="241"/>
        <v>SC</v>
      </c>
      <c r="N1548">
        <v>77</v>
      </c>
      <c r="O1548" s="39"/>
      <c r="P1548" s="61" t="s">
        <v>1541</v>
      </c>
      <c r="Q1548" s="62">
        <f t="shared" si="245"/>
        <v>0</v>
      </c>
      <c r="R1548" s="62"/>
      <c r="S1548" s="63"/>
      <c r="T1548" s="39"/>
      <c r="U1548" s="39"/>
      <c r="V1548" s="39"/>
      <c r="W1548" s="39"/>
      <c r="X1548" s="39"/>
      <c r="Y1548" s="39"/>
      <c r="Z1548" s="39"/>
      <c r="AA1548" s="39"/>
      <c r="AB1548" s="39"/>
      <c r="AC1548" s="39"/>
      <c r="AD1548" s="39"/>
      <c r="AE1548" s="39"/>
      <c r="AF1548" s="39"/>
      <c r="AG1548" s="39"/>
      <c r="AH1548" s="39"/>
      <c r="AI1548" s="39"/>
      <c r="AJ1548" s="39"/>
      <c r="AK1548" s="39"/>
      <c r="AL1548" s="39"/>
      <c r="AM1548" s="39"/>
    </row>
    <row r="1549" spans="1:39" ht="15" x14ac:dyDescent="0.25">
      <c r="B1549" s="46" t="s">
        <v>1333</v>
      </c>
      <c r="C1549" s="46"/>
      <c r="D1549" s="146">
        <v>42228.55972222222</v>
      </c>
      <c r="E1549" s="146">
        <v>42228.564583333333</v>
      </c>
      <c r="F1549" s="46" t="s">
        <v>2</v>
      </c>
      <c r="G1549" s="28" t="s">
        <v>538</v>
      </c>
      <c r="H1549" s="2">
        <f t="shared" si="242"/>
        <v>1</v>
      </c>
      <c r="I1549" s="1" t="str">
        <f t="shared" si="243"/>
        <v>CCS  </v>
      </c>
      <c r="J1549">
        <f t="shared" si="244"/>
        <v>14</v>
      </c>
      <c r="K1549" s="1" t="str">
        <f t="shared" si="239"/>
        <v>CCS</v>
      </c>
      <c r="L1549" s="1" t="s">
        <v>1476</v>
      </c>
      <c r="M1549" s="1" t="str">
        <f t="shared" si="241"/>
        <v>SIASG</v>
      </c>
      <c r="N1549">
        <v>9</v>
      </c>
      <c r="O1549" s="39"/>
      <c r="P1549" s="61" t="s">
        <v>1542</v>
      </c>
      <c r="Q1549" s="62">
        <f t="shared" si="245"/>
        <v>0</v>
      </c>
      <c r="R1549" s="62"/>
      <c r="S1549" s="63"/>
      <c r="T1549" s="39"/>
      <c r="U1549" s="39"/>
      <c r="V1549" s="39"/>
      <c r="W1549" s="39"/>
      <c r="X1549" s="39"/>
      <c r="Y1549" s="39"/>
      <c r="Z1549" s="39"/>
      <c r="AA1549" s="39"/>
      <c r="AB1549" s="39"/>
      <c r="AC1549" s="39"/>
      <c r="AD1549" s="39"/>
      <c r="AE1549" s="39"/>
      <c r="AF1549" s="39"/>
      <c r="AG1549" s="39"/>
      <c r="AH1549" s="39"/>
      <c r="AI1549" s="39"/>
      <c r="AJ1549" s="39"/>
      <c r="AK1549" s="39"/>
      <c r="AL1549" s="39"/>
      <c r="AM1549" s="39"/>
    </row>
    <row r="1550" spans="1:39" ht="15" x14ac:dyDescent="0.25">
      <c r="B1550" s="46" t="s">
        <v>1334</v>
      </c>
      <c r="C1550" s="46"/>
      <c r="D1550" s="146">
        <v>42228.564583333333</v>
      </c>
      <c r="E1550" s="146">
        <v>42228.797222222223</v>
      </c>
      <c r="F1550" s="46" t="s">
        <v>2</v>
      </c>
      <c r="G1550" s="28" t="s">
        <v>1741</v>
      </c>
      <c r="H1550" s="2">
        <f t="shared" si="242"/>
        <v>1</v>
      </c>
      <c r="I1550" s="1" t="str">
        <f t="shared" si="243"/>
        <v>SECPEG  </v>
      </c>
      <c r="J1550">
        <f t="shared" si="244"/>
        <v>1</v>
      </c>
      <c r="K1550" s="1" t="str">
        <f t="shared" si="239"/>
        <v>SECPEG</v>
      </c>
      <c r="L1550" s="1" t="s">
        <v>316</v>
      </c>
      <c r="M1550" s="1" t="str">
        <f t="shared" si="241"/>
        <v>SPO</v>
      </c>
      <c r="N1550">
        <v>12</v>
      </c>
      <c r="O1550" s="39"/>
      <c r="P1550" s="61" t="s">
        <v>1543</v>
      </c>
      <c r="Q1550" s="62">
        <f t="shared" si="245"/>
        <v>0</v>
      </c>
      <c r="R1550" s="62"/>
      <c r="S1550" s="63"/>
      <c r="T1550" s="39"/>
      <c r="U1550" s="39"/>
      <c r="V1550" s="39"/>
      <c r="W1550" s="39"/>
      <c r="X1550" s="39"/>
      <c r="Y1550" s="39"/>
      <c r="Z1550" s="39"/>
      <c r="AA1550" s="39"/>
      <c r="AB1550" s="39"/>
      <c r="AC1550" s="39"/>
      <c r="AD1550" s="39"/>
      <c r="AE1550" s="39"/>
      <c r="AF1550" s="39"/>
      <c r="AG1550" s="39"/>
      <c r="AH1550" s="39"/>
      <c r="AI1550" s="39"/>
      <c r="AJ1550" s="39"/>
      <c r="AK1550" s="39"/>
      <c r="AL1550" s="39"/>
      <c r="AM1550" s="39"/>
    </row>
    <row r="1551" spans="1:39" ht="15" x14ac:dyDescent="0.25">
      <c r="B1551" s="46" t="s">
        <v>19</v>
      </c>
      <c r="C1551" s="46"/>
      <c r="D1551" s="146">
        <v>42228.797222222223</v>
      </c>
      <c r="E1551" s="146">
        <v>42229.816666666666</v>
      </c>
      <c r="F1551" s="46" t="s">
        <v>31</v>
      </c>
      <c r="G1551" s="28" t="s">
        <v>1741</v>
      </c>
      <c r="H1551" s="2">
        <f t="shared" si="242"/>
        <v>1</v>
      </c>
      <c r="I1551" s="1" t="str">
        <f t="shared" si="243"/>
        <v>SECADM  </v>
      </c>
      <c r="J1551">
        <f t="shared" si="244"/>
        <v>22</v>
      </c>
      <c r="K1551" s="1" t="str">
        <f t="shared" si="239"/>
        <v>SECADM</v>
      </c>
      <c r="L1551" s="1" t="s">
        <v>317</v>
      </c>
      <c r="M1551" s="1" t="str">
        <f t="shared" si="241"/>
        <v>CO</v>
      </c>
      <c r="N1551">
        <v>4</v>
      </c>
      <c r="O1551" s="39"/>
      <c r="P1551" s="61" t="s">
        <v>1719</v>
      </c>
      <c r="Q1551" s="62">
        <f t="shared" si="245"/>
        <v>0</v>
      </c>
      <c r="R1551" s="62"/>
      <c r="S1551" s="63"/>
      <c r="T1551" s="39"/>
      <c r="U1551" s="39"/>
      <c r="V1551" s="39"/>
      <c r="W1551" s="39"/>
      <c r="X1551" s="39"/>
      <c r="Y1551" s="39"/>
      <c r="Z1551" s="39"/>
      <c r="AA1551" s="39"/>
      <c r="AB1551" s="39"/>
      <c r="AC1551" s="39"/>
      <c r="AD1551" s="39"/>
      <c r="AE1551" s="39"/>
      <c r="AF1551" s="39"/>
      <c r="AG1551" s="39"/>
      <c r="AH1551" s="39"/>
      <c r="AI1551" s="39"/>
      <c r="AJ1551" s="39"/>
      <c r="AK1551" s="39"/>
      <c r="AL1551" s="39"/>
      <c r="AM1551" s="39"/>
    </row>
    <row r="1552" spans="1:39" ht="15" x14ac:dyDescent="0.25">
      <c r="B1552" s="46" t="s">
        <v>91</v>
      </c>
      <c r="C1552" s="46"/>
      <c r="D1552" s="146">
        <v>42229.816666666666</v>
      </c>
      <c r="E1552" s="146">
        <v>42230.697916666664</v>
      </c>
      <c r="F1552" s="46" t="s">
        <v>2</v>
      </c>
      <c r="G1552" s="28" t="s">
        <v>1413</v>
      </c>
      <c r="H1552" s="2">
        <f t="shared" si="242"/>
        <v>1</v>
      </c>
      <c r="I1552" s="1" t="str">
        <f t="shared" ref="I1552:I1583" si="246">RIGHT(B1552,LEN(B1552)-5)</f>
        <v>CLC  </v>
      </c>
      <c r="J1552">
        <f t="shared" si="244"/>
        <v>79</v>
      </c>
      <c r="K1552" s="1" t="str">
        <f t="shared" si="239"/>
        <v>CLC</v>
      </c>
      <c r="L1552" s="1" t="s">
        <v>318</v>
      </c>
      <c r="M1552" s="1" t="str">
        <f t="shared" si="241"/>
        <v>SECOFC</v>
      </c>
      <c r="N1552">
        <v>3</v>
      </c>
      <c r="O1552" s="39"/>
      <c r="P1552" s="61" t="s">
        <v>1509</v>
      </c>
      <c r="Q1552" s="62">
        <f t="shared" si="245"/>
        <v>0</v>
      </c>
      <c r="R1552" s="62"/>
      <c r="S1552" s="63"/>
      <c r="T1552" s="39"/>
      <c r="U1552" s="39"/>
      <c r="V1552" s="39"/>
      <c r="W1552" s="39"/>
      <c r="X1552" s="39"/>
      <c r="Y1552" s="39"/>
      <c r="Z1552" s="39"/>
      <c r="AA1552" s="39"/>
      <c r="AB1552" s="39"/>
      <c r="AC1552" s="39"/>
      <c r="AD1552" s="39"/>
      <c r="AE1552" s="39"/>
      <c r="AF1552" s="39"/>
      <c r="AG1552" s="39"/>
      <c r="AH1552" s="39"/>
      <c r="AI1552" s="39"/>
      <c r="AJ1552" s="39"/>
      <c r="AK1552" s="39"/>
      <c r="AL1552" s="39"/>
      <c r="AM1552" s="39"/>
    </row>
    <row r="1553" spans="2:19" ht="15" x14ac:dyDescent="0.25">
      <c r="B1553" s="46" t="s">
        <v>1335</v>
      </c>
      <c r="C1553" s="46"/>
      <c r="D1553" s="146">
        <v>42230.697916666664</v>
      </c>
      <c r="E1553" s="146">
        <v>42230.725694444445</v>
      </c>
      <c r="F1553" s="46" t="s">
        <v>2</v>
      </c>
      <c r="G1553" s="28" t="s">
        <v>1677</v>
      </c>
      <c r="H1553" s="2">
        <f t="shared" si="242"/>
        <v>1</v>
      </c>
      <c r="I1553" s="1" t="str">
        <f t="shared" si="246"/>
        <v>SMI  </v>
      </c>
      <c r="J1553">
        <f t="shared" si="244"/>
        <v>20</v>
      </c>
      <c r="K1553" s="1" t="str">
        <f t="shared" si="239"/>
        <v>SMI</v>
      </c>
      <c r="L1553" s="1" t="s">
        <v>1462</v>
      </c>
      <c r="M1553" s="1" t="str">
        <f t="shared" si="241"/>
        <v>SLIC</v>
      </c>
      <c r="N1553">
        <v>43</v>
      </c>
      <c r="P1553" s="61" t="s">
        <v>1511</v>
      </c>
      <c r="Q1553" s="62">
        <f t="shared" si="245"/>
        <v>0</v>
      </c>
      <c r="R1553" s="62"/>
      <c r="S1553" s="63"/>
    </row>
    <row r="1554" spans="2:19" ht="15" x14ac:dyDescent="0.25">
      <c r="B1554" s="46" t="s">
        <v>94</v>
      </c>
      <c r="C1554" s="46"/>
      <c r="D1554" s="146">
        <v>42230.725694444445</v>
      </c>
      <c r="E1554" s="146">
        <v>42240.671527777777</v>
      </c>
      <c r="F1554" s="46" t="s">
        <v>15</v>
      </c>
      <c r="G1554" s="28" t="s">
        <v>1678</v>
      </c>
      <c r="H1554" s="2">
        <f t="shared" si="242"/>
        <v>9</v>
      </c>
      <c r="I1554" s="1" t="str">
        <f t="shared" si="246"/>
        <v>CLC  </v>
      </c>
      <c r="J1554">
        <f t="shared" si="244"/>
        <v>79</v>
      </c>
      <c r="K1554" s="1" t="str">
        <f t="shared" si="239"/>
        <v>CLC</v>
      </c>
      <c r="L1554" s="1" t="s">
        <v>1497</v>
      </c>
      <c r="M1554" s="1" t="str">
        <f t="shared" si="241"/>
        <v>SSG</v>
      </c>
      <c r="N1554">
        <v>57</v>
      </c>
      <c r="P1554" s="61" t="s">
        <v>1513</v>
      </c>
      <c r="Q1554" s="62">
        <f t="shared" si="245"/>
        <v>0</v>
      </c>
      <c r="R1554" s="62"/>
      <c r="S1554" s="63"/>
    </row>
    <row r="1555" spans="2:19" ht="25.5" x14ac:dyDescent="0.25">
      <c r="B1555" s="46" t="s">
        <v>1336</v>
      </c>
      <c r="C1555" s="46"/>
      <c r="D1555" s="146">
        <v>42240.671527777777</v>
      </c>
      <c r="E1555" s="146">
        <v>42249.785416666666</v>
      </c>
      <c r="F1555" s="46" t="s">
        <v>15</v>
      </c>
      <c r="G1555" s="28" t="s">
        <v>2022</v>
      </c>
      <c r="H1555" s="2">
        <f t="shared" si="242"/>
        <v>9</v>
      </c>
      <c r="I1555" s="1" t="str">
        <f t="shared" si="246"/>
        <v>SMI  </v>
      </c>
      <c r="J1555">
        <f t="shared" si="244"/>
        <v>20</v>
      </c>
      <c r="K1555" s="1" t="str">
        <f t="shared" si="239"/>
        <v>SMI</v>
      </c>
      <c r="L1555" s="1" t="s">
        <v>323</v>
      </c>
      <c r="M1555" s="1" t="str">
        <f t="shared" si="241"/>
        <v>DG</v>
      </c>
      <c r="N1555">
        <v>2</v>
      </c>
      <c r="P1555" s="58" t="s">
        <v>1515</v>
      </c>
      <c r="Q1555" s="59">
        <f t="shared" si="245"/>
        <v>37</v>
      </c>
      <c r="R1555" s="59"/>
      <c r="S1555" s="60"/>
    </row>
    <row r="1556" spans="2:19" ht="15" x14ac:dyDescent="0.25">
      <c r="B1556" s="46" t="s">
        <v>97</v>
      </c>
      <c r="C1556" s="46"/>
      <c r="D1556" s="146">
        <v>42249.785416666666</v>
      </c>
      <c r="E1556" s="146">
        <v>42251.767361111109</v>
      </c>
      <c r="F1556" s="46" t="s">
        <v>31</v>
      </c>
      <c r="G1556" s="28" t="s">
        <v>1849</v>
      </c>
      <c r="H1556" s="2">
        <f t="shared" si="242"/>
        <v>1</v>
      </c>
      <c r="I1556" s="1" t="str">
        <f t="shared" si="246"/>
        <v>CLC  </v>
      </c>
      <c r="J1556">
        <f t="shared" si="244"/>
        <v>79</v>
      </c>
      <c r="K1556" s="1" t="str">
        <f t="shared" si="239"/>
        <v>CLC</v>
      </c>
      <c r="L1556" s="1" t="s">
        <v>321</v>
      </c>
      <c r="M1556" s="1" t="str">
        <f t="shared" si="241"/>
        <v>SCON</v>
      </c>
      <c r="N1556">
        <v>17</v>
      </c>
      <c r="P1556" s="58" t="s">
        <v>1517</v>
      </c>
      <c r="Q1556" s="59">
        <f t="shared" si="245"/>
        <v>0</v>
      </c>
      <c r="R1556" s="59"/>
      <c r="S1556" s="60"/>
    </row>
    <row r="1557" spans="2:19" ht="15" x14ac:dyDescent="0.25">
      <c r="B1557" s="46" t="s">
        <v>836</v>
      </c>
      <c r="C1557" s="46"/>
      <c r="D1557" s="146">
        <v>42251.767361111109</v>
      </c>
      <c r="E1557" s="146">
        <v>42263.664583333331</v>
      </c>
      <c r="F1557" s="46" t="s">
        <v>42</v>
      </c>
      <c r="G1557" s="28" t="s">
        <v>357</v>
      </c>
      <c r="H1557" s="2">
        <f t="shared" si="242"/>
        <v>11</v>
      </c>
      <c r="I1557" s="1" t="str">
        <f t="shared" si="246"/>
        <v>SC  </v>
      </c>
      <c r="J1557">
        <f t="shared" si="244"/>
        <v>77</v>
      </c>
      <c r="K1557" s="1" t="str">
        <f t="shared" si="239"/>
        <v>SC</v>
      </c>
      <c r="L1557" s="1" t="s">
        <v>330</v>
      </c>
      <c r="M1557" s="1" t="str">
        <f t="shared" si="241"/>
        <v>CPL</v>
      </c>
      <c r="N1557">
        <v>1</v>
      </c>
      <c r="P1557" s="58" t="s">
        <v>1519</v>
      </c>
      <c r="Q1557" s="59">
        <f t="shared" si="245"/>
        <v>0</v>
      </c>
      <c r="R1557" s="59"/>
      <c r="S1557" s="60"/>
    </row>
    <row r="1558" spans="2:19" ht="15" x14ac:dyDescent="0.25">
      <c r="B1558" s="46" t="s">
        <v>289</v>
      </c>
      <c r="C1558" s="46"/>
      <c r="D1558" s="146">
        <v>42263.664583333331</v>
      </c>
      <c r="E1558" s="146">
        <v>42264.720138888886</v>
      </c>
      <c r="F1558" s="46" t="s">
        <v>31</v>
      </c>
      <c r="G1558" s="28" t="s">
        <v>2023</v>
      </c>
      <c r="H1558" s="2">
        <f t="shared" si="242"/>
        <v>1</v>
      </c>
      <c r="I1558" s="1" t="str">
        <f t="shared" si="246"/>
        <v>CLC  </v>
      </c>
      <c r="J1558">
        <f t="shared" si="244"/>
        <v>79</v>
      </c>
      <c r="K1558" s="1" t="str">
        <f t="shared" si="239"/>
        <v>CLC</v>
      </c>
      <c r="L1558" s="1" t="s">
        <v>322</v>
      </c>
      <c r="M1558" s="1" t="str">
        <f t="shared" si="241"/>
        <v>ASSDG</v>
      </c>
      <c r="N1558">
        <v>1</v>
      </c>
      <c r="P1558" s="58" t="s">
        <v>1533</v>
      </c>
      <c r="Q1558" s="59">
        <f t="shared" si="245"/>
        <v>0</v>
      </c>
      <c r="R1558" s="59"/>
      <c r="S1558" s="60"/>
    </row>
    <row r="1559" spans="2:19" ht="15" x14ac:dyDescent="0.25">
      <c r="B1559" s="46" t="s">
        <v>1337</v>
      </c>
      <c r="C1559" s="46"/>
      <c r="D1559" s="146">
        <v>42264.720138888886</v>
      </c>
      <c r="E1559" s="146">
        <v>42270.805555555555</v>
      </c>
      <c r="F1559" s="46" t="s">
        <v>28</v>
      </c>
      <c r="G1559" s="28" t="s">
        <v>1414</v>
      </c>
      <c r="H1559" s="2">
        <f t="shared" si="242"/>
        <v>6</v>
      </c>
      <c r="I1559" s="1" t="str">
        <f t="shared" si="246"/>
        <v>SIASG  </v>
      </c>
      <c r="J1559">
        <f t="shared" si="244"/>
        <v>9</v>
      </c>
      <c r="K1559" s="1" t="str">
        <f t="shared" si="239"/>
        <v>SIASG</v>
      </c>
      <c r="L1559" s="1" t="s">
        <v>335</v>
      </c>
      <c r="M1559" s="1" t="str">
        <f t="shared" si="241"/>
        <v>SASG</v>
      </c>
      <c r="N1559">
        <v>24</v>
      </c>
      <c r="P1559" s="58" t="s">
        <v>1522</v>
      </c>
      <c r="Q1559" s="59">
        <f t="shared" si="245"/>
        <v>0</v>
      </c>
      <c r="R1559" s="59"/>
      <c r="S1559" s="60"/>
    </row>
    <row r="1560" spans="2:19" ht="15" x14ac:dyDescent="0.25">
      <c r="B1560" s="46" t="s">
        <v>145</v>
      </c>
      <c r="C1560" s="46"/>
      <c r="D1560" s="146">
        <v>42270.805555555555</v>
      </c>
      <c r="E1560" s="146">
        <v>42271.554861111108</v>
      </c>
      <c r="F1560" s="46" t="s">
        <v>2</v>
      </c>
      <c r="G1560" s="28" t="s">
        <v>1415</v>
      </c>
      <c r="H1560" s="2">
        <f t="shared" si="242"/>
        <v>1</v>
      </c>
      <c r="I1560" s="1" t="str">
        <f t="shared" si="246"/>
        <v>CLC  </v>
      </c>
      <c r="J1560">
        <f t="shared" si="244"/>
        <v>79</v>
      </c>
      <c r="K1560" s="1" t="str">
        <f t="shared" si="239"/>
        <v>CLC</v>
      </c>
      <c r="L1560" s="1" t="s">
        <v>340</v>
      </c>
      <c r="M1560" s="1" t="str">
        <f t="shared" si="241"/>
        <v>COGSA</v>
      </c>
      <c r="N1560">
        <v>53</v>
      </c>
      <c r="P1560" s="58" t="s">
        <v>1544</v>
      </c>
      <c r="Q1560" s="59">
        <f t="shared" si="245"/>
        <v>0</v>
      </c>
      <c r="R1560" s="59"/>
      <c r="S1560" s="60"/>
    </row>
    <row r="1561" spans="2:19" ht="15" x14ac:dyDescent="0.25">
      <c r="B1561" s="46" t="s">
        <v>250</v>
      </c>
      <c r="C1561" s="46"/>
      <c r="D1561" s="146">
        <v>42271.554861111108</v>
      </c>
      <c r="E1561" s="146">
        <v>42271.711111111108</v>
      </c>
      <c r="F1561" s="46" t="s">
        <v>2</v>
      </c>
      <c r="G1561" s="28" t="s">
        <v>357</v>
      </c>
      <c r="H1561" s="2">
        <f t="shared" si="242"/>
        <v>1</v>
      </c>
      <c r="I1561" s="1" t="str">
        <f t="shared" si="246"/>
        <v>SC  </v>
      </c>
      <c r="J1561">
        <f t="shared" si="244"/>
        <v>77</v>
      </c>
      <c r="K1561" s="1" t="str">
        <f t="shared" si="239"/>
        <v>SC</v>
      </c>
      <c r="L1561" s="1" t="s">
        <v>333</v>
      </c>
      <c r="M1561" s="1" t="str">
        <f t="shared" si="241"/>
        <v>CSTA</v>
      </c>
      <c r="N1561">
        <v>37</v>
      </c>
      <c r="P1561" s="58" t="s">
        <v>1545</v>
      </c>
      <c r="Q1561" s="59">
        <f t="shared" si="245"/>
        <v>20</v>
      </c>
      <c r="R1561" s="59"/>
      <c r="S1561" s="60"/>
    </row>
    <row r="1562" spans="2:19" ht="15" x14ac:dyDescent="0.25">
      <c r="B1562" s="46" t="s">
        <v>1338</v>
      </c>
      <c r="C1562" s="46"/>
      <c r="D1562" s="146">
        <v>42271.711111111108</v>
      </c>
      <c r="E1562" s="146">
        <v>42275.600694444445</v>
      </c>
      <c r="F1562" s="46" t="s">
        <v>13</v>
      </c>
      <c r="G1562" s="28" t="s">
        <v>115</v>
      </c>
      <c r="H1562" s="2">
        <f t="shared" si="242"/>
        <v>3</v>
      </c>
      <c r="I1562" s="1" t="str">
        <f t="shared" si="246"/>
        <v>SIASG  </v>
      </c>
      <c r="J1562">
        <f t="shared" si="244"/>
        <v>9</v>
      </c>
      <c r="K1562" s="1" t="str">
        <f t="shared" si="239"/>
        <v>SIASG</v>
      </c>
      <c r="L1562" s="1" t="s">
        <v>334</v>
      </c>
      <c r="M1562" s="1" t="str">
        <f t="shared" si="241"/>
        <v>SECGS</v>
      </c>
      <c r="N1562">
        <v>8</v>
      </c>
      <c r="P1562" s="58" t="s">
        <v>1546</v>
      </c>
      <c r="Q1562" s="59">
        <f t="shared" si="245"/>
        <v>0</v>
      </c>
      <c r="R1562" s="59"/>
      <c r="S1562" s="60"/>
    </row>
    <row r="1563" spans="2:19" ht="15" x14ac:dyDescent="0.25">
      <c r="B1563" s="46" t="s">
        <v>40</v>
      </c>
      <c r="C1563" s="46"/>
      <c r="D1563" s="146">
        <v>42275.600694444445</v>
      </c>
      <c r="E1563" s="146">
        <v>42275.690972222219</v>
      </c>
      <c r="F1563" s="46" t="s">
        <v>2</v>
      </c>
      <c r="G1563" s="28" t="s">
        <v>1416</v>
      </c>
      <c r="H1563" s="2">
        <f t="shared" si="242"/>
        <v>1</v>
      </c>
      <c r="I1563" s="1" t="str">
        <f t="shared" si="246"/>
        <v>CLC  </v>
      </c>
      <c r="J1563">
        <f t="shared" si="244"/>
        <v>79</v>
      </c>
      <c r="K1563" s="1" t="str">
        <f t="shared" si="239"/>
        <v>CLC</v>
      </c>
      <c r="L1563" s="1" t="s">
        <v>336</v>
      </c>
      <c r="M1563" s="1" t="str">
        <f t="shared" si="241"/>
        <v>SECGA</v>
      </c>
      <c r="N1563">
        <v>1</v>
      </c>
      <c r="P1563" s="58" t="s">
        <v>1547</v>
      </c>
      <c r="Q1563" s="59">
        <f t="shared" si="245"/>
        <v>0</v>
      </c>
      <c r="R1563" s="59"/>
      <c r="S1563" s="60"/>
    </row>
    <row r="1564" spans="2:19" ht="15.75" thickBot="1" x14ac:dyDescent="0.3">
      <c r="B1564" s="46" t="s">
        <v>41</v>
      </c>
      <c r="C1564" s="46"/>
      <c r="D1564" s="146">
        <v>42275.690972222219</v>
      </c>
      <c r="E1564" s="146">
        <v>42293.601388888892</v>
      </c>
      <c r="F1564" s="46" t="s">
        <v>523</v>
      </c>
      <c r="G1564" s="28" t="s">
        <v>357</v>
      </c>
      <c r="H1564" s="2">
        <f t="shared" si="242"/>
        <v>17</v>
      </c>
      <c r="I1564" s="1" t="str">
        <f t="shared" si="246"/>
        <v>SC  </v>
      </c>
      <c r="J1564">
        <f t="shared" si="244"/>
        <v>77</v>
      </c>
      <c r="K1564" s="1" t="str">
        <f t="shared" si="239"/>
        <v>SC</v>
      </c>
      <c r="L1564"/>
      <c r="M1564" s="97" t="s">
        <v>1549</v>
      </c>
      <c r="N1564">
        <f>SUM(N1543:N1563)</f>
        <v>485</v>
      </c>
      <c r="P1564" s="64" t="s">
        <v>1548</v>
      </c>
      <c r="Q1564" s="88">
        <f t="shared" si="245"/>
        <v>53</v>
      </c>
      <c r="R1564" s="88"/>
      <c r="S1564" s="65"/>
    </row>
    <row r="1565" spans="2:19" ht="15" x14ac:dyDescent="0.25">
      <c r="B1565" s="46" t="s">
        <v>1339</v>
      </c>
      <c r="C1565" s="46"/>
      <c r="D1565" s="146">
        <v>42293.601388888892</v>
      </c>
      <c r="E1565" s="146">
        <v>42298.67291666667</v>
      </c>
      <c r="F1565" s="46" t="s">
        <v>86</v>
      </c>
      <c r="G1565" s="28" t="s">
        <v>115</v>
      </c>
      <c r="H1565" s="2">
        <f t="shared" si="242"/>
        <v>5</v>
      </c>
      <c r="I1565" s="1" t="str">
        <f t="shared" si="246"/>
        <v>SMI  </v>
      </c>
      <c r="J1565">
        <f t="shared" si="244"/>
        <v>20</v>
      </c>
      <c r="K1565" s="1" t="str">
        <f t="shared" si="239"/>
        <v>SMI</v>
      </c>
      <c r="L1565"/>
      <c r="M1565" s="1" t="str">
        <f t="shared" si="241"/>
        <v/>
      </c>
      <c r="N1565"/>
    </row>
    <row r="1566" spans="2:19" ht="15" x14ac:dyDescent="0.25">
      <c r="B1566" s="46" t="s">
        <v>688</v>
      </c>
      <c r="C1566" s="46"/>
      <c r="D1566" s="146">
        <v>42298.67291666667</v>
      </c>
      <c r="E1566" s="146">
        <v>42313.667361111111</v>
      </c>
      <c r="F1566" s="46" t="s">
        <v>665</v>
      </c>
      <c r="G1566" s="28" t="s">
        <v>1417</v>
      </c>
      <c r="H1566" s="2">
        <f t="shared" si="242"/>
        <v>14</v>
      </c>
      <c r="I1566" s="1" t="str">
        <f t="shared" si="246"/>
        <v>SC  </v>
      </c>
      <c r="J1566">
        <f t="shared" si="244"/>
        <v>77</v>
      </c>
      <c r="K1566" s="1" t="str">
        <f t="shared" si="239"/>
        <v>SC</v>
      </c>
      <c r="L1566"/>
      <c r="M1566" s="1" t="str">
        <f t="shared" si="241"/>
        <v/>
      </c>
      <c r="N1566"/>
    </row>
    <row r="1567" spans="2:19" ht="15" x14ac:dyDescent="0.25">
      <c r="B1567" s="46" t="s">
        <v>47</v>
      </c>
      <c r="C1567" s="46"/>
      <c r="D1567" s="146">
        <v>42313.667361111111</v>
      </c>
      <c r="E1567" s="146">
        <v>42313.712500000001</v>
      </c>
      <c r="F1567" s="46" t="s">
        <v>2</v>
      </c>
      <c r="G1567" s="28" t="s">
        <v>1418</v>
      </c>
      <c r="H1567" s="2">
        <f t="shared" si="242"/>
        <v>1</v>
      </c>
      <c r="I1567" s="1" t="str">
        <f t="shared" si="246"/>
        <v>CLC  </v>
      </c>
      <c r="J1567">
        <f t="shared" si="244"/>
        <v>79</v>
      </c>
      <c r="K1567" s="1" t="str">
        <f t="shared" si="239"/>
        <v>CLC</v>
      </c>
      <c r="L1567"/>
      <c r="M1567" s="1" t="str">
        <f t="shared" si="241"/>
        <v/>
      </c>
      <c r="N1567"/>
    </row>
    <row r="1568" spans="2:19" ht="15" x14ac:dyDescent="0.25">
      <c r="B1568" s="46" t="s">
        <v>114</v>
      </c>
      <c r="C1568" s="46"/>
      <c r="D1568" s="146">
        <v>42313.712500000001</v>
      </c>
      <c r="E1568" s="146">
        <v>42313.756249999999</v>
      </c>
      <c r="F1568" s="46" t="s">
        <v>2</v>
      </c>
      <c r="G1568" s="28" t="s">
        <v>619</v>
      </c>
      <c r="H1568" s="2">
        <f t="shared" si="242"/>
        <v>1</v>
      </c>
      <c r="I1568" s="1" t="str">
        <f t="shared" si="246"/>
        <v>SPO  </v>
      </c>
      <c r="J1568">
        <f t="shared" si="244"/>
        <v>12</v>
      </c>
      <c r="K1568" s="1" t="str">
        <f t="shared" ref="K1568:K1631" si="247">TRIM(SUBSTITUTE(I1568,CHAR(160),CHAR(32)))</f>
        <v>SPO</v>
      </c>
      <c r="L1568"/>
      <c r="M1568" s="1" t="str">
        <f t="shared" si="241"/>
        <v/>
      </c>
      <c r="N1568"/>
    </row>
    <row r="1569" spans="2:14" ht="15" x14ac:dyDescent="0.25">
      <c r="B1569" s="46" t="s">
        <v>1315</v>
      </c>
      <c r="C1569" s="46"/>
      <c r="D1569" s="146">
        <v>42313.756249999999</v>
      </c>
      <c r="E1569" s="146">
        <v>42317.709027777775</v>
      </c>
      <c r="F1569" s="46" t="s">
        <v>13</v>
      </c>
      <c r="G1569" s="28" t="s">
        <v>1725</v>
      </c>
      <c r="H1569" s="2">
        <f t="shared" si="242"/>
        <v>3</v>
      </c>
      <c r="I1569" s="1" t="str">
        <f t="shared" si="246"/>
        <v>SMI  </v>
      </c>
      <c r="J1569">
        <f t="shared" si="244"/>
        <v>20</v>
      </c>
      <c r="K1569" s="1" t="str">
        <f t="shared" si="247"/>
        <v>SMI</v>
      </c>
      <c r="L1569"/>
      <c r="M1569" s="1" t="str">
        <f t="shared" si="241"/>
        <v/>
      </c>
      <c r="N1569"/>
    </row>
    <row r="1570" spans="2:14" ht="15" x14ac:dyDescent="0.25">
      <c r="B1570" s="46" t="s">
        <v>1340</v>
      </c>
      <c r="C1570" s="46"/>
      <c r="D1570" s="146">
        <v>42317.709027777775</v>
      </c>
      <c r="E1570" s="146">
        <v>42317.802777777775</v>
      </c>
      <c r="F1570" s="46" t="s">
        <v>2</v>
      </c>
      <c r="G1570" s="28" t="s">
        <v>1419</v>
      </c>
      <c r="H1570" s="2">
        <f t="shared" si="242"/>
        <v>1</v>
      </c>
      <c r="I1570" s="1" t="str">
        <f t="shared" si="246"/>
        <v>SPO  </v>
      </c>
      <c r="J1570">
        <f t="shared" si="244"/>
        <v>12</v>
      </c>
      <c r="K1570" s="1" t="str">
        <f t="shared" si="247"/>
        <v>SPO</v>
      </c>
      <c r="L1570"/>
      <c r="M1570" s="1" t="str">
        <f t="shared" si="241"/>
        <v/>
      </c>
      <c r="N1570"/>
    </row>
    <row r="1571" spans="2:14" ht="15" x14ac:dyDescent="0.25">
      <c r="B1571" s="46" t="s">
        <v>1341</v>
      </c>
      <c r="C1571" s="46"/>
      <c r="D1571" s="146">
        <v>42317.802777777775</v>
      </c>
      <c r="E1571" s="146">
        <v>42318.557638888888</v>
      </c>
      <c r="F1571" s="46" t="s">
        <v>2</v>
      </c>
      <c r="G1571" s="28" t="s">
        <v>24</v>
      </c>
      <c r="H1571" s="2">
        <f t="shared" si="242"/>
        <v>1</v>
      </c>
      <c r="I1571" s="1" t="str">
        <f t="shared" si="246"/>
        <v>CO  </v>
      </c>
      <c r="J1571">
        <f t="shared" si="244"/>
        <v>4</v>
      </c>
      <c r="K1571" s="1" t="str">
        <f t="shared" si="247"/>
        <v>CO</v>
      </c>
      <c r="L1571"/>
      <c r="M1571" s="1" t="str">
        <f t="shared" si="241"/>
        <v/>
      </c>
      <c r="N1571"/>
    </row>
    <row r="1572" spans="2:14" ht="15" x14ac:dyDescent="0.25">
      <c r="B1572" s="46" t="s">
        <v>264</v>
      </c>
      <c r="C1572" s="46"/>
      <c r="D1572" s="146">
        <v>42318.557638888888</v>
      </c>
      <c r="E1572" s="146">
        <v>42318.629166666666</v>
      </c>
      <c r="F1572" s="46" t="s">
        <v>2</v>
      </c>
      <c r="G1572" s="28" t="s">
        <v>1726</v>
      </c>
      <c r="H1572" s="2">
        <f t="shared" si="242"/>
        <v>1</v>
      </c>
      <c r="I1572" s="1" t="str">
        <f t="shared" si="246"/>
        <v>SECOFC  </v>
      </c>
      <c r="J1572">
        <f t="shared" si="244"/>
        <v>3</v>
      </c>
      <c r="K1572" s="1" t="str">
        <f t="shared" si="247"/>
        <v>SECOFC</v>
      </c>
      <c r="L1572"/>
      <c r="M1572" s="1" t="str">
        <f t="shared" si="241"/>
        <v/>
      </c>
      <c r="N1572"/>
    </row>
    <row r="1573" spans="2:14" ht="15" x14ac:dyDescent="0.25">
      <c r="B1573" s="46" t="s">
        <v>123</v>
      </c>
      <c r="C1573" s="46"/>
      <c r="D1573" s="146">
        <v>42318.629166666666</v>
      </c>
      <c r="E1573" s="146">
        <v>42318.772916666669</v>
      </c>
      <c r="F1573" s="46" t="s">
        <v>2</v>
      </c>
      <c r="G1573" s="28" t="s">
        <v>1805</v>
      </c>
      <c r="H1573" s="2">
        <f t="shared" si="242"/>
        <v>1</v>
      </c>
      <c r="I1573" s="1" t="str">
        <f t="shared" si="246"/>
        <v>CLC  </v>
      </c>
      <c r="J1573">
        <f t="shared" si="244"/>
        <v>79</v>
      </c>
      <c r="K1573" s="1" t="str">
        <f t="shared" si="247"/>
        <v>CLC</v>
      </c>
      <c r="L1573"/>
      <c r="M1573" s="1" t="str">
        <f t="shared" ref="M1573:M1636" si="248">TRIM(SUBSTITUTE(L1573,CHAR(160),CHAR(32)))</f>
        <v/>
      </c>
      <c r="N1573"/>
    </row>
    <row r="1574" spans="2:14" ht="15" x14ac:dyDescent="0.25">
      <c r="B1574" s="46" t="s">
        <v>1342</v>
      </c>
      <c r="C1574" s="46"/>
      <c r="D1574" s="146">
        <v>42318.772916666669</v>
      </c>
      <c r="E1574" s="146">
        <v>42319.676388888889</v>
      </c>
      <c r="F1574" s="46" t="s">
        <v>2</v>
      </c>
      <c r="G1574" s="28" t="s">
        <v>1764</v>
      </c>
      <c r="H1574" s="2">
        <f t="shared" si="242"/>
        <v>1</v>
      </c>
      <c r="I1574" s="1" t="str">
        <f t="shared" si="246"/>
        <v>SC  </v>
      </c>
      <c r="J1574">
        <f t="shared" si="244"/>
        <v>77</v>
      </c>
      <c r="K1574" s="1" t="str">
        <f t="shared" si="247"/>
        <v>SC</v>
      </c>
      <c r="L1574"/>
      <c r="M1574" s="1" t="str">
        <f t="shared" si="248"/>
        <v/>
      </c>
      <c r="N1574"/>
    </row>
    <row r="1575" spans="2:14" ht="15" x14ac:dyDescent="0.25">
      <c r="B1575" s="46" t="s">
        <v>166</v>
      </c>
      <c r="C1575" s="46"/>
      <c r="D1575" s="146">
        <v>42319.676388888889</v>
      </c>
      <c r="E1575" s="146">
        <v>42319.8</v>
      </c>
      <c r="F1575" s="46" t="s">
        <v>2</v>
      </c>
      <c r="G1575" s="28" t="s">
        <v>2024</v>
      </c>
      <c r="H1575" s="2">
        <f t="shared" ref="H1575:H1606" si="249">VALUE(IF(LEFT(F1575,1)="&lt;",1,LEFT(F1575,2)))</f>
        <v>1</v>
      </c>
      <c r="I1575" s="1" t="str">
        <f t="shared" si="246"/>
        <v>CLC  </v>
      </c>
      <c r="J1575">
        <f t="shared" ref="J1575:J1606" si="250">SUMIFS($H$1543:$H$1652,$I$1543:$I$1652,I1575)</f>
        <v>79</v>
      </c>
      <c r="K1575" s="1" t="str">
        <f t="shared" si="247"/>
        <v>CLC</v>
      </c>
      <c r="L1575"/>
      <c r="M1575" s="1" t="str">
        <f t="shared" si="248"/>
        <v/>
      </c>
      <c r="N1575"/>
    </row>
    <row r="1576" spans="2:14" ht="15" x14ac:dyDescent="0.25">
      <c r="B1576" s="46" t="s">
        <v>1316</v>
      </c>
      <c r="C1576" s="46"/>
      <c r="D1576" s="146">
        <v>42319.8</v>
      </c>
      <c r="E1576" s="146">
        <v>42320.763888888891</v>
      </c>
      <c r="F1576" s="46" t="s">
        <v>2</v>
      </c>
      <c r="G1576" s="28" t="s">
        <v>2025</v>
      </c>
      <c r="H1576" s="2">
        <f t="shared" si="249"/>
        <v>1</v>
      </c>
      <c r="I1576" s="1" t="str">
        <f t="shared" si="246"/>
        <v>SECADM  </v>
      </c>
      <c r="J1576">
        <f t="shared" si="250"/>
        <v>22</v>
      </c>
      <c r="K1576" s="1" t="str">
        <f t="shared" si="247"/>
        <v>SECADM</v>
      </c>
      <c r="L1576"/>
      <c r="M1576" s="1" t="str">
        <f t="shared" si="248"/>
        <v/>
      </c>
      <c r="N1576"/>
    </row>
    <row r="1577" spans="2:14" ht="15" x14ac:dyDescent="0.25">
      <c r="B1577" s="46" t="s">
        <v>696</v>
      </c>
      <c r="C1577" s="46"/>
      <c r="D1577" s="146">
        <v>42320.763888888891</v>
      </c>
      <c r="E1577" s="146">
        <v>42321.626388888886</v>
      </c>
      <c r="F1577" s="46" t="s">
        <v>2</v>
      </c>
      <c r="G1577" s="28" t="s">
        <v>1420</v>
      </c>
      <c r="H1577" s="2">
        <f t="shared" si="249"/>
        <v>1</v>
      </c>
      <c r="I1577" s="1" t="str">
        <f t="shared" si="246"/>
        <v>CLC  </v>
      </c>
      <c r="J1577">
        <f t="shared" si="250"/>
        <v>79</v>
      </c>
      <c r="K1577" s="1" t="str">
        <f t="shared" si="247"/>
        <v>CLC</v>
      </c>
      <c r="L1577"/>
      <c r="M1577" s="1" t="str">
        <f t="shared" si="248"/>
        <v/>
      </c>
      <c r="N1577"/>
    </row>
    <row r="1578" spans="2:14" ht="15" x14ac:dyDescent="0.25">
      <c r="B1578" s="46" t="s">
        <v>379</v>
      </c>
      <c r="C1578" s="46"/>
      <c r="D1578" s="146">
        <v>42321.626388888886</v>
      </c>
      <c r="E1578" s="146">
        <v>42355.732638888891</v>
      </c>
      <c r="F1578" s="46" t="s">
        <v>1343</v>
      </c>
      <c r="G1578" s="28" t="s">
        <v>624</v>
      </c>
      <c r="H1578" s="2">
        <f t="shared" si="249"/>
        <v>34</v>
      </c>
      <c r="I1578" s="1" t="str">
        <f t="shared" si="246"/>
        <v>SLIC  </v>
      </c>
      <c r="J1578">
        <f t="shared" si="250"/>
        <v>43</v>
      </c>
      <c r="K1578" s="1" t="str">
        <f t="shared" si="247"/>
        <v>SLIC</v>
      </c>
      <c r="L1578"/>
      <c r="M1578" s="1" t="str">
        <f t="shared" si="248"/>
        <v/>
      </c>
      <c r="N1578"/>
    </row>
    <row r="1579" spans="2:14" ht="15" x14ac:dyDescent="0.25">
      <c r="B1579" s="46" t="s">
        <v>1344</v>
      </c>
      <c r="C1579" s="46"/>
      <c r="D1579" s="146">
        <v>42355.732638888891</v>
      </c>
      <c r="E1579" s="146">
        <v>42355.745833333334</v>
      </c>
      <c r="F1579" s="46" t="s">
        <v>2</v>
      </c>
      <c r="G1579" s="28" t="s">
        <v>1421</v>
      </c>
      <c r="H1579" s="2">
        <f t="shared" si="249"/>
        <v>1</v>
      </c>
      <c r="I1579" s="1" t="str">
        <f t="shared" si="246"/>
        <v>SPO  </v>
      </c>
      <c r="J1579">
        <f t="shared" si="250"/>
        <v>12</v>
      </c>
      <c r="K1579" s="1" t="str">
        <f t="shared" si="247"/>
        <v>SPO</v>
      </c>
      <c r="L1579"/>
      <c r="M1579" s="1" t="str">
        <f t="shared" si="248"/>
        <v/>
      </c>
      <c r="N1579"/>
    </row>
    <row r="1580" spans="2:14" ht="15" x14ac:dyDescent="0.25">
      <c r="B1580" s="46" t="s">
        <v>223</v>
      </c>
      <c r="C1580" s="46"/>
      <c r="D1580" s="146">
        <v>42355.745833333334</v>
      </c>
      <c r="E1580" s="146">
        <v>42355.748611111114</v>
      </c>
      <c r="F1580" s="46" t="s">
        <v>2</v>
      </c>
      <c r="G1580" s="28" t="s">
        <v>2026</v>
      </c>
      <c r="H1580" s="2">
        <f t="shared" si="249"/>
        <v>1</v>
      </c>
      <c r="I1580" s="1" t="str">
        <f t="shared" si="246"/>
        <v>CLC  </v>
      </c>
      <c r="J1580">
        <f t="shared" si="250"/>
        <v>79</v>
      </c>
      <c r="K1580" s="1" t="str">
        <f t="shared" si="247"/>
        <v>CLC</v>
      </c>
      <c r="L1580"/>
      <c r="M1580" s="1" t="str">
        <f t="shared" si="248"/>
        <v/>
      </c>
      <c r="N1580"/>
    </row>
    <row r="1581" spans="2:14" ht="25.5" x14ac:dyDescent="0.25">
      <c r="B1581" s="46" t="s">
        <v>888</v>
      </c>
      <c r="C1581" s="46"/>
      <c r="D1581" s="146">
        <v>42355.748611111114</v>
      </c>
      <c r="E1581" s="146">
        <v>42355.758333333331</v>
      </c>
      <c r="F1581" s="46" t="s">
        <v>2</v>
      </c>
      <c r="G1581" s="28" t="s">
        <v>1422</v>
      </c>
      <c r="H1581" s="2">
        <f t="shared" si="249"/>
        <v>1</v>
      </c>
      <c r="I1581" s="1" t="str">
        <f t="shared" si="246"/>
        <v>SPO  </v>
      </c>
      <c r="J1581">
        <f t="shared" si="250"/>
        <v>12</v>
      </c>
      <c r="K1581" s="1" t="str">
        <f t="shared" si="247"/>
        <v>SPO</v>
      </c>
      <c r="L1581"/>
      <c r="M1581" s="1" t="str">
        <f t="shared" si="248"/>
        <v/>
      </c>
      <c r="N1581"/>
    </row>
    <row r="1582" spans="2:14" ht="15" x14ac:dyDescent="0.25">
      <c r="B1582" s="46" t="s">
        <v>1345</v>
      </c>
      <c r="C1582" s="46"/>
      <c r="D1582" s="146">
        <v>42355.758333333331</v>
      </c>
      <c r="E1582" s="146">
        <v>42356.727083333331</v>
      </c>
      <c r="F1582" s="46" t="s">
        <v>2</v>
      </c>
      <c r="G1582" s="28" t="s">
        <v>1423</v>
      </c>
      <c r="H1582" s="2">
        <f t="shared" si="249"/>
        <v>1</v>
      </c>
      <c r="I1582" s="1" t="str">
        <f t="shared" si="246"/>
        <v>SSG  </v>
      </c>
      <c r="J1582">
        <f t="shared" si="250"/>
        <v>57</v>
      </c>
      <c r="K1582" s="1" t="str">
        <f t="shared" si="247"/>
        <v>SSG</v>
      </c>
      <c r="L1582"/>
      <c r="M1582" s="1" t="str">
        <f t="shared" si="248"/>
        <v/>
      </c>
      <c r="N1582"/>
    </row>
    <row r="1583" spans="2:14" ht="15" x14ac:dyDescent="0.25">
      <c r="B1583" s="46" t="s">
        <v>1346</v>
      </c>
      <c r="C1583" s="46"/>
      <c r="D1583" s="146">
        <v>42356.727083333331</v>
      </c>
      <c r="E1583" s="146">
        <v>42359.879166666666</v>
      </c>
      <c r="F1583" s="46" t="s">
        <v>13</v>
      </c>
      <c r="G1583" s="28" t="s">
        <v>1424</v>
      </c>
      <c r="H1583" s="2">
        <f t="shared" si="249"/>
        <v>3</v>
      </c>
      <c r="I1583" s="1" t="str">
        <f t="shared" si="246"/>
        <v>SPO  </v>
      </c>
      <c r="J1583">
        <f t="shared" si="250"/>
        <v>12</v>
      </c>
      <c r="K1583" s="1" t="str">
        <f t="shared" si="247"/>
        <v>SPO</v>
      </c>
      <c r="L1583"/>
      <c r="M1583" s="1" t="str">
        <f t="shared" si="248"/>
        <v/>
      </c>
      <c r="N1583"/>
    </row>
    <row r="1584" spans="2:14" ht="15" x14ac:dyDescent="0.25">
      <c r="B1584" s="46" t="s">
        <v>843</v>
      </c>
      <c r="C1584" s="46"/>
      <c r="D1584" s="146">
        <v>42359.879166666666</v>
      </c>
      <c r="E1584" s="146">
        <v>42360.518750000003</v>
      </c>
      <c r="F1584" s="46" t="s">
        <v>2</v>
      </c>
      <c r="G1584" s="28" t="s">
        <v>24</v>
      </c>
      <c r="H1584" s="2">
        <f t="shared" si="249"/>
        <v>1</v>
      </c>
      <c r="I1584" s="1" t="str">
        <f t="shared" ref="I1584:I1615" si="251">RIGHT(B1584,LEN(B1584)-5)</f>
        <v>CO  </v>
      </c>
      <c r="J1584">
        <f t="shared" si="250"/>
        <v>4</v>
      </c>
      <c r="K1584" s="1" t="str">
        <f t="shared" si="247"/>
        <v>CO</v>
      </c>
      <c r="L1584"/>
      <c r="M1584" s="1" t="str">
        <f t="shared" si="248"/>
        <v/>
      </c>
      <c r="N1584"/>
    </row>
    <row r="1585" spans="2:14" ht="15" x14ac:dyDescent="0.25">
      <c r="B1585" s="46" t="s">
        <v>1347</v>
      </c>
      <c r="C1585" s="46"/>
      <c r="D1585" s="146">
        <v>42360.518750000003</v>
      </c>
      <c r="E1585" s="146">
        <v>42360.588194444441</v>
      </c>
      <c r="F1585" s="46" t="s">
        <v>2</v>
      </c>
      <c r="G1585" s="28" t="s">
        <v>1726</v>
      </c>
      <c r="H1585" s="2">
        <f t="shared" si="249"/>
        <v>1</v>
      </c>
      <c r="I1585" s="1" t="str">
        <f t="shared" si="251"/>
        <v>SECOFC  </v>
      </c>
      <c r="J1585">
        <f t="shared" si="250"/>
        <v>3</v>
      </c>
      <c r="K1585" s="1" t="str">
        <f t="shared" si="247"/>
        <v>SECOFC</v>
      </c>
      <c r="L1585"/>
      <c r="M1585" s="1" t="str">
        <f t="shared" si="248"/>
        <v/>
      </c>
      <c r="N1585"/>
    </row>
    <row r="1586" spans="2:14" ht="15" x14ac:dyDescent="0.25">
      <c r="B1586" s="46" t="s">
        <v>1348</v>
      </c>
      <c r="C1586" s="46"/>
      <c r="D1586" s="146">
        <v>42360.588194444441</v>
      </c>
      <c r="E1586" s="146">
        <v>42360.638888888891</v>
      </c>
      <c r="F1586" s="46" t="s">
        <v>2</v>
      </c>
      <c r="G1586" s="28" t="s">
        <v>1727</v>
      </c>
      <c r="H1586" s="2">
        <f t="shared" si="249"/>
        <v>1</v>
      </c>
      <c r="I1586" s="1" t="str">
        <f t="shared" si="251"/>
        <v>DG  </v>
      </c>
      <c r="J1586">
        <f t="shared" si="250"/>
        <v>2</v>
      </c>
      <c r="K1586" s="1" t="str">
        <f t="shared" si="247"/>
        <v>DG</v>
      </c>
      <c r="L1586"/>
      <c r="M1586" s="1" t="str">
        <f t="shared" si="248"/>
        <v/>
      </c>
      <c r="N1586"/>
    </row>
    <row r="1587" spans="2:14" ht="15" x14ac:dyDescent="0.25">
      <c r="B1587" s="46" t="s">
        <v>1349</v>
      </c>
      <c r="C1587" s="46"/>
      <c r="D1587" s="146">
        <v>42360.638888888891</v>
      </c>
      <c r="E1587" s="146">
        <v>42360.734722222223</v>
      </c>
      <c r="F1587" s="46" t="s">
        <v>2</v>
      </c>
      <c r="G1587" s="28" t="s">
        <v>422</v>
      </c>
      <c r="H1587" s="2">
        <f t="shared" si="249"/>
        <v>1</v>
      </c>
      <c r="I1587" s="1" t="str">
        <f t="shared" si="251"/>
        <v>CLC  </v>
      </c>
      <c r="J1587">
        <f t="shared" si="250"/>
        <v>79</v>
      </c>
      <c r="K1587" s="1" t="str">
        <f t="shared" si="247"/>
        <v>CLC</v>
      </c>
      <c r="L1587"/>
      <c r="M1587" s="1" t="str">
        <f t="shared" si="248"/>
        <v/>
      </c>
      <c r="N1587"/>
    </row>
    <row r="1588" spans="2:14" ht="25.5" x14ac:dyDescent="0.25">
      <c r="B1588" s="46" t="s">
        <v>396</v>
      </c>
      <c r="C1588" s="46"/>
      <c r="D1588" s="146">
        <v>42360.734722222223</v>
      </c>
      <c r="E1588" s="146">
        <v>42361.588888888888</v>
      </c>
      <c r="F1588" s="46" t="s">
        <v>2</v>
      </c>
      <c r="G1588" s="28" t="s">
        <v>2027</v>
      </c>
      <c r="H1588" s="2">
        <f t="shared" si="249"/>
        <v>1</v>
      </c>
      <c r="I1588" s="1" t="str">
        <f t="shared" si="251"/>
        <v>SLIC  </v>
      </c>
      <c r="J1588">
        <f t="shared" si="250"/>
        <v>43</v>
      </c>
      <c r="K1588" s="1" t="str">
        <f t="shared" si="247"/>
        <v>SLIC</v>
      </c>
      <c r="L1588"/>
      <c r="M1588" s="1" t="str">
        <f t="shared" si="248"/>
        <v/>
      </c>
      <c r="N1588"/>
    </row>
    <row r="1589" spans="2:14" ht="15" x14ac:dyDescent="0.25">
      <c r="B1589" s="46" t="s">
        <v>1350</v>
      </c>
      <c r="C1589" s="46"/>
      <c r="D1589" s="146">
        <v>42361.588888888888</v>
      </c>
      <c r="E1589" s="146">
        <v>42377.692361111112</v>
      </c>
      <c r="F1589" s="46" t="s">
        <v>1139</v>
      </c>
      <c r="G1589" s="28" t="s">
        <v>1275</v>
      </c>
      <c r="H1589" s="2">
        <f t="shared" si="249"/>
        <v>16</v>
      </c>
      <c r="I1589" s="1" t="str">
        <f t="shared" si="251"/>
        <v>SCON  </v>
      </c>
      <c r="J1589">
        <f t="shared" si="250"/>
        <v>17</v>
      </c>
      <c r="K1589" s="1" t="str">
        <f t="shared" si="247"/>
        <v>SCON</v>
      </c>
      <c r="L1589"/>
      <c r="M1589" s="1" t="str">
        <f t="shared" si="248"/>
        <v/>
      </c>
      <c r="N1589"/>
    </row>
    <row r="1590" spans="2:14" ht="15" x14ac:dyDescent="0.25">
      <c r="B1590" s="46" t="s">
        <v>1351</v>
      </c>
      <c r="C1590" s="46"/>
      <c r="D1590" s="146">
        <v>42377.692361111112</v>
      </c>
      <c r="E1590" s="146">
        <v>42377.702777777777</v>
      </c>
      <c r="F1590" s="46" t="s">
        <v>2</v>
      </c>
      <c r="G1590" s="28" t="s">
        <v>1425</v>
      </c>
      <c r="H1590" s="2">
        <f t="shared" si="249"/>
        <v>1</v>
      </c>
      <c r="I1590" s="1" t="str">
        <f t="shared" si="251"/>
        <v>SLIC  </v>
      </c>
      <c r="J1590">
        <f t="shared" si="250"/>
        <v>43</v>
      </c>
      <c r="K1590" s="1" t="str">
        <f t="shared" si="247"/>
        <v>SLIC</v>
      </c>
      <c r="L1590"/>
      <c r="M1590" s="1" t="str">
        <f t="shared" si="248"/>
        <v/>
      </c>
      <c r="N1590"/>
    </row>
    <row r="1591" spans="2:14" ht="15" x14ac:dyDescent="0.25">
      <c r="B1591" s="46" t="s">
        <v>1352</v>
      </c>
      <c r="C1591" s="46"/>
      <c r="D1591" s="146">
        <v>42377.702777777777</v>
      </c>
      <c r="E1591" s="146">
        <v>42377.703472222223</v>
      </c>
      <c r="F1591" s="46" t="s">
        <v>2</v>
      </c>
      <c r="G1591" s="28" t="s">
        <v>1426</v>
      </c>
      <c r="H1591" s="2">
        <f t="shared" si="249"/>
        <v>1</v>
      </c>
      <c r="I1591" s="1" t="str">
        <f t="shared" si="251"/>
        <v>SCON  </v>
      </c>
      <c r="J1591">
        <f t="shared" si="250"/>
        <v>17</v>
      </c>
      <c r="K1591" s="1" t="str">
        <f t="shared" si="247"/>
        <v>SCON</v>
      </c>
      <c r="L1591"/>
      <c r="M1591" s="1" t="str">
        <f t="shared" si="248"/>
        <v/>
      </c>
      <c r="N1591"/>
    </row>
    <row r="1592" spans="2:14" ht="15" x14ac:dyDescent="0.25">
      <c r="B1592" s="46" t="s">
        <v>1353</v>
      </c>
      <c r="C1592" s="46"/>
      <c r="D1592" s="146">
        <v>42377.703472222223</v>
      </c>
      <c r="E1592" s="146">
        <v>42380.578472222223</v>
      </c>
      <c r="F1592" s="46" t="s">
        <v>11</v>
      </c>
      <c r="G1592" s="28" t="s">
        <v>1426</v>
      </c>
      <c r="H1592" s="2">
        <f t="shared" si="249"/>
        <v>2</v>
      </c>
      <c r="I1592" s="1" t="str">
        <f t="shared" si="251"/>
        <v>SLIC  </v>
      </c>
      <c r="J1592">
        <f t="shared" si="250"/>
        <v>43</v>
      </c>
      <c r="K1592" s="1" t="str">
        <f t="shared" si="247"/>
        <v>SLIC</v>
      </c>
      <c r="L1592"/>
      <c r="M1592" s="1" t="str">
        <f t="shared" si="248"/>
        <v/>
      </c>
      <c r="N1592"/>
    </row>
    <row r="1593" spans="2:14" ht="15" x14ac:dyDescent="0.25">
      <c r="B1593" s="46" t="s">
        <v>1354</v>
      </c>
      <c r="C1593" s="46"/>
      <c r="D1593" s="146">
        <v>42380.578472222223</v>
      </c>
      <c r="E1593" s="146">
        <v>42380.645138888889</v>
      </c>
      <c r="F1593" s="46" t="s">
        <v>2</v>
      </c>
      <c r="G1593" s="28" t="s">
        <v>1427</v>
      </c>
      <c r="H1593" s="2">
        <f t="shared" si="249"/>
        <v>1</v>
      </c>
      <c r="I1593" s="1" t="str">
        <f t="shared" si="251"/>
        <v>CLC  </v>
      </c>
      <c r="J1593">
        <f t="shared" si="250"/>
        <v>79</v>
      </c>
      <c r="K1593" s="1" t="str">
        <f t="shared" si="247"/>
        <v>CLC</v>
      </c>
      <c r="L1593"/>
      <c r="M1593" s="1" t="str">
        <f t="shared" si="248"/>
        <v/>
      </c>
      <c r="N1593"/>
    </row>
    <row r="1594" spans="2:14" ht="15" x14ac:dyDescent="0.25">
      <c r="B1594" s="46" t="s">
        <v>1355</v>
      </c>
      <c r="C1594" s="46"/>
      <c r="D1594" s="146">
        <v>42380.645138888889</v>
      </c>
      <c r="E1594" s="146">
        <v>42381.727083333331</v>
      </c>
      <c r="F1594" s="46" t="s">
        <v>31</v>
      </c>
      <c r="G1594" s="28" t="s">
        <v>1428</v>
      </c>
      <c r="H1594" s="2">
        <f t="shared" si="249"/>
        <v>1</v>
      </c>
      <c r="I1594" s="1" t="str">
        <f t="shared" si="251"/>
        <v>SECADM  </v>
      </c>
      <c r="J1594">
        <f t="shared" si="250"/>
        <v>22</v>
      </c>
      <c r="K1594" s="1" t="str">
        <f t="shared" si="247"/>
        <v>SECADM</v>
      </c>
      <c r="L1594"/>
      <c r="M1594" s="1" t="str">
        <f t="shared" si="248"/>
        <v/>
      </c>
      <c r="N1594"/>
    </row>
    <row r="1595" spans="2:14" ht="15" x14ac:dyDescent="0.25">
      <c r="B1595" s="46" t="s">
        <v>1356</v>
      </c>
      <c r="C1595" s="46"/>
      <c r="D1595" s="146">
        <v>42381.727083333331</v>
      </c>
      <c r="E1595" s="146">
        <v>42387.706944444442</v>
      </c>
      <c r="F1595" s="46" t="s">
        <v>86</v>
      </c>
      <c r="G1595" s="28" t="s">
        <v>36</v>
      </c>
      <c r="H1595" s="2">
        <f t="shared" si="249"/>
        <v>5</v>
      </c>
      <c r="I1595" s="1" t="str">
        <f t="shared" si="251"/>
        <v>CLC  </v>
      </c>
      <c r="J1595">
        <f t="shared" si="250"/>
        <v>79</v>
      </c>
      <c r="K1595" s="1" t="str">
        <f t="shared" si="247"/>
        <v>CLC</v>
      </c>
      <c r="L1595"/>
      <c r="M1595" s="1" t="str">
        <f t="shared" si="248"/>
        <v/>
      </c>
      <c r="N1595"/>
    </row>
    <row r="1596" spans="2:14" ht="15" x14ac:dyDescent="0.25">
      <c r="B1596" s="46" t="s">
        <v>1357</v>
      </c>
      <c r="C1596" s="46"/>
      <c r="D1596" s="146">
        <v>42387.706944444442</v>
      </c>
      <c r="E1596" s="146">
        <v>42402.756249999999</v>
      </c>
      <c r="F1596" s="46" t="s">
        <v>197</v>
      </c>
      <c r="G1596" s="28" t="s">
        <v>192</v>
      </c>
      <c r="H1596" s="2">
        <f t="shared" si="249"/>
        <v>15</v>
      </c>
      <c r="I1596" s="1" t="str">
        <f t="shared" si="251"/>
        <v>SSG  </v>
      </c>
      <c r="J1596">
        <f t="shared" si="250"/>
        <v>57</v>
      </c>
      <c r="K1596" s="1" t="str">
        <f t="shared" si="247"/>
        <v>SSG</v>
      </c>
      <c r="L1596"/>
      <c r="M1596" s="1" t="str">
        <f t="shared" si="248"/>
        <v/>
      </c>
      <c r="N1596"/>
    </row>
    <row r="1597" spans="2:14" ht="15" x14ac:dyDescent="0.25">
      <c r="B1597" s="46" t="s">
        <v>1358</v>
      </c>
      <c r="C1597" s="46"/>
      <c r="D1597" s="146">
        <v>42402.756249999999</v>
      </c>
      <c r="E1597" s="146">
        <v>42403.611111111109</v>
      </c>
      <c r="F1597" s="46" t="s">
        <v>2</v>
      </c>
      <c r="G1597" s="28" t="s">
        <v>1429</v>
      </c>
      <c r="H1597" s="2">
        <f t="shared" si="249"/>
        <v>1</v>
      </c>
      <c r="I1597" s="1" t="str">
        <f t="shared" si="251"/>
        <v>CLC  </v>
      </c>
      <c r="J1597">
        <f t="shared" si="250"/>
        <v>79</v>
      </c>
      <c r="K1597" s="1" t="str">
        <f t="shared" si="247"/>
        <v>CLC</v>
      </c>
      <c r="L1597"/>
      <c r="M1597" s="1" t="str">
        <f t="shared" si="248"/>
        <v/>
      </c>
      <c r="N1597"/>
    </row>
    <row r="1598" spans="2:14" ht="15" x14ac:dyDescent="0.25">
      <c r="B1598" s="46" t="s">
        <v>1359</v>
      </c>
      <c r="C1598" s="46"/>
      <c r="D1598" s="146">
        <v>42403.611111111109</v>
      </c>
      <c r="E1598" s="146">
        <v>42411.560416666667</v>
      </c>
      <c r="F1598" s="46" t="s">
        <v>178</v>
      </c>
      <c r="G1598" s="28" t="s">
        <v>20</v>
      </c>
      <c r="H1598" s="2">
        <f t="shared" si="249"/>
        <v>7</v>
      </c>
      <c r="I1598" s="1" t="str">
        <f t="shared" si="251"/>
        <v>SECADM  </v>
      </c>
      <c r="J1598">
        <f t="shared" si="250"/>
        <v>22</v>
      </c>
      <c r="K1598" s="1" t="str">
        <f t="shared" si="247"/>
        <v>SECADM</v>
      </c>
      <c r="L1598"/>
      <c r="M1598" s="1" t="str">
        <f t="shared" si="248"/>
        <v/>
      </c>
      <c r="N1598"/>
    </row>
    <row r="1599" spans="2:14" ht="15" x14ac:dyDescent="0.25">
      <c r="B1599" s="46" t="s">
        <v>1360</v>
      </c>
      <c r="C1599" s="46"/>
      <c r="D1599" s="146">
        <v>42411.560416666667</v>
      </c>
      <c r="E1599" s="146">
        <v>42411.819444444445</v>
      </c>
      <c r="F1599" s="46" t="s">
        <v>2</v>
      </c>
      <c r="G1599" s="28" t="s">
        <v>1430</v>
      </c>
      <c r="H1599" s="2">
        <f t="shared" si="249"/>
        <v>1</v>
      </c>
      <c r="I1599" s="1" t="str">
        <f t="shared" si="251"/>
        <v>CPL  </v>
      </c>
      <c r="J1599">
        <f t="shared" si="250"/>
        <v>1</v>
      </c>
      <c r="K1599" s="1" t="str">
        <f t="shared" si="247"/>
        <v>CPL</v>
      </c>
      <c r="L1599"/>
      <c r="M1599" s="1" t="str">
        <f t="shared" si="248"/>
        <v/>
      </c>
      <c r="N1599"/>
    </row>
    <row r="1600" spans="2:14" ht="15" x14ac:dyDescent="0.25">
      <c r="B1600" s="46" t="s">
        <v>1361</v>
      </c>
      <c r="C1600" s="46"/>
      <c r="D1600" s="146">
        <v>42411.819444444445</v>
      </c>
      <c r="E1600" s="146">
        <v>42412.661805555559</v>
      </c>
      <c r="F1600" s="46" t="s">
        <v>2</v>
      </c>
      <c r="G1600" s="28" t="s">
        <v>443</v>
      </c>
      <c r="H1600" s="2">
        <f t="shared" si="249"/>
        <v>1</v>
      </c>
      <c r="I1600" s="1" t="str">
        <f t="shared" si="251"/>
        <v>ASSDG  </v>
      </c>
      <c r="J1600">
        <f t="shared" si="250"/>
        <v>1</v>
      </c>
      <c r="K1600" s="1" t="str">
        <f t="shared" si="247"/>
        <v>ASSDG</v>
      </c>
      <c r="L1600"/>
      <c r="M1600" s="1" t="str">
        <f t="shared" si="248"/>
        <v/>
      </c>
      <c r="N1600"/>
    </row>
    <row r="1601" spans="2:14" ht="15" x14ac:dyDescent="0.25">
      <c r="B1601" s="46" t="s">
        <v>1362</v>
      </c>
      <c r="C1601" s="46"/>
      <c r="D1601" s="146">
        <v>42412.661805555559</v>
      </c>
      <c r="E1601" s="146">
        <v>42412.679166666669</v>
      </c>
      <c r="F1601" s="46" t="s">
        <v>2</v>
      </c>
      <c r="G1601" s="28" t="s">
        <v>2005</v>
      </c>
      <c r="H1601" s="2">
        <f t="shared" si="249"/>
        <v>1</v>
      </c>
      <c r="I1601" s="1" t="str">
        <f t="shared" si="251"/>
        <v>DG  </v>
      </c>
      <c r="J1601">
        <f t="shared" si="250"/>
        <v>2</v>
      </c>
      <c r="K1601" s="1" t="str">
        <f t="shared" si="247"/>
        <v>DG</v>
      </c>
      <c r="L1601"/>
      <c r="M1601" s="1" t="str">
        <f t="shared" si="248"/>
        <v/>
      </c>
      <c r="N1601"/>
    </row>
    <row r="1602" spans="2:14" ht="15" x14ac:dyDescent="0.25">
      <c r="B1602" s="46" t="s">
        <v>1363</v>
      </c>
      <c r="C1602" s="46"/>
      <c r="D1602" s="146">
        <v>42412.679166666669</v>
      </c>
      <c r="E1602" s="146">
        <v>42417.720833333333</v>
      </c>
      <c r="F1602" s="46" t="s">
        <v>86</v>
      </c>
      <c r="G1602" s="28" t="s">
        <v>1779</v>
      </c>
      <c r="H1602" s="2">
        <f t="shared" si="249"/>
        <v>5</v>
      </c>
      <c r="I1602" s="1" t="str">
        <f t="shared" si="251"/>
        <v>SLIC  </v>
      </c>
      <c r="J1602">
        <f t="shared" si="250"/>
        <v>43</v>
      </c>
      <c r="K1602" s="1" t="str">
        <f t="shared" si="247"/>
        <v>SLIC</v>
      </c>
      <c r="L1602"/>
      <c r="M1602" s="1" t="str">
        <f t="shared" si="248"/>
        <v/>
      </c>
      <c r="N1602"/>
    </row>
    <row r="1603" spans="2:14" ht="15" x14ac:dyDescent="0.25">
      <c r="B1603" s="46" t="s">
        <v>1364</v>
      </c>
      <c r="C1603" s="46"/>
      <c r="D1603" s="146">
        <v>42417.720833333333</v>
      </c>
      <c r="E1603" s="146">
        <v>42417.847916666666</v>
      </c>
      <c r="F1603" s="46" t="s">
        <v>2</v>
      </c>
      <c r="G1603" s="28" t="s">
        <v>142</v>
      </c>
      <c r="H1603" s="2">
        <f t="shared" si="249"/>
        <v>1</v>
      </c>
      <c r="I1603" s="1" t="str">
        <f t="shared" si="251"/>
        <v>CLC  </v>
      </c>
      <c r="J1603">
        <f t="shared" si="250"/>
        <v>79</v>
      </c>
      <c r="K1603" s="1" t="str">
        <f t="shared" si="247"/>
        <v>CLC</v>
      </c>
      <c r="L1603"/>
      <c r="M1603" s="1" t="str">
        <f t="shared" si="248"/>
        <v/>
      </c>
      <c r="N1603"/>
    </row>
    <row r="1604" spans="2:14" ht="15" x14ac:dyDescent="0.25">
      <c r="B1604" s="46" t="s">
        <v>1365</v>
      </c>
      <c r="C1604" s="46"/>
      <c r="D1604" s="146">
        <v>42417.847916666666</v>
      </c>
      <c r="E1604" s="146">
        <v>42431.736805555556</v>
      </c>
      <c r="F1604" s="46" t="s">
        <v>226</v>
      </c>
      <c r="G1604" s="28" t="s">
        <v>2028</v>
      </c>
      <c r="H1604" s="2">
        <f t="shared" si="249"/>
        <v>13</v>
      </c>
      <c r="I1604" s="1" t="str">
        <f t="shared" si="251"/>
        <v>SSG  </v>
      </c>
      <c r="J1604">
        <f t="shared" si="250"/>
        <v>57</v>
      </c>
      <c r="K1604" s="1" t="str">
        <f t="shared" si="247"/>
        <v>SSG</v>
      </c>
      <c r="L1604"/>
      <c r="M1604" s="1" t="str">
        <f t="shared" si="248"/>
        <v/>
      </c>
      <c r="N1604"/>
    </row>
    <row r="1605" spans="2:14" ht="15" x14ac:dyDescent="0.25">
      <c r="B1605" s="46" t="s">
        <v>1366</v>
      </c>
      <c r="C1605" s="46"/>
      <c r="D1605" s="146">
        <v>42431.736805555556</v>
      </c>
      <c r="E1605" s="146">
        <v>42433.759027777778</v>
      </c>
      <c r="F1605" s="46" t="s">
        <v>11</v>
      </c>
      <c r="G1605" s="28" t="s">
        <v>1431</v>
      </c>
      <c r="H1605" s="2">
        <f t="shared" si="249"/>
        <v>2</v>
      </c>
      <c r="I1605" s="1" t="str">
        <f t="shared" si="251"/>
        <v>CLC  </v>
      </c>
      <c r="J1605">
        <f t="shared" si="250"/>
        <v>79</v>
      </c>
      <c r="K1605" s="1" t="str">
        <f t="shared" si="247"/>
        <v>CLC</v>
      </c>
      <c r="L1605"/>
      <c r="M1605" s="1" t="str">
        <f t="shared" si="248"/>
        <v/>
      </c>
      <c r="N1605"/>
    </row>
    <row r="1606" spans="2:14" ht="15" x14ac:dyDescent="0.25">
      <c r="B1606" s="46" t="s">
        <v>1367</v>
      </c>
      <c r="C1606" s="46"/>
      <c r="D1606" s="146">
        <v>42433.759027777778</v>
      </c>
      <c r="E1606" s="146">
        <v>42440.668055555558</v>
      </c>
      <c r="F1606" s="46" t="s">
        <v>28</v>
      </c>
      <c r="G1606" s="28" t="s">
        <v>2029</v>
      </c>
      <c r="H1606" s="2">
        <f t="shared" si="249"/>
        <v>6</v>
      </c>
      <c r="I1606" s="1" t="str">
        <f t="shared" si="251"/>
        <v>SSG  </v>
      </c>
      <c r="J1606">
        <f t="shared" si="250"/>
        <v>57</v>
      </c>
      <c r="K1606" s="1" t="str">
        <f t="shared" si="247"/>
        <v>SSG</v>
      </c>
      <c r="L1606"/>
      <c r="M1606" s="1" t="str">
        <f t="shared" si="248"/>
        <v/>
      </c>
      <c r="N1606"/>
    </row>
    <row r="1607" spans="2:14" ht="25.5" x14ac:dyDescent="0.25">
      <c r="B1607" s="46" t="s">
        <v>1368</v>
      </c>
      <c r="C1607" s="46"/>
      <c r="D1607" s="146">
        <v>42440.668055555558</v>
      </c>
      <c r="E1607" s="146">
        <v>42443.89166666667</v>
      </c>
      <c r="F1607" s="46" t="s">
        <v>13</v>
      </c>
      <c r="G1607" s="28" t="s">
        <v>2030</v>
      </c>
      <c r="H1607" s="2">
        <f t="shared" ref="H1607:H1638" si="252">VALUE(IF(LEFT(F1607,1)="&lt;",1,LEFT(F1607,2)))</f>
        <v>3</v>
      </c>
      <c r="I1607" s="1" t="str">
        <f t="shared" si="251"/>
        <v>SECADM  </v>
      </c>
      <c r="J1607">
        <f t="shared" ref="J1607:J1638" si="253">SUMIFS($H$1543:$H$1652,$I$1543:$I$1652,I1607)</f>
        <v>22</v>
      </c>
      <c r="K1607" s="1" t="str">
        <f t="shared" si="247"/>
        <v>SECADM</v>
      </c>
      <c r="L1607"/>
      <c r="M1607" s="1" t="str">
        <f t="shared" si="248"/>
        <v/>
      </c>
      <c r="N1607"/>
    </row>
    <row r="1608" spans="2:14" ht="15" x14ac:dyDescent="0.25">
      <c r="B1608" s="46" t="s">
        <v>1369</v>
      </c>
      <c r="C1608" s="46"/>
      <c r="D1608" s="146">
        <v>42443.89166666667</v>
      </c>
      <c r="E1608" s="146">
        <v>42445.578472222223</v>
      </c>
      <c r="F1608" s="46" t="s">
        <v>31</v>
      </c>
      <c r="G1608" s="28" t="s">
        <v>1432</v>
      </c>
      <c r="H1608" s="2">
        <f t="shared" si="252"/>
        <v>1</v>
      </c>
      <c r="I1608" s="1" t="str">
        <f t="shared" si="251"/>
        <v>SSG  </v>
      </c>
      <c r="J1608">
        <f t="shared" si="253"/>
        <v>57</v>
      </c>
      <c r="K1608" s="1" t="str">
        <f t="shared" si="247"/>
        <v>SSG</v>
      </c>
      <c r="L1608"/>
      <c r="M1608" s="1" t="str">
        <f t="shared" si="248"/>
        <v/>
      </c>
      <c r="N1608"/>
    </row>
    <row r="1609" spans="2:14" ht="25.5" x14ac:dyDescent="0.25">
      <c r="B1609" s="46" t="s">
        <v>429</v>
      </c>
      <c r="C1609" s="46"/>
      <c r="D1609" s="146">
        <v>42445.578472222223</v>
      </c>
      <c r="E1609" s="146">
        <v>42452.677083333336</v>
      </c>
      <c r="F1609" s="46" t="s">
        <v>178</v>
      </c>
      <c r="G1609" s="28" t="s">
        <v>1433</v>
      </c>
      <c r="H1609" s="2">
        <f t="shared" si="252"/>
        <v>7</v>
      </c>
      <c r="I1609" s="1" t="str">
        <f t="shared" si="251"/>
        <v>SECADM  </v>
      </c>
      <c r="J1609">
        <f t="shared" si="253"/>
        <v>22</v>
      </c>
      <c r="K1609" s="1" t="str">
        <f t="shared" si="247"/>
        <v>SECADM</v>
      </c>
      <c r="L1609"/>
      <c r="M1609" s="1" t="str">
        <f t="shared" si="248"/>
        <v/>
      </c>
      <c r="N1609"/>
    </row>
    <row r="1610" spans="2:14" ht="15" x14ac:dyDescent="0.25">
      <c r="B1610" s="46" t="s">
        <v>1370</v>
      </c>
      <c r="C1610" s="46"/>
      <c r="D1610" s="146">
        <v>42452.677083333336</v>
      </c>
      <c r="E1610" s="146">
        <v>42472.568749999999</v>
      </c>
      <c r="F1610" s="46" t="s">
        <v>5</v>
      </c>
      <c r="G1610" s="28" t="s">
        <v>1434</v>
      </c>
      <c r="H1610" s="2">
        <f t="shared" si="252"/>
        <v>19</v>
      </c>
      <c r="I1610" s="1" t="str">
        <f t="shared" si="251"/>
        <v>SSG  </v>
      </c>
      <c r="J1610">
        <f t="shared" si="253"/>
        <v>57</v>
      </c>
      <c r="K1610" s="1" t="str">
        <f t="shared" si="247"/>
        <v>SSG</v>
      </c>
      <c r="L1610"/>
      <c r="M1610" s="1" t="str">
        <f t="shared" si="248"/>
        <v/>
      </c>
      <c r="N1610"/>
    </row>
    <row r="1611" spans="2:14" ht="15" x14ac:dyDescent="0.25">
      <c r="B1611" s="46" t="s">
        <v>1371</v>
      </c>
      <c r="C1611" s="46"/>
      <c r="D1611" s="146">
        <v>42472.568749999999</v>
      </c>
      <c r="E1611" s="146">
        <v>42472.67083333333</v>
      </c>
      <c r="F1611" s="46" t="s">
        <v>2</v>
      </c>
      <c r="G1611" s="28" t="s">
        <v>1435</v>
      </c>
      <c r="H1611" s="2">
        <f t="shared" si="252"/>
        <v>1</v>
      </c>
      <c r="I1611" s="1" t="str">
        <f t="shared" si="251"/>
        <v>SECADM  </v>
      </c>
      <c r="J1611">
        <f t="shared" si="253"/>
        <v>22</v>
      </c>
      <c r="K1611" s="1" t="str">
        <f t="shared" si="247"/>
        <v>SECADM</v>
      </c>
      <c r="L1611"/>
      <c r="M1611" s="1" t="str">
        <f t="shared" si="248"/>
        <v/>
      </c>
      <c r="N1611"/>
    </row>
    <row r="1612" spans="2:14" ht="25.5" x14ac:dyDescent="0.25">
      <c r="B1612" s="46" t="s">
        <v>1372</v>
      </c>
      <c r="C1612" s="46"/>
      <c r="D1612" s="146">
        <v>42472.67083333333</v>
      </c>
      <c r="E1612" s="146">
        <v>42474.711805555555</v>
      </c>
      <c r="F1612" s="46" t="s">
        <v>11</v>
      </c>
      <c r="G1612" s="28" t="s">
        <v>1679</v>
      </c>
      <c r="H1612" s="2">
        <f t="shared" si="252"/>
        <v>2</v>
      </c>
      <c r="I1612" s="1" t="str">
        <f t="shared" si="251"/>
        <v>CLC  </v>
      </c>
      <c r="J1612">
        <f t="shared" si="253"/>
        <v>79</v>
      </c>
      <c r="K1612" s="1" t="str">
        <f t="shared" si="247"/>
        <v>CLC</v>
      </c>
      <c r="L1612"/>
      <c r="M1612" s="1" t="str">
        <f t="shared" si="248"/>
        <v/>
      </c>
      <c r="N1612"/>
    </row>
    <row r="1613" spans="2:14" ht="25.5" x14ac:dyDescent="0.25">
      <c r="B1613" s="46" t="s">
        <v>1373</v>
      </c>
      <c r="C1613" s="46"/>
      <c r="D1613" s="146">
        <v>42474.711805555555</v>
      </c>
      <c r="E1613" s="146">
        <v>42479.704861111109</v>
      </c>
      <c r="F1613" s="46" t="s">
        <v>8</v>
      </c>
      <c r="G1613" s="28" t="s">
        <v>1436</v>
      </c>
      <c r="H1613" s="2">
        <f t="shared" si="252"/>
        <v>4</v>
      </c>
      <c r="I1613" s="1" t="str">
        <f t="shared" si="251"/>
        <v>SASG  </v>
      </c>
      <c r="J1613">
        <f t="shared" si="253"/>
        <v>24</v>
      </c>
      <c r="K1613" s="1" t="str">
        <f t="shared" si="247"/>
        <v>SASG</v>
      </c>
      <c r="L1613"/>
      <c r="M1613" s="1" t="str">
        <f t="shared" si="248"/>
        <v/>
      </c>
      <c r="N1613"/>
    </row>
    <row r="1614" spans="2:14" ht="15" x14ac:dyDescent="0.25">
      <c r="B1614" s="46" t="s">
        <v>1374</v>
      </c>
      <c r="C1614" s="46"/>
      <c r="D1614" s="146">
        <v>42479.704861111109</v>
      </c>
      <c r="E1614" s="146">
        <v>42482.692361111112</v>
      </c>
      <c r="F1614" s="46" t="s">
        <v>11</v>
      </c>
      <c r="G1614" s="28" t="s">
        <v>357</v>
      </c>
      <c r="H1614" s="2">
        <f t="shared" si="252"/>
        <v>2</v>
      </c>
      <c r="I1614" s="1" t="str">
        <f t="shared" si="251"/>
        <v>SC  </v>
      </c>
      <c r="J1614">
        <f t="shared" si="253"/>
        <v>77</v>
      </c>
      <c r="K1614" s="1" t="str">
        <f t="shared" si="247"/>
        <v>SC</v>
      </c>
      <c r="L1614"/>
      <c r="M1614" s="1" t="str">
        <f t="shared" si="248"/>
        <v/>
      </c>
      <c r="N1614"/>
    </row>
    <row r="1615" spans="2:14" ht="15" x14ac:dyDescent="0.25">
      <c r="B1615" s="46" t="s">
        <v>1375</v>
      </c>
      <c r="C1615" s="46"/>
      <c r="D1615" s="146">
        <v>42482.692361111112</v>
      </c>
      <c r="E1615" s="146">
        <v>42489.5625</v>
      </c>
      <c r="F1615" s="46" t="s">
        <v>28</v>
      </c>
      <c r="G1615" s="28" t="s">
        <v>1437</v>
      </c>
      <c r="H1615" s="2">
        <f t="shared" si="252"/>
        <v>6</v>
      </c>
      <c r="I1615" s="1" t="str">
        <f t="shared" si="251"/>
        <v>SASG  </v>
      </c>
      <c r="J1615">
        <f t="shared" si="253"/>
        <v>24</v>
      </c>
      <c r="K1615" s="1" t="str">
        <f t="shared" si="247"/>
        <v>SASG</v>
      </c>
      <c r="L1615"/>
      <c r="M1615" s="1" t="str">
        <f t="shared" si="248"/>
        <v/>
      </c>
      <c r="N1615"/>
    </row>
    <row r="1616" spans="2:14" ht="15" x14ac:dyDescent="0.25">
      <c r="B1616" s="46" t="s">
        <v>1376</v>
      </c>
      <c r="C1616" s="46"/>
      <c r="D1616" s="146">
        <v>42489.5625</v>
      </c>
      <c r="E1616" s="146">
        <v>42493.732638888891</v>
      </c>
      <c r="F1616" s="46" t="s">
        <v>8</v>
      </c>
      <c r="G1616" s="28" t="s">
        <v>1438</v>
      </c>
      <c r="H1616" s="2">
        <f t="shared" si="252"/>
        <v>4</v>
      </c>
      <c r="I1616" s="1" t="str">
        <f t="shared" ref="I1616:I1641" si="254">RIGHT(B1616,LEN(B1616)-5)</f>
        <v>SC  </v>
      </c>
      <c r="J1616">
        <f t="shared" si="253"/>
        <v>77</v>
      </c>
      <c r="K1616" s="1" t="str">
        <f t="shared" si="247"/>
        <v>SC</v>
      </c>
      <c r="L1616"/>
      <c r="M1616" s="1" t="str">
        <f t="shared" si="248"/>
        <v/>
      </c>
      <c r="N1616"/>
    </row>
    <row r="1617" spans="2:14" ht="15" x14ac:dyDescent="0.25">
      <c r="B1617" s="46" t="s">
        <v>1377</v>
      </c>
      <c r="C1617" s="46"/>
      <c r="D1617" s="146">
        <v>42493.732638888891</v>
      </c>
      <c r="E1617" s="146">
        <v>42493.765972222223</v>
      </c>
      <c r="F1617" s="46" t="s">
        <v>2</v>
      </c>
      <c r="G1617" s="28" t="s">
        <v>9</v>
      </c>
      <c r="H1617" s="2">
        <f t="shared" si="252"/>
        <v>1</v>
      </c>
      <c r="I1617" s="1" t="str">
        <f t="shared" si="254"/>
        <v>SSG  </v>
      </c>
      <c r="J1617">
        <f t="shared" si="253"/>
        <v>57</v>
      </c>
      <c r="K1617" s="1" t="str">
        <f t="shared" si="247"/>
        <v>SSG</v>
      </c>
      <c r="L1617"/>
      <c r="M1617" s="1" t="str">
        <f t="shared" si="248"/>
        <v/>
      </c>
      <c r="N1617"/>
    </row>
    <row r="1618" spans="2:14" ht="15" x14ac:dyDescent="0.25">
      <c r="B1618" s="46" t="s">
        <v>1378</v>
      </c>
      <c r="C1618" s="46"/>
      <c r="D1618" s="146">
        <v>42493.765972222223</v>
      </c>
      <c r="E1618" s="146">
        <v>42494.662499999999</v>
      </c>
      <c r="F1618" s="46" t="s">
        <v>2</v>
      </c>
      <c r="G1618" s="28" t="s">
        <v>2031</v>
      </c>
      <c r="H1618" s="2">
        <f t="shared" si="252"/>
        <v>1</v>
      </c>
      <c r="I1618" s="1" t="str">
        <f t="shared" si="254"/>
        <v>SC  </v>
      </c>
      <c r="J1618">
        <f t="shared" si="253"/>
        <v>77</v>
      </c>
      <c r="K1618" s="1" t="str">
        <f t="shared" si="247"/>
        <v>SC</v>
      </c>
      <c r="L1618"/>
      <c r="M1618" s="1" t="str">
        <f t="shared" si="248"/>
        <v/>
      </c>
      <c r="N1618"/>
    </row>
    <row r="1619" spans="2:14" ht="15" x14ac:dyDescent="0.25">
      <c r="B1619" s="46" t="s">
        <v>1379</v>
      </c>
      <c r="C1619" s="46"/>
      <c r="D1619" s="146">
        <v>42494.662499999999</v>
      </c>
      <c r="E1619" s="146">
        <v>42494.728472222225</v>
      </c>
      <c r="F1619" s="46" t="s">
        <v>2</v>
      </c>
      <c r="G1619" s="28" t="s">
        <v>1439</v>
      </c>
      <c r="H1619" s="2">
        <f t="shared" si="252"/>
        <v>1</v>
      </c>
      <c r="I1619" s="1" t="str">
        <f t="shared" si="254"/>
        <v>SASG  </v>
      </c>
      <c r="J1619">
        <f t="shared" si="253"/>
        <v>24</v>
      </c>
      <c r="K1619" s="1" t="str">
        <f t="shared" si="247"/>
        <v>SASG</v>
      </c>
      <c r="L1619"/>
      <c r="M1619" s="1" t="str">
        <f t="shared" si="248"/>
        <v/>
      </c>
      <c r="N1619"/>
    </row>
    <row r="1620" spans="2:14" ht="15" x14ac:dyDescent="0.25">
      <c r="B1620" s="46" t="s">
        <v>1380</v>
      </c>
      <c r="C1620" s="46"/>
      <c r="D1620" s="146">
        <v>42494.728472222225</v>
      </c>
      <c r="E1620" s="146">
        <v>42521.677083333336</v>
      </c>
      <c r="F1620" s="46" t="s">
        <v>486</v>
      </c>
      <c r="G1620" s="28" t="s">
        <v>1440</v>
      </c>
      <c r="H1620" s="2">
        <f t="shared" si="252"/>
        <v>26</v>
      </c>
      <c r="I1620" s="1" t="str">
        <f t="shared" si="254"/>
        <v>SC  </v>
      </c>
      <c r="J1620">
        <f t="shared" si="253"/>
        <v>77</v>
      </c>
      <c r="K1620" s="1" t="str">
        <f t="shared" si="247"/>
        <v>SC</v>
      </c>
      <c r="L1620"/>
      <c r="M1620" s="1" t="str">
        <f t="shared" si="248"/>
        <v/>
      </c>
      <c r="N1620"/>
    </row>
    <row r="1621" spans="2:14" ht="15" x14ac:dyDescent="0.25">
      <c r="B1621" s="46" t="s">
        <v>1381</v>
      </c>
      <c r="C1621" s="46"/>
      <c r="D1621" s="146">
        <v>42521.677083333336</v>
      </c>
      <c r="E1621" s="146">
        <v>42522.69027777778</v>
      </c>
      <c r="F1621" s="46" t="s">
        <v>31</v>
      </c>
      <c r="G1621" s="28" t="s">
        <v>1441</v>
      </c>
      <c r="H1621" s="2">
        <f t="shared" si="252"/>
        <v>1</v>
      </c>
      <c r="I1621" s="1" t="str">
        <f t="shared" si="254"/>
        <v>CLC  </v>
      </c>
      <c r="J1621">
        <f t="shared" si="253"/>
        <v>79</v>
      </c>
      <c r="K1621" s="1" t="str">
        <f t="shared" si="247"/>
        <v>CLC</v>
      </c>
      <c r="L1621"/>
      <c r="M1621" s="1" t="str">
        <f t="shared" si="248"/>
        <v/>
      </c>
      <c r="N1621"/>
    </row>
    <row r="1622" spans="2:14" ht="15" x14ac:dyDescent="0.25">
      <c r="B1622" s="46" t="s">
        <v>1382</v>
      </c>
      <c r="C1622" s="46"/>
      <c r="D1622" s="146">
        <v>42522.69027777778</v>
      </c>
      <c r="E1622" s="146">
        <v>42527.520833333336</v>
      </c>
      <c r="F1622" s="46" t="s">
        <v>8</v>
      </c>
      <c r="G1622" s="28" t="s">
        <v>22</v>
      </c>
      <c r="H1622" s="2">
        <f t="shared" si="252"/>
        <v>4</v>
      </c>
      <c r="I1622" s="1" t="str">
        <f t="shared" si="254"/>
        <v>SPO  </v>
      </c>
      <c r="J1622">
        <f t="shared" si="253"/>
        <v>12</v>
      </c>
      <c r="K1622" s="1" t="str">
        <f t="shared" si="247"/>
        <v>SPO</v>
      </c>
      <c r="L1622"/>
      <c r="M1622" s="1" t="str">
        <f t="shared" si="248"/>
        <v/>
      </c>
      <c r="N1622"/>
    </row>
    <row r="1623" spans="2:14" ht="15" x14ac:dyDescent="0.25">
      <c r="B1623" s="46" t="s">
        <v>1383</v>
      </c>
      <c r="C1623" s="46"/>
      <c r="D1623" s="146">
        <v>42527.520833333336</v>
      </c>
      <c r="E1623" s="146">
        <v>42527.717361111114</v>
      </c>
      <c r="F1623" s="46" t="s">
        <v>2</v>
      </c>
      <c r="G1623" s="28" t="s">
        <v>855</v>
      </c>
      <c r="H1623" s="2">
        <f t="shared" si="252"/>
        <v>1</v>
      </c>
      <c r="I1623" s="1" t="str">
        <f t="shared" si="254"/>
        <v>CO  </v>
      </c>
      <c r="J1623">
        <f t="shared" si="253"/>
        <v>4</v>
      </c>
      <c r="K1623" s="1" t="str">
        <f t="shared" si="247"/>
        <v>CO</v>
      </c>
      <c r="L1623"/>
      <c r="M1623" s="1" t="str">
        <f t="shared" si="248"/>
        <v/>
      </c>
      <c r="N1623"/>
    </row>
    <row r="1624" spans="2:14" ht="15" x14ac:dyDescent="0.25">
      <c r="B1624" s="46" t="s">
        <v>1384</v>
      </c>
      <c r="C1624" s="46"/>
      <c r="D1624" s="146">
        <v>42527.717361111114</v>
      </c>
      <c r="E1624" s="146">
        <v>42527.847222222219</v>
      </c>
      <c r="F1624" s="46" t="s">
        <v>2</v>
      </c>
      <c r="G1624" s="28" t="s">
        <v>1726</v>
      </c>
      <c r="H1624" s="2">
        <f t="shared" si="252"/>
        <v>1</v>
      </c>
      <c r="I1624" s="1" t="str">
        <f t="shared" si="254"/>
        <v>SECOFC  </v>
      </c>
      <c r="J1624">
        <f t="shared" si="253"/>
        <v>3</v>
      </c>
      <c r="K1624" s="1" t="str">
        <f t="shared" si="247"/>
        <v>SECOFC</v>
      </c>
      <c r="L1624"/>
      <c r="M1624" s="1" t="str">
        <f t="shared" si="248"/>
        <v/>
      </c>
      <c r="N1624"/>
    </row>
    <row r="1625" spans="2:14" ht="15" x14ac:dyDescent="0.25">
      <c r="B1625" s="46" t="s">
        <v>1385</v>
      </c>
      <c r="C1625" s="46"/>
      <c r="D1625" s="146">
        <v>42527.847222222219</v>
      </c>
      <c r="E1625" s="146">
        <v>42544.809027777781</v>
      </c>
      <c r="F1625" s="46" t="s">
        <v>1139</v>
      </c>
      <c r="G1625" s="28" t="s">
        <v>1805</v>
      </c>
      <c r="H1625" s="2">
        <f t="shared" si="252"/>
        <v>16</v>
      </c>
      <c r="I1625" s="1" t="str">
        <f t="shared" si="254"/>
        <v>CLC  </v>
      </c>
      <c r="J1625">
        <f t="shared" si="253"/>
        <v>79</v>
      </c>
      <c r="K1625" s="1" t="str">
        <f t="shared" si="247"/>
        <v>CLC</v>
      </c>
      <c r="L1625"/>
      <c r="M1625" s="1" t="str">
        <f t="shared" si="248"/>
        <v/>
      </c>
      <c r="N1625"/>
    </row>
    <row r="1626" spans="2:14" ht="15" x14ac:dyDescent="0.25">
      <c r="B1626" s="46" t="s">
        <v>1386</v>
      </c>
      <c r="C1626" s="46"/>
      <c r="D1626" s="146">
        <v>42544.809027777781</v>
      </c>
      <c r="E1626" s="146">
        <v>42545.731944444444</v>
      </c>
      <c r="F1626" s="46" t="s">
        <v>2</v>
      </c>
      <c r="G1626" s="28" t="s">
        <v>2032</v>
      </c>
      <c r="H1626" s="2">
        <f t="shared" si="252"/>
        <v>1</v>
      </c>
      <c r="I1626" s="1" t="str">
        <f t="shared" si="254"/>
        <v>SECADM  </v>
      </c>
      <c r="J1626">
        <f t="shared" si="253"/>
        <v>22</v>
      </c>
      <c r="K1626" s="1" t="str">
        <f t="shared" si="247"/>
        <v>SECADM</v>
      </c>
      <c r="L1626"/>
      <c r="M1626" s="1" t="str">
        <f t="shared" si="248"/>
        <v/>
      </c>
      <c r="N1626"/>
    </row>
    <row r="1627" spans="2:14" ht="25.5" x14ac:dyDescent="0.25">
      <c r="B1627" s="46" t="s">
        <v>1387</v>
      </c>
      <c r="C1627" s="46"/>
      <c r="D1627" s="146">
        <v>42545.731944444444</v>
      </c>
      <c r="E1627" s="146">
        <v>42548.669444444444</v>
      </c>
      <c r="F1627" s="46" t="s">
        <v>11</v>
      </c>
      <c r="G1627" s="28" t="s">
        <v>2033</v>
      </c>
      <c r="H1627" s="2">
        <f t="shared" si="252"/>
        <v>2</v>
      </c>
      <c r="I1627" s="1" t="str">
        <f t="shared" si="254"/>
        <v>COGSA  </v>
      </c>
      <c r="J1627">
        <f t="shared" si="253"/>
        <v>53</v>
      </c>
      <c r="K1627" s="1" t="str">
        <f t="shared" si="247"/>
        <v>COGSA</v>
      </c>
      <c r="L1627"/>
      <c r="M1627" s="1" t="str">
        <f t="shared" si="248"/>
        <v/>
      </c>
      <c r="N1627"/>
    </row>
    <row r="1628" spans="2:14" ht="15" x14ac:dyDescent="0.25">
      <c r="B1628" s="46" t="s">
        <v>1388</v>
      </c>
      <c r="C1628" s="46"/>
      <c r="D1628" s="146">
        <v>42548.669444444444</v>
      </c>
      <c r="E1628" s="146">
        <v>42549.683333333334</v>
      </c>
      <c r="F1628" s="46" t="s">
        <v>31</v>
      </c>
      <c r="G1628" s="28" t="s">
        <v>192</v>
      </c>
      <c r="H1628" s="2">
        <f t="shared" si="252"/>
        <v>1</v>
      </c>
      <c r="I1628" s="1" t="str">
        <f t="shared" si="254"/>
        <v>SSG  </v>
      </c>
      <c r="J1628">
        <f t="shared" si="253"/>
        <v>57</v>
      </c>
      <c r="K1628" s="1" t="str">
        <f t="shared" si="247"/>
        <v>SSG</v>
      </c>
      <c r="L1628"/>
      <c r="M1628" s="1" t="str">
        <f t="shared" si="248"/>
        <v/>
      </c>
      <c r="N1628"/>
    </row>
    <row r="1629" spans="2:14" ht="15" x14ac:dyDescent="0.25">
      <c r="B1629" s="46" t="s">
        <v>1389</v>
      </c>
      <c r="C1629" s="46"/>
      <c r="D1629" s="146">
        <v>42549.683333333334</v>
      </c>
      <c r="E1629" s="146">
        <v>42601.622916666667</v>
      </c>
      <c r="F1629" s="46" t="s">
        <v>793</v>
      </c>
      <c r="G1629" s="28" t="s">
        <v>1144</v>
      </c>
      <c r="H1629" s="2">
        <f t="shared" si="252"/>
        <v>51</v>
      </c>
      <c r="I1629" s="1" t="str">
        <f t="shared" si="254"/>
        <v>COGSA  </v>
      </c>
      <c r="J1629">
        <f t="shared" si="253"/>
        <v>53</v>
      </c>
      <c r="K1629" s="1" t="str">
        <f t="shared" si="247"/>
        <v>COGSA</v>
      </c>
      <c r="L1629"/>
      <c r="M1629" s="1" t="str">
        <f t="shared" si="248"/>
        <v/>
      </c>
      <c r="N1629"/>
    </row>
    <row r="1630" spans="2:14" ht="15" x14ac:dyDescent="0.25">
      <c r="B1630" s="46" t="s">
        <v>1390</v>
      </c>
      <c r="C1630" s="46"/>
      <c r="D1630" s="146">
        <v>42601.622916666667</v>
      </c>
      <c r="E1630" s="146">
        <v>42601.650694444441</v>
      </c>
      <c r="F1630" s="46" t="s">
        <v>2</v>
      </c>
      <c r="G1630" s="28" t="s">
        <v>1442</v>
      </c>
      <c r="H1630" s="2">
        <f t="shared" si="252"/>
        <v>1</v>
      </c>
      <c r="I1630" s="1" t="str">
        <f t="shared" si="254"/>
        <v>SPO  </v>
      </c>
      <c r="J1630">
        <f t="shared" si="253"/>
        <v>12</v>
      </c>
      <c r="K1630" s="1" t="str">
        <f t="shared" si="247"/>
        <v>SPO</v>
      </c>
      <c r="L1630"/>
      <c r="M1630" s="1" t="str">
        <f t="shared" si="248"/>
        <v/>
      </c>
      <c r="N1630"/>
    </row>
    <row r="1631" spans="2:14" ht="15" x14ac:dyDescent="0.25">
      <c r="B1631" s="46" t="s">
        <v>1391</v>
      </c>
      <c r="C1631" s="46"/>
      <c r="D1631" s="146">
        <v>42601.650694444441</v>
      </c>
      <c r="E1631" s="146">
        <v>42601.772222222222</v>
      </c>
      <c r="F1631" s="46" t="s">
        <v>2</v>
      </c>
      <c r="G1631" s="28" t="s">
        <v>1838</v>
      </c>
      <c r="H1631" s="2">
        <f t="shared" si="252"/>
        <v>1</v>
      </c>
      <c r="I1631" s="1" t="str">
        <f t="shared" si="254"/>
        <v>CO  </v>
      </c>
      <c r="J1631">
        <f t="shared" si="253"/>
        <v>4</v>
      </c>
      <c r="K1631" s="1" t="str">
        <f t="shared" si="247"/>
        <v>CO</v>
      </c>
      <c r="L1631"/>
      <c r="M1631" s="1" t="str">
        <f t="shared" si="248"/>
        <v/>
      </c>
      <c r="N1631"/>
    </row>
    <row r="1632" spans="2:14" ht="15" x14ac:dyDescent="0.25">
      <c r="B1632" s="46" t="s">
        <v>1392</v>
      </c>
      <c r="C1632" s="46"/>
      <c r="D1632" s="146">
        <v>42601.772222222222</v>
      </c>
      <c r="E1632" s="146">
        <v>42622.741666666669</v>
      </c>
      <c r="F1632" s="46" t="s">
        <v>164</v>
      </c>
      <c r="G1632" s="28" t="s">
        <v>1443</v>
      </c>
      <c r="H1632" s="2">
        <f t="shared" si="252"/>
        <v>20</v>
      </c>
      <c r="I1632" s="1" t="str">
        <f t="shared" si="254"/>
        <v>CSTA  </v>
      </c>
      <c r="J1632">
        <f t="shared" si="253"/>
        <v>37</v>
      </c>
      <c r="K1632" s="1" t="str">
        <f t="shared" ref="K1632:K1652" si="255">TRIM(SUBSTITUTE(I1632,CHAR(160),CHAR(32)))</f>
        <v>CSTA</v>
      </c>
      <c r="L1632"/>
      <c r="M1632" s="1" t="str">
        <f t="shared" si="248"/>
        <v/>
      </c>
      <c r="N1632"/>
    </row>
    <row r="1633" spans="2:14" ht="15" x14ac:dyDescent="0.25">
      <c r="B1633" s="46" t="s">
        <v>1393</v>
      </c>
      <c r="C1633" s="46"/>
      <c r="D1633" s="146">
        <v>42622.741666666669</v>
      </c>
      <c r="E1633" s="146">
        <v>42625.663194444445</v>
      </c>
      <c r="F1633" s="46" t="s">
        <v>11</v>
      </c>
      <c r="G1633" s="28" t="s">
        <v>9</v>
      </c>
      <c r="H1633" s="2">
        <f t="shared" si="252"/>
        <v>2</v>
      </c>
      <c r="I1633" s="1" t="str">
        <f t="shared" si="254"/>
        <v>SECGS  </v>
      </c>
      <c r="J1633">
        <f t="shared" si="253"/>
        <v>8</v>
      </c>
      <c r="K1633" s="1" t="str">
        <f t="shared" si="255"/>
        <v>SECGS</v>
      </c>
      <c r="L1633"/>
      <c r="M1633" s="1" t="str">
        <f t="shared" si="248"/>
        <v/>
      </c>
      <c r="N1633"/>
    </row>
    <row r="1634" spans="2:14" ht="15" x14ac:dyDescent="0.25">
      <c r="B1634" s="46" t="s">
        <v>1394</v>
      </c>
      <c r="C1634" s="46"/>
      <c r="D1634" s="146">
        <v>42625.663194444445</v>
      </c>
      <c r="E1634" s="146">
        <v>42632.644444444442</v>
      </c>
      <c r="F1634" s="46" t="s">
        <v>28</v>
      </c>
      <c r="G1634" s="28" t="s">
        <v>1444</v>
      </c>
      <c r="H1634" s="2">
        <f t="shared" si="252"/>
        <v>6</v>
      </c>
      <c r="I1634" s="1" t="str">
        <f t="shared" si="254"/>
        <v>CSTA  </v>
      </c>
      <c r="J1634">
        <f t="shared" si="253"/>
        <v>37</v>
      </c>
      <c r="K1634" s="1" t="str">
        <f t="shared" si="255"/>
        <v>CSTA</v>
      </c>
      <c r="L1634"/>
      <c r="M1634" s="1" t="str">
        <f t="shared" si="248"/>
        <v/>
      </c>
      <c r="N1634"/>
    </row>
    <row r="1635" spans="2:14" ht="25.5" x14ac:dyDescent="0.25">
      <c r="B1635" s="46" t="s">
        <v>1395</v>
      </c>
      <c r="C1635" s="46"/>
      <c r="D1635" s="146">
        <v>42632.644444444442</v>
      </c>
      <c r="E1635" s="146">
        <v>42632.686805555553</v>
      </c>
      <c r="F1635" s="46" t="s">
        <v>2</v>
      </c>
      <c r="G1635" s="28" t="s">
        <v>2034</v>
      </c>
      <c r="H1635" s="2">
        <f t="shared" si="252"/>
        <v>1</v>
      </c>
      <c r="I1635" s="1" t="str">
        <f t="shared" si="254"/>
        <v>SECGS  </v>
      </c>
      <c r="J1635">
        <f t="shared" si="253"/>
        <v>8</v>
      </c>
      <c r="K1635" s="1" t="str">
        <f t="shared" si="255"/>
        <v>SECGS</v>
      </c>
      <c r="L1635"/>
      <c r="M1635" s="1" t="str">
        <f t="shared" si="248"/>
        <v/>
      </c>
      <c r="N1635"/>
    </row>
    <row r="1636" spans="2:14" ht="25.5" x14ac:dyDescent="0.25">
      <c r="B1636" s="46" t="s">
        <v>1396</v>
      </c>
      <c r="C1636" s="46"/>
      <c r="D1636" s="146">
        <v>42632.686805555553</v>
      </c>
      <c r="E1636" s="146">
        <v>42635.751388888886</v>
      </c>
      <c r="F1636" s="46" t="s">
        <v>13</v>
      </c>
      <c r="G1636" s="28" t="s">
        <v>2035</v>
      </c>
      <c r="H1636" s="2">
        <f t="shared" si="252"/>
        <v>3</v>
      </c>
      <c r="I1636" s="1" t="str">
        <f t="shared" si="254"/>
        <v>CLC  </v>
      </c>
      <c r="J1636">
        <f t="shared" si="253"/>
        <v>79</v>
      </c>
      <c r="K1636" s="1" t="str">
        <f t="shared" si="255"/>
        <v>CLC</v>
      </c>
      <c r="L1636"/>
      <c r="M1636" s="1" t="str">
        <f t="shared" si="248"/>
        <v/>
      </c>
      <c r="N1636"/>
    </row>
    <row r="1637" spans="2:14" ht="15" x14ac:dyDescent="0.25">
      <c r="B1637" s="46" t="s">
        <v>1397</v>
      </c>
      <c r="C1637" s="46"/>
      <c r="D1637" s="146">
        <v>42635.751388888886</v>
      </c>
      <c r="E1637" s="146">
        <v>42638.630555555559</v>
      </c>
      <c r="F1637" s="46" t="s">
        <v>11</v>
      </c>
      <c r="G1637" s="28" t="s">
        <v>2036</v>
      </c>
      <c r="H1637" s="2">
        <f t="shared" si="252"/>
        <v>2</v>
      </c>
      <c r="I1637" s="1" t="str">
        <f t="shared" si="254"/>
        <v>CSTA  </v>
      </c>
      <c r="J1637">
        <f t="shared" si="253"/>
        <v>37</v>
      </c>
      <c r="K1637" s="1" t="str">
        <f t="shared" si="255"/>
        <v>CSTA</v>
      </c>
      <c r="L1637"/>
      <c r="M1637" s="1" t="str">
        <f t="shared" ref="M1637:M1652" si="256">TRIM(SUBSTITUTE(L1637,CHAR(160),CHAR(32)))</f>
        <v/>
      </c>
      <c r="N1637"/>
    </row>
    <row r="1638" spans="2:14" ht="15" x14ac:dyDescent="0.25">
      <c r="B1638" s="46" t="s">
        <v>1398</v>
      </c>
      <c r="C1638" s="46"/>
      <c r="D1638" s="146">
        <v>42638.630555555559</v>
      </c>
      <c r="E1638" s="146">
        <v>42639.508333333331</v>
      </c>
      <c r="F1638" s="46" t="s">
        <v>2</v>
      </c>
      <c r="G1638" s="28" t="s">
        <v>142</v>
      </c>
      <c r="H1638" s="2">
        <f t="shared" si="252"/>
        <v>1</v>
      </c>
      <c r="I1638" s="1" t="str">
        <f t="shared" si="254"/>
        <v>SECGS  </v>
      </c>
      <c r="J1638">
        <f t="shared" si="253"/>
        <v>8</v>
      </c>
      <c r="K1638" s="1" t="str">
        <f t="shared" si="255"/>
        <v>SECGS</v>
      </c>
      <c r="L1638"/>
      <c r="M1638" s="1" t="str">
        <f t="shared" si="256"/>
        <v/>
      </c>
      <c r="N1638"/>
    </row>
    <row r="1639" spans="2:14" ht="25.5" x14ac:dyDescent="0.25">
      <c r="B1639" s="46" t="s">
        <v>1399</v>
      </c>
      <c r="C1639" s="46"/>
      <c r="D1639" s="146">
        <v>42639.508333333331</v>
      </c>
      <c r="E1639" s="146">
        <v>42639.520833333336</v>
      </c>
      <c r="F1639" s="46" t="s">
        <v>2</v>
      </c>
      <c r="G1639" s="28" t="s">
        <v>1445</v>
      </c>
      <c r="H1639" s="2">
        <f t="shared" ref="H1639:H1652" si="257">VALUE(IF(LEFT(F1639,1)="&lt;",1,LEFT(F1639,2)))</f>
        <v>1</v>
      </c>
      <c r="I1639" s="1" t="str">
        <f t="shared" si="254"/>
        <v>CSTA  </v>
      </c>
      <c r="J1639">
        <f t="shared" ref="J1639:J1652" si="258">SUMIFS($H$1543:$H$1652,$I$1543:$I$1652,I1639)</f>
        <v>37</v>
      </c>
      <c r="K1639" s="1" t="str">
        <f t="shared" si="255"/>
        <v>CSTA</v>
      </c>
      <c r="L1639"/>
      <c r="M1639" s="1" t="str">
        <f t="shared" si="256"/>
        <v/>
      </c>
      <c r="N1639"/>
    </row>
    <row r="1640" spans="2:14" ht="15" x14ac:dyDescent="0.25">
      <c r="B1640" s="46" t="s">
        <v>1400</v>
      </c>
      <c r="C1640" s="46"/>
      <c r="D1640" s="146">
        <v>42639.520833333336</v>
      </c>
      <c r="E1640" s="146">
        <v>42639.568749999999</v>
      </c>
      <c r="F1640" s="46" t="s">
        <v>2</v>
      </c>
      <c r="G1640" s="28" t="s">
        <v>1446</v>
      </c>
      <c r="H1640" s="2">
        <f t="shared" si="257"/>
        <v>1</v>
      </c>
      <c r="I1640" s="1" t="str">
        <f t="shared" si="254"/>
        <v>SECGS  </v>
      </c>
      <c r="J1640">
        <f t="shared" si="258"/>
        <v>8</v>
      </c>
      <c r="K1640" s="1" t="str">
        <f t="shared" si="255"/>
        <v>SECGS</v>
      </c>
      <c r="L1640"/>
      <c r="M1640" s="1" t="str">
        <f t="shared" si="256"/>
        <v/>
      </c>
      <c r="N1640"/>
    </row>
    <row r="1641" spans="2:14" ht="15" x14ac:dyDescent="0.25">
      <c r="B1641" s="46" t="s">
        <v>1401</v>
      </c>
      <c r="C1641" s="46"/>
      <c r="D1641" s="146">
        <v>42639.568749999999</v>
      </c>
      <c r="E1641" s="146">
        <v>42639.613194444442</v>
      </c>
      <c r="F1641" s="46" t="s">
        <v>2</v>
      </c>
      <c r="G1641" s="28" t="s">
        <v>349</v>
      </c>
      <c r="H1641" s="2">
        <f t="shared" si="257"/>
        <v>1</v>
      </c>
      <c r="I1641" s="1" t="str">
        <f t="shared" si="254"/>
        <v>CSTA  </v>
      </c>
      <c r="J1641">
        <f t="shared" si="258"/>
        <v>37</v>
      </c>
      <c r="K1641" s="1" t="str">
        <f t="shared" si="255"/>
        <v>CSTA</v>
      </c>
      <c r="L1641"/>
      <c r="M1641" s="1" t="str">
        <f t="shared" si="256"/>
        <v/>
      </c>
      <c r="N1641"/>
    </row>
    <row r="1642" spans="2:14" ht="15" x14ac:dyDescent="0.25">
      <c r="B1642" s="46" t="s">
        <v>1402</v>
      </c>
      <c r="C1642" s="46"/>
      <c r="D1642" s="146">
        <v>42639.613194444442</v>
      </c>
      <c r="E1642" s="146">
        <v>42639.75277777778</v>
      </c>
      <c r="F1642" s="46" t="s">
        <v>2</v>
      </c>
      <c r="G1642" s="28" t="s">
        <v>9</v>
      </c>
      <c r="H1642" s="2">
        <f t="shared" si="257"/>
        <v>1</v>
      </c>
      <c r="I1642" s="1" t="str">
        <f>RIGHT(B1642,LEN(B1642)-6)</f>
        <v>SECGS  </v>
      </c>
      <c r="J1642">
        <f t="shared" si="258"/>
        <v>8</v>
      </c>
      <c r="K1642" s="1" t="str">
        <f t="shared" si="255"/>
        <v>SECGS</v>
      </c>
      <c r="L1642"/>
      <c r="M1642" s="1" t="str">
        <f t="shared" si="256"/>
        <v/>
      </c>
      <c r="N1642"/>
    </row>
    <row r="1643" spans="2:14" ht="25.5" x14ac:dyDescent="0.25">
      <c r="B1643" s="46" t="s">
        <v>1403</v>
      </c>
      <c r="C1643" s="46"/>
      <c r="D1643" s="146">
        <v>42639.75277777778</v>
      </c>
      <c r="E1643" s="146">
        <v>42641.777777777781</v>
      </c>
      <c r="F1643" s="46" t="s">
        <v>11</v>
      </c>
      <c r="G1643" s="28" t="s">
        <v>2037</v>
      </c>
      <c r="H1643" s="2">
        <f t="shared" si="257"/>
        <v>2</v>
      </c>
      <c r="I1643" s="1" t="str">
        <f t="shared" ref="I1643:I1652" si="259">RIGHT(B1643,LEN(B1643)-6)</f>
        <v>CLC  </v>
      </c>
      <c r="J1643">
        <f t="shared" si="258"/>
        <v>79</v>
      </c>
      <c r="K1643" s="1" t="str">
        <f t="shared" si="255"/>
        <v>CLC</v>
      </c>
      <c r="L1643"/>
      <c r="M1643" s="1" t="str">
        <f t="shared" si="256"/>
        <v/>
      </c>
      <c r="N1643"/>
    </row>
    <row r="1644" spans="2:14" ht="25.5" x14ac:dyDescent="0.25">
      <c r="B1644" s="46" t="s">
        <v>1404</v>
      </c>
      <c r="C1644" s="46"/>
      <c r="D1644" s="146">
        <v>42641.777777777781</v>
      </c>
      <c r="E1644" s="146">
        <v>42642.643750000003</v>
      </c>
      <c r="F1644" s="46" t="s">
        <v>2</v>
      </c>
      <c r="G1644" s="28" t="s">
        <v>1447</v>
      </c>
      <c r="H1644" s="2">
        <f t="shared" si="257"/>
        <v>1</v>
      </c>
      <c r="I1644" s="1" t="str">
        <f t="shared" si="259"/>
        <v>SASG  </v>
      </c>
      <c r="J1644">
        <f t="shared" si="258"/>
        <v>24</v>
      </c>
      <c r="K1644" s="1" t="str">
        <f t="shared" si="255"/>
        <v>SASG</v>
      </c>
      <c r="L1644"/>
      <c r="M1644" s="1" t="str">
        <f t="shared" si="256"/>
        <v/>
      </c>
      <c r="N1644"/>
    </row>
    <row r="1645" spans="2:14" ht="15" x14ac:dyDescent="0.25">
      <c r="B1645" s="46" t="s">
        <v>1405</v>
      </c>
      <c r="C1645" s="46"/>
      <c r="D1645" s="146">
        <v>42642.643750000003</v>
      </c>
      <c r="E1645" s="146">
        <v>42648.654861111114</v>
      </c>
      <c r="F1645" s="46" t="s">
        <v>28</v>
      </c>
      <c r="G1645" s="28" t="s">
        <v>1448</v>
      </c>
      <c r="H1645" s="2">
        <f t="shared" si="257"/>
        <v>6</v>
      </c>
      <c r="I1645" s="1" t="str">
        <f t="shared" si="259"/>
        <v>CSTA  </v>
      </c>
      <c r="J1645">
        <f t="shared" si="258"/>
        <v>37</v>
      </c>
      <c r="K1645" s="1" t="str">
        <f t="shared" si="255"/>
        <v>CSTA</v>
      </c>
      <c r="L1645"/>
      <c r="M1645" s="1" t="str">
        <f t="shared" si="256"/>
        <v/>
      </c>
      <c r="N1645"/>
    </row>
    <row r="1646" spans="2:14" ht="15" x14ac:dyDescent="0.25">
      <c r="B1646" s="46" t="s">
        <v>1406</v>
      </c>
      <c r="C1646" s="46"/>
      <c r="D1646" s="146">
        <v>42648.654861111114</v>
      </c>
      <c r="E1646" s="146">
        <v>42649.517361111109</v>
      </c>
      <c r="F1646" s="46" t="s">
        <v>2</v>
      </c>
      <c r="G1646" s="28" t="s">
        <v>9</v>
      </c>
      <c r="H1646" s="2">
        <f t="shared" si="257"/>
        <v>1</v>
      </c>
      <c r="I1646" s="1" t="str">
        <f t="shared" si="259"/>
        <v>SECGS  </v>
      </c>
      <c r="J1646">
        <f t="shared" si="258"/>
        <v>8</v>
      </c>
      <c r="K1646" s="1" t="str">
        <f t="shared" si="255"/>
        <v>SECGS</v>
      </c>
      <c r="L1646"/>
      <c r="M1646" s="1" t="str">
        <f t="shared" si="256"/>
        <v/>
      </c>
      <c r="N1646"/>
    </row>
    <row r="1647" spans="2:14" ht="25.5" x14ac:dyDescent="0.25">
      <c r="B1647" s="46" t="s">
        <v>1407</v>
      </c>
      <c r="C1647" s="46"/>
      <c r="D1647" s="146">
        <v>42649.517361111109</v>
      </c>
      <c r="E1647" s="146">
        <v>42661.788888888892</v>
      </c>
      <c r="F1647" s="46" t="s">
        <v>698</v>
      </c>
      <c r="G1647" s="28" t="s">
        <v>1449</v>
      </c>
      <c r="H1647" s="2">
        <f t="shared" si="257"/>
        <v>12</v>
      </c>
      <c r="I1647" s="1" t="str">
        <f t="shared" si="259"/>
        <v>SASG  </v>
      </c>
      <c r="J1647">
        <f t="shared" si="258"/>
        <v>24</v>
      </c>
      <c r="K1647" s="1" t="str">
        <f t="shared" si="255"/>
        <v>SASG</v>
      </c>
      <c r="L1647"/>
      <c r="M1647" s="1" t="str">
        <f t="shared" si="256"/>
        <v/>
      </c>
      <c r="N1647"/>
    </row>
    <row r="1648" spans="2:14" ht="25.5" x14ac:dyDescent="0.25">
      <c r="B1648" s="46" t="s">
        <v>1408</v>
      </c>
      <c r="C1648" s="46"/>
      <c r="D1648" s="146">
        <v>42661.788888888892</v>
      </c>
      <c r="E1648" s="146">
        <v>42683.629861111112</v>
      </c>
      <c r="F1648" s="46" t="s">
        <v>586</v>
      </c>
      <c r="G1648" s="28" t="s">
        <v>2038</v>
      </c>
      <c r="H1648" s="2">
        <f t="shared" si="257"/>
        <v>21</v>
      </c>
      <c r="I1648" s="1" t="str">
        <f t="shared" si="259"/>
        <v>CLC  </v>
      </c>
      <c r="J1648">
        <f t="shared" si="258"/>
        <v>79</v>
      </c>
      <c r="K1648" s="1" t="str">
        <f t="shared" si="255"/>
        <v>CLC</v>
      </c>
      <c r="L1648"/>
      <c r="M1648" s="1" t="str">
        <f t="shared" si="256"/>
        <v/>
      </c>
      <c r="N1648"/>
    </row>
    <row r="1649" spans="2:14" ht="15" x14ac:dyDescent="0.25">
      <c r="B1649" s="46" t="s">
        <v>1409</v>
      </c>
      <c r="C1649" s="46"/>
      <c r="D1649" s="146">
        <v>42683.629861111112</v>
      </c>
      <c r="E1649" s="146">
        <v>42683.707638888889</v>
      </c>
      <c r="F1649" s="46" t="s">
        <v>2</v>
      </c>
      <c r="G1649" s="28" t="s">
        <v>1680</v>
      </c>
      <c r="H1649" s="2">
        <f t="shared" si="257"/>
        <v>1</v>
      </c>
      <c r="I1649" s="1" t="str">
        <f t="shared" si="259"/>
        <v>CSTA  </v>
      </c>
      <c r="J1649">
        <f t="shared" si="258"/>
        <v>37</v>
      </c>
      <c r="K1649" s="1" t="str">
        <f t="shared" si="255"/>
        <v>CSTA</v>
      </c>
      <c r="L1649"/>
      <c r="M1649" s="1" t="str">
        <f t="shared" si="256"/>
        <v/>
      </c>
      <c r="N1649"/>
    </row>
    <row r="1650" spans="2:14" ht="15" x14ac:dyDescent="0.25">
      <c r="B1650" s="46" t="s">
        <v>1410</v>
      </c>
      <c r="C1650" s="46"/>
      <c r="D1650" s="146">
        <v>42683.707638888889</v>
      </c>
      <c r="E1650" s="146">
        <v>42683.718055555553</v>
      </c>
      <c r="F1650" s="46" t="s">
        <v>2</v>
      </c>
      <c r="G1650" s="28" t="s">
        <v>9</v>
      </c>
      <c r="H1650" s="2">
        <f t="shared" si="257"/>
        <v>1</v>
      </c>
      <c r="I1650" s="1" t="str">
        <f t="shared" si="259"/>
        <v>SECGS  </v>
      </c>
      <c r="J1650">
        <f t="shared" si="258"/>
        <v>8</v>
      </c>
      <c r="K1650" s="1" t="str">
        <f t="shared" si="255"/>
        <v>SECGS</v>
      </c>
      <c r="L1650"/>
      <c r="M1650" s="1" t="str">
        <f t="shared" si="256"/>
        <v/>
      </c>
      <c r="N1650"/>
    </row>
    <row r="1651" spans="2:14" ht="25.5" x14ac:dyDescent="0.25">
      <c r="B1651" s="46" t="s">
        <v>1411</v>
      </c>
      <c r="C1651" s="46"/>
      <c r="D1651" s="146">
        <v>42683.718055555553</v>
      </c>
      <c r="E1651" s="146">
        <v>42683.851388888892</v>
      </c>
      <c r="F1651" s="46" t="s">
        <v>2</v>
      </c>
      <c r="G1651" s="28" t="s">
        <v>2039</v>
      </c>
      <c r="H1651" s="2">
        <f t="shared" si="257"/>
        <v>1</v>
      </c>
      <c r="I1651" s="1" t="str">
        <f t="shared" si="259"/>
        <v>SECGA  </v>
      </c>
      <c r="J1651">
        <f t="shared" si="258"/>
        <v>1</v>
      </c>
      <c r="K1651" s="1" t="str">
        <f t="shared" si="255"/>
        <v>SECGA</v>
      </c>
      <c r="L1651"/>
      <c r="M1651" s="1" t="str">
        <f t="shared" si="256"/>
        <v/>
      </c>
      <c r="N1651"/>
    </row>
    <row r="1652" spans="2:14" ht="15.75" thickBot="1" x14ac:dyDescent="0.3">
      <c r="B1652" s="46" t="s">
        <v>1412</v>
      </c>
      <c r="C1652" s="46"/>
      <c r="D1652" s="146">
        <v>42683.851388888892</v>
      </c>
      <c r="E1652" s="46" t="s">
        <v>1</v>
      </c>
      <c r="F1652" s="46" t="s">
        <v>31</v>
      </c>
      <c r="G1652" s="27" t="s">
        <v>1450</v>
      </c>
      <c r="H1652" s="2">
        <f t="shared" si="257"/>
        <v>1</v>
      </c>
      <c r="I1652" s="1" t="str">
        <f t="shared" si="259"/>
        <v>CLC  </v>
      </c>
      <c r="J1652">
        <f t="shared" si="258"/>
        <v>79</v>
      </c>
      <c r="K1652" s="1" t="str">
        <f t="shared" si="255"/>
        <v>CLC</v>
      </c>
      <c r="L1652"/>
      <c r="M1652" s="1" t="str">
        <f t="shared" si="256"/>
        <v/>
      </c>
      <c r="N1652"/>
    </row>
  </sheetData>
  <mergeCells count="13">
    <mergeCell ref="A76:A109"/>
    <mergeCell ref="N4:O13"/>
    <mergeCell ref="N2:O3"/>
    <mergeCell ref="A30:A72"/>
    <mergeCell ref="O28:O30"/>
    <mergeCell ref="N28:N30"/>
    <mergeCell ref="J28:J30"/>
    <mergeCell ref="I26:J27"/>
    <mergeCell ref="I29:I30"/>
    <mergeCell ref="L26:N27"/>
    <mergeCell ref="L29:L30"/>
    <mergeCell ref="M29:M30"/>
    <mergeCell ref="N14:O23"/>
  </mergeCells>
  <conditionalFormatting sqref="T78:T110 I77:I110 R100:R110 I113:I149">
    <cfRule type="colorScale" priority="792">
      <colorScale>
        <cfvo type="min"/>
        <cfvo type="max"/>
        <color rgb="FFFCFCFF"/>
        <color rgb="FFF8696B"/>
      </colorScale>
    </cfRule>
  </conditionalFormatting>
  <conditionalFormatting sqref="L78:N92 M94:M131 M1452:M1468 M133:M169 M171:M210 M212:M251 M253:M297 M299:M456 M513:M552 M554:M646 M648:M691 M693:M752 M754:M805 M807:M836 M885:M924 M926:M971 M973:M997 M999:M1032 M1034:M1075 M1077:M1131 M1133:M1175 M1177:M1208 M1210:M1266 M1268:M1300 M1302:M1361 M1363:M1402 M1470:M1512 M1514:M1563 M1565:M1652 M838:M883 M458:M511">
    <cfRule type="colorScale" priority="791">
      <colorScale>
        <cfvo type="min"/>
        <cfvo type="max"/>
        <color rgb="FFFCFCFF"/>
        <color rgb="FFF8696B"/>
      </colorScale>
    </cfRule>
  </conditionalFormatting>
  <conditionalFormatting sqref="H77:H109">
    <cfRule type="colorScale" priority="783">
      <colorScale>
        <cfvo type="min"/>
        <cfvo type="max"/>
        <color rgb="FFFCFCFF"/>
        <color rgb="FFF8696B"/>
      </colorScale>
    </cfRule>
  </conditionalFormatting>
  <conditionalFormatting sqref="H113:H148">
    <cfRule type="colorScale" priority="781">
      <colorScale>
        <cfvo type="min"/>
        <cfvo type="max"/>
        <color rgb="FFFCFCFF"/>
        <color rgb="FFF8696B"/>
      </colorScale>
    </cfRule>
  </conditionalFormatting>
  <conditionalFormatting sqref="H152:H191">
    <cfRule type="colorScale" priority="780">
      <colorScale>
        <cfvo type="min"/>
        <cfvo type="max"/>
        <color rgb="FFFCFCFF"/>
        <color rgb="FFF8696B"/>
      </colorScale>
    </cfRule>
  </conditionalFormatting>
  <conditionalFormatting sqref="H195:H233">
    <cfRule type="colorScale" priority="779">
      <colorScale>
        <cfvo type="min"/>
        <cfvo type="max"/>
        <color rgb="FFFCFCFF"/>
        <color rgb="FFF8696B"/>
      </colorScale>
    </cfRule>
  </conditionalFormatting>
  <conditionalFormatting sqref="H237:H269">
    <cfRule type="colorScale" priority="778">
      <colorScale>
        <cfvo type="min"/>
        <cfvo type="max"/>
        <color rgb="FFFCFCFF"/>
        <color rgb="FFF8696B"/>
      </colorScale>
    </cfRule>
  </conditionalFormatting>
  <conditionalFormatting sqref="N31:N48 N51:N52">
    <cfRule type="colorScale" priority="776">
      <colorScale>
        <cfvo type="min"/>
        <cfvo type="max"/>
        <color rgb="FFFCFCFF"/>
        <color rgb="FFF8696B"/>
      </colorScale>
    </cfRule>
  </conditionalFormatting>
  <conditionalFormatting sqref="N114:N131">
    <cfRule type="colorScale" priority="775">
      <colorScale>
        <cfvo type="min"/>
        <cfvo type="max"/>
        <color rgb="FFFCFCFF"/>
        <color rgb="FFF8696B"/>
      </colorScale>
    </cfRule>
  </conditionalFormatting>
  <conditionalFormatting sqref="N153:N169">
    <cfRule type="colorScale" priority="774">
      <colorScale>
        <cfvo type="min"/>
        <cfvo type="max"/>
        <color rgb="FFFCFCFF"/>
        <color rgb="FFF8696B"/>
      </colorScale>
    </cfRule>
  </conditionalFormatting>
  <conditionalFormatting sqref="N196:N210">
    <cfRule type="colorScale" priority="773">
      <colorScale>
        <cfvo type="min"/>
        <cfvo type="max"/>
        <color rgb="FFFCFCFF"/>
        <color rgb="FFF8696B"/>
      </colorScale>
    </cfRule>
  </conditionalFormatting>
  <conditionalFormatting sqref="N238:N251">
    <cfRule type="colorScale" priority="772">
      <colorScale>
        <cfvo type="min"/>
        <cfvo type="max"/>
        <color rgb="FFFCFCFF"/>
        <color rgb="FFF8696B"/>
      </colorScale>
    </cfRule>
  </conditionalFormatting>
  <conditionalFormatting sqref="H1112:H1159">
    <cfRule type="colorScale" priority="769">
      <colorScale>
        <cfvo type="min"/>
        <cfvo type="max"/>
        <color rgb="FFFCFCFF"/>
        <color rgb="FFF8696B"/>
      </colorScale>
    </cfRule>
  </conditionalFormatting>
  <conditionalFormatting sqref="H1164:H1194">
    <cfRule type="colorScale" priority="767">
      <colorScale>
        <cfvo type="min"/>
        <cfvo type="max"/>
        <color rgb="FFFCFCFF"/>
        <color rgb="FFF8696B"/>
      </colorScale>
    </cfRule>
  </conditionalFormatting>
  <conditionalFormatting sqref="H1198:H1252">
    <cfRule type="colorScale" priority="766">
      <colorScale>
        <cfvo type="min"/>
        <cfvo type="max"/>
        <color rgb="FFFCFCFF"/>
        <color rgb="FFF8696B"/>
      </colorScale>
    </cfRule>
  </conditionalFormatting>
  <conditionalFormatting sqref="H1257:H1285">
    <cfRule type="colorScale" priority="765">
      <colorScale>
        <cfvo type="min"/>
        <cfvo type="max"/>
        <color rgb="FFFCFCFF"/>
        <color rgb="FFF8696B"/>
      </colorScale>
    </cfRule>
  </conditionalFormatting>
  <conditionalFormatting sqref="H1291:H1346">
    <cfRule type="colorScale" priority="764">
      <colorScale>
        <cfvo type="min"/>
        <cfvo type="max"/>
        <color rgb="FFFCFCFF"/>
        <color rgb="FFF8696B"/>
      </colorScale>
    </cfRule>
  </conditionalFormatting>
  <conditionalFormatting sqref="H1351:H1380">
    <cfRule type="colorScale" priority="763">
      <colorScale>
        <cfvo type="min"/>
        <cfvo type="max"/>
        <color rgb="FFFCFCFF"/>
        <color rgb="FFF8696B"/>
      </colorScale>
    </cfRule>
  </conditionalFormatting>
  <conditionalFormatting sqref="H31:H72">
    <cfRule type="colorScale" priority="797">
      <colorScale>
        <cfvo type="min"/>
        <cfvo type="max"/>
        <color rgb="FFFCFCFF"/>
        <color rgb="FFF8696B"/>
      </colorScale>
    </cfRule>
  </conditionalFormatting>
  <conditionalFormatting sqref="H1385:H1451">
    <cfRule type="colorScale" priority="762">
      <colorScale>
        <cfvo type="min"/>
        <cfvo type="max"/>
        <color rgb="FFFCFCFF"/>
        <color rgb="FFF8696B"/>
      </colorScale>
    </cfRule>
  </conditionalFormatting>
  <conditionalFormatting sqref="H1456:H1494">
    <cfRule type="colorScale" priority="761">
      <colorScale>
        <cfvo type="min"/>
        <cfvo type="max"/>
        <color rgb="FFFCFCFF"/>
        <color rgb="FFF8696B"/>
      </colorScale>
    </cfRule>
  </conditionalFormatting>
  <conditionalFormatting sqref="H1499:H1538">
    <cfRule type="colorScale" priority="760">
      <colorScale>
        <cfvo type="min"/>
        <cfvo type="max"/>
        <color rgb="FFFCFCFF"/>
        <color rgb="FFF8696B"/>
      </colorScale>
    </cfRule>
  </conditionalFormatting>
  <conditionalFormatting sqref="H1543:H1652">
    <cfRule type="colorScale" priority="906">
      <colorScale>
        <cfvo type="min"/>
        <cfvo type="max"/>
        <color rgb="FFFCFCFF"/>
        <color rgb="FFF8696B"/>
      </colorScale>
    </cfRule>
  </conditionalFormatting>
  <conditionalFormatting sqref="N274:N297">
    <cfRule type="colorScale" priority="909">
      <colorScale>
        <cfvo type="min"/>
        <cfvo type="max"/>
        <color rgb="FFFCFCFF"/>
        <color rgb="FFF8696B"/>
      </colorScale>
    </cfRule>
  </conditionalFormatting>
  <conditionalFormatting sqref="J438:J495">
    <cfRule type="colorScale" priority="754">
      <colorScale>
        <cfvo type="min"/>
        <cfvo type="max"/>
        <color rgb="FFFCFCFF"/>
        <color rgb="FFF8696B"/>
      </colorScale>
    </cfRule>
  </conditionalFormatting>
  <conditionalFormatting sqref="N438:N456">
    <cfRule type="colorScale" priority="753">
      <colorScale>
        <cfvo type="min"/>
        <cfvo type="max"/>
        <color rgb="FFFCFCFF"/>
        <color rgb="FFF8696B"/>
      </colorScale>
    </cfRule>
  </conditionalFormatting>
  <conditionalFormatting sqref="J499:J527">
    <cfRule type="colorScale" priority="752">
      <colorScale>
        <cfvo type="min"/>
        <cfvo type="max"/>
        <color rgb="FFFCFCFF"/>
        <color rgb="FFF8696B"/>
      </colorScale>
    </cfRule>
  </conditionalFormatting>
  <conditionalFormatting sqref="N532:N552">
    <cfRule type="colorScale" priority="751">
      <colorScale>
        <cfvo type="min"/>
        <cfvo type="max"/>
        <color rgb="FFFCFCFF"/>
        <color rgb="FFF8696B"/>
      </colorScale>
    </cfRule>
  </conditionalFormatting>
  <conditionalFormatting sqref="N499:N511">
    <cfRule type="colorScale" priority="750">
      <colorScale>
        <cfvo type="min"/>
        <cfvo type="max"/>
        <color rgb="FFFCFCFF"/>
        <color rgb="FFF8696B"/>
      </colorScale>
    </cfRule>
  </conditionalFormatting>
  <conditionalFormatting sqref="J532:J633">
    <cfRule type="colorScale" priority="749">
      <colorScale>
        <cfvo type="min"/>
        <cfvo type="max"/>
        <color rgb="FFFCFCFF"/>
        <color rgb="FFF8696B"/>
      </colorScale>
    </cfRule>
  </conditionalFormatting>
  <conditionalFormatting sqref="J674">
    <cfRule type="colorScale" priority="748">
      <colorScale>
        <cfvo type="min"/>
        <cfvo type="max"/>
        <color rgb="FFFCFCFF"/>
        <color rgb="FFF8696B"/>
      </colorScale>
    </cfRule>
  </conditionalFormatting>
  <conditionalFormatting sqref="J637:J673">
    <cfRule type="colorScale" priority="747">
      <colorScale>
        <cfvo type="min"/>
        <cfvo type="max"/>
        <color rgb="FFFCFCFF"/>
        <color rgb="FFF8696B"/>
      </colorScale>
    </cfRule>
  </conditionalFormatting>
  <conditionalFormatting sqref="N637:N646">
    <cfRule type="colorScale" priority="746">
      <colorScale>
        <cfvo type="min"/>
        <cfvo type="max"/>
        <color rgb="FFFCFCFF"/>
        <color rgb="FFF8696B"/>
      </colorScale>
    </cfRule>
  </conditionalFormatting>
  <conditionalFormatting sqref="J677:J725">
    <cfRule type="colorScale" priority="745">
      <colorScale>
        <cfvo type="min"/>
        <cfvo type="max"/>
        <color rgb="FFFCFCFF"/>
        <color rgb="FFF8696B"/>
      </colorScale>
    </cfRule>
  </conditionalFormatting>
  <conditionalFormatting sqref="N677:N691">
    <cfRule type="colorScale" priority="744">
      <colorScale>
        <cfvo type="min"/>
        <cfvo type="max"/>
        <color rgb="FFFCFCFF"/>
        <color rgb="FFF8696B"/>
      </colorScale>
    </cfRule>
  </conditionalFormatting>
  <conditionalFormatting sqref="J730:J790">
    <cfRule type="colorScale" priority="743">
      <colorScale>
        <cfvo type="min"/>
        <cfvo type="max"/>
        <color rgb="FFFCFCFF"/>
        <color rgb="FFF8696B"/>
      </colorScale>
    </cfRule>
  </conditionalFormatting>
  <conditionalFormatting sqref="N730:N752">
    <cfRule type="colorScale" priority="742">
      <colorScale>
        <cfvo type="min"/>
        <cfvo type="max"/>
        <color rgb="FFFCFCFF"/>
        <color rgb="FFF8696B"/>
      </colorScale>
    </cfRule>
  </conditionalFormatting>
  <conditionalFormatting sqref="J795:J817">
    <cfRule type="colorScale" priority="741">
      <colorScale>
        <cfvo type="min"/>
        <cfvo type="max"/>
        <color rgb="FFFCFCFF"/>
        <color rgb="FFF8696B"/>
      </colorScale>
    </cfRule>
  </conditionalFormatting>
  <conditionalFormatting sqref="N795:N805">
    <cfRule type="colorScale" priority="740">
      <colorScale>
        <cfvo type="min"/>
        <cfvo type="max"/>
        <color rgb="FFFCFCFF"/>
        <color rgb="FFF8696B"/>
      </colorScale>
    </cfRule>
  </conditionalFormatting>
  <conditionalFormatting sqref="J823:J865">
    <cfRule type="colorScale" priority="739">
      <colorScale>
        <cfvo type="min"/>
        <cfvo type="max"/>
        <color rgb="FFFCFCFF"/>
        <color rgb="FFF8696B"/>
      </colorScale>
    </cfRule>
  </conditionalFormatting>
  <conditionalFormatting sqref="N823:N836">
    <cfRule type="colorScale" priority="738">
      <colorScale>
        <cfvo type="min"/>
        <cfvo type="max"/>
        <color rgb="FFFCFCFF"/>
        <color rgb="FFF8696B"/>
      </colorScale>
    </cfRule>
  </conditionalFormatting>
  <conditionalFormatting sqref="J871:J902">
    <cfRule type="colorScale" priority="737">
      <colorScale>
        <cfvo type="min"/>
        <cfvo type="max"/>
        <color rgb="FFFCFCFF"/>
        <color rgb="FFF8696B"/>
      </colorScale>
    </cfRule>
  </conditionalFormatting>
  <conditionalFormatting sqref="N871:N883">
    <cfRule type="colorScale" priority="736">
      <colorScale>
        <cfvo type="min"/>
        <cfvo type="max"/>
        <color rgb="FFFCFCFF"/>
        <color rgb="FFF8696B"/>
      </colorScale>
    </cfRule>
  </conditionalFormatting>
  <conditionalFormatting sqref="J908:J955">
    <cfRule type="colorScale" priority="734">
      <colorScale>
        <cfvo type="min"/>
        <cfvo type="max"/>
        <color rgb="FFFCFCFF"/>
        <color rgb="FFF8696B"/>
      </colorScale>
    </cfRule>
  </conditionalFormatting>
  <conditionalFormatting sqref="N908">
    <cfRule type="colorScale" priority="733">
      <colorScale>
        <cfvo type="min"/>
        <cfvo type="max"/>
        <color rgb="FFFCFCFF"/>
        <color rgb="FFF8696B"/>
      </colorScale>
    </cfRule>
  </conditionalFormatting>
  <conditionalFormatting sqref="N909:N924">
    <cfRule type="colorScale" priority="732">
      <colorScale>
        <cfvo type="min"/>
        <cfvo type="max"/>
        <color rgb="FFFCFCFF"/>
        <color rgb="FFF8696B"/>
      </colorScale>
    </cfRule>
  </conditionalFormatting>
  <conditionalFormatting sqref="J961:J981">
    <cfRule type="colorScale" priority="731">
      <colorScale>
        <cfvo type="min"/>
        <cfvo type="max"/>
        <color rgb="FFFCFCFF"/>
        <color rgb="FFF8696B"/>
      </colorScale>
    </cfRule>
  </conditionalFormatting>
  <conditionalFormatting sqref="N961:N971">
    <cfRule type="colorScale" priority="730">
      <colorScale>
        <cfvo type="min"/>
        <cfvo type="max"/>
        <color rgb="FFFCFCFF"/>
        <color rgb="FFF8696B"/>
      </colorScale>
    </cfRule>
  </conditionalFormatting>
  <conditionalFormatting sqref="J986:J1017">
    <cfRule type="colorScale" priority="729">
      <colorScale>
        <cfvo type="min"/>
        <cfvo type="max"/>
        <color rgb="FFFCFCFF"/>
        <color rgb="FFF8696B"/>
      </colorScale>
    </cfRule>
  </conditionalFormatting>
  <conditionalFormatting sqref="N986:N997">
    <cfRule type="colorScale" priority="728">
      <colorScale>
        <cfvo type="min"/>
        <cfvo type="max"/>
        <color rgb="FFFCFCFF"/>
        <color rgb="FFF8696B"/>
      </colorScale>
    </cfRule>
  </conditionalFormatting>
  <conditionalFormatting sqref="J1023:J1059">
    <cfRule type="colorScale" priority="727">
      <colorScale>
        <cfvo type="min"/>
        <cfvo type="max"/>
        <color rgb="FFFCFCFF"/>
        <color rgb="FFF8696B"/>
      </colorScale>
    </cfRule>
  </conditionalFormatting>
  <conditionalFormatting sqref="N1023:N1032">
    <cfRule type="colorScale" priority="726">
      <colorScale>
        <cfvo type="min"/>
        <cfvo type="max"/>
        <color rgb="FFFCFCFF"/>
        <color rgb="FFF8696B"/>
      </colorScale>
    </cfRule>
  </conditionalFormatting>
  <conditionalFormatting sqref="J1064:J1107">
    <cfRule type="colorScale" priority="725">
      <colorScale>
        <cfvo type="min"/>
        <cfvo type="max"/>
        <color rgb="FFFCFCFF"/>
        <color rgb="FFF8696B"/>
      </colorScale>
    </cfRule>
  </conditionalFormatting>
  <conditionalFormatting sqref="N1064:N1075">
    <cfRule type="colorScale" priority="724">
      <colorScale>
        <cfvo type="min"/>
        <cfvo type="max"/>
        <color rgb="FFFCFCFF"/>
        <color rgb="FFF8696B"/>
      </colorScale>
    </cfRule>
  </conditionalFormatting>
  <conditionalFormatting sqref="J1112:J1159">
    <cfRule type="colorScale" priority="723">
      <colorScale>
        <cfvo type="min"/>
        <cfvo type="max"/>
        <color rgb="FFFCFCFF"/>
        <color rgb="FFF8696B"/>
      </colorScale>
    </cfRule>
  </conditionalFormatting>
  <conditionalFormatting sqref="N1112:N1131">
    <cfRule type="colorScale" priority="722">
      <colorScale>
        <cfvo type="min"/>
        <cfvo type="max"/>
        <color rgb="FFFCFCFF"/>
        <color rgb="FFF8696B"/>
      </colorScale>
    </cfRule>
  </conditionalFormatting>
  <conditionalFormatting sqref="J1164:J1194">
    <cfRule type="colorScale" priority="721">
      <colorScale>
        <cfvo type="min"/>
        <cfvo type="max"/>
        <color rgb="FFFCFCFF"/>
        <color rgb="FFF8696B"/>
      </colorScale>
    </cfRule>
  </conditionalFormatting>
  <conditionalFormatting sqref="N1164:N1175">
    <cfRule type="colorScale" priority="720">
      <colorScale>
        <cfvo type="min"/>
        <cfvo type="max"/>
        <color rgb="FFFCFCFF"/>
        <color rgb="FFF8696B"/>
      </colorScale>
    </cfRule>
  </conditionalFormatting>
  <conditionalFormatting sqref="J1198:J1252">
    <cfRule type="colorScale" priority="719">
      <colorScale>
        <cfvo type="min"/>
        <cfvo type="max"/>
        <color rgb="FFFCFCFF"/>
        <color rgb="FFF8696B"/>
      </colorScale>
    </cfRule>
  </conditionalFormatting>
  <conditionalFormatting sqref="N1198:N1208">
    <cfRule type="colorScale" priority="716">
      <colorScale>
        <cfvo type="min"/>
        <cfvo type="max"/>
        <color rgb="FFFCFCFF"/>
        <color rgb="FFF8696B"/>
      </colorScale>
    </cfRule>
  </conditionalFormatting>
  <conditionalFormatting sqref="J1257:J1285">
    <cfRule type="colorScale" priority="715">
      <colorScale>
        <cfvo type="min"/>
        <cfvo type="max"/>
        <color rgb="FFFCFCFF"/>
        <color rgb="FFF8696B"/>
      </colorScale>
    </cfRule>
  </conditionalFormatting>
  <conditionalFormatting sqref="N1257:N1266">
    <cfRule type="colorScale" priority="714">
      <colorScale>
        <cfvo type="min"/>
        <cfvo type="max"/>
        <color rgb="FFFCFCFF"/>
        <color rgb="FFF8696B"/>
      </colorScale>
    </cfRule>
  </conditionalFormatting>
  <conditionalFormatting sqref="J1291:J1346">
    <cfRule type="colorScale" priority="713">
      <colorScale>
        <cfvo type="min"/>
        <cfvo type="max"/>
        <color rgb="FFFCFCFF"/>
        <color rgb="FFF8696B"/>
      </colorScale>
    </cfRule>
  </conditionalFormatting>
  <conditionalFormatting sqref="L1291:M1300">
    <cfRule type="colorScale" priority="712">
      <colorScale>
        <cfvo type="min"/>
        <cfvo type="max"/>
        <color rgb="FFFCFCFF"/>
        <color rgb="FFF8696B"/>
      </colorScale>
    </cfRule>
  </conditionalFormatting>
  <conditionalFormatting sqref="N1291:N1300">
    <cfRule type="colorScale" priority="711">
      <colorScale>
        <cfvo type="min"/>
        <cfvo type="max"/>
        <color rgb="FFFCFCFF"/>
        <color rgb="FFF8696B"/>
      </colorScale>
    </cfRule>
  </conditionalFormatting>
  <conditionalFormatting sqref="J1351:J1380">
    <cfRule type="colorScale" priority="710">
      <colorScale>
        <cfvo type="min"/>
        <cfvo type="max"/>
        <color rgb="FFFCFCFF"/>
        <color rgb="FFF8696B"/>
      </colorScale>
    </cfRule>
  </conditionalFormatting>
  <conditionalFormatting sqref="L1351:M1361 M1452 M1363:M1402">
    <cfRule type="colorScale" priority="709">
      <colorScale>
        <cfvo type="min"/>
        <cfvo type="max"/>
        <color rgb="FFFCFCFF"/>
        <color rgb="FFF8696B"/>
      </colorScale>
    </cfRule>
  </conditionalFormatting>
  <conditionalFormatting sqref="N1351:N1361">
    <cfRule type="colorScale" priority="708">
      <colorScale>
        <cfvo type="min"/>
        <cfvo type="max"/>
        <color rgb="FFFCFCFF"/>
        <color rgb="FFF8696B"/>
      </colorScale>
    </cfRule>
  </conditionalFormatting>
  <conditionalFormatting sqref="J1385:J1451">
    <cfRule type="colorScale" priority="707">
      <colorScale>
        <cfvo type="min"/>
        <cfvo type="max"/>
        <color rgb="FFFCFCFF"/>
        <color rgb="FFF8696B"/>
      </colorScale>
    </cfRule>
  </conditionalFormatting>
  <conditionalFormatting sqref="J1456:J1494">
    <cfRule type="colorScale" priority="706">
      <colorScale>
        <cfvo type="min"/>
        <cfvo type="max"/>
        <color rgb="FFFCFCFF"/>
        <color rgb="FFF8696B"/>
      </colorScale>
    </cfRule>
  </conditionalFormatting>
  <conditionalFormatting sqref="L1456:M1468">
    <cfRule type="colorScale" priority="705">
      <colorScale>
        <cfvo type="min"/>
        <cfvo type="max"/>
        <color rgb="FFFCFCFF"/>
        <color rgb="FFF8696B"/>
      </colorScale>
    </cfRule>
  </conditionalFormatting>
  <conditionalFormatting sqref="N1456:N1468">
    <cfRule type="colorScale" priority="704">
      <colorScale>
        <cfvo type="min"/>
        <cfvo type="max"/>
        <color rgb="FFFCFCFF"/>
        <color rgb="FFF8696B"/>
      </colorScale>
    </cfRule>
  </conditionalFormatting>
  <conditionalFormatting sqref="J1499:J1538">
    <cfRule type="colorScale" priority="703">
      <colorScale>
        <cfvo type="min"/>
        <cfvo type="max"/>
        <color rgb="FFFCFCFF"/>
        <color rgb="FFF8696B"/>
      </colorScale>
    </cfRule>
  </conditionalFormatting>
  <conditionalFormatting sqref="L1499:M1512">
    <cfRule type="colorScale" priority="702">
      <colorScale>
        <cfvo type="min"/>
        <cfvo type="max"/>
        <color rgb="FFFCFCFF"/>
        <color rgb="FFF8696B"/>
      </colorScale>
    </cfRule>
  </conditionalFormatting>
  <conditionalFormatting sqref="N1499:N1512">
    <cfRule type="colorScale" priority="701">
      <colorScale>
        <cfvo type="min"/>
        <cfvo type="max"/>
        <color rgb="FFFCFCFF"/>
        <color rgb="FFF8696B"/>
      </colorScale>
    </cfRule>
  </conditionalFormatting>
  <conditionalFormatting sqref="J1543:J1652">
    <cfRule type="colorScale" priority="700">
      <colorScale>
        <cfvo type="min"/>
        <cfvo type="max"/>
        <color rgb="FFFCFCFF"/>
        <color rgb="FFF8696B"/>
      </colorScale>
    </cfRule>
  </conditionalFormatting>
  <conditionalFormatting sqref="L1543:M1563">
    <cfRule type="colorScale" priority="699">
      <colorScale>
        <cfvo type="min"/>
        <cfvo type="max"/>
        <color rgb="FFFCFCFF"/>
        <color rgb="FFF8696B"/>
      </colorScale>
    </cfRule>
  </conditionalFormatting>
  <conditionalFormatting sqref="N1543:N1563">
    <cfRule type="colorScale" priority="698">
      <colorScale>
        <cfvo type="min"/>
        <cfvo type="max"/>
        <color rgb="FFFCFCFF"/>
        <color rgb="FFF8696B"/>
      </colorScale>
    </cfRule>
  </conditionalFormatting>
  <conditionalFormatting sqref="I152:I191">
    <cfRule type="colorScale" priority="913">
      <colorScale>
        <cfvo type="min"/>
        <cfvo type="max"/>
        <color rgb="FFFCFCFF"/>
        <color rgb="FFF8696B"/>
      </colorScale>
    </cfRule>
  </conditionalFormatting>
  <conditionalFormatting sqref="I195:I233">
    <cfRule type="colorScale" priority="914">
      <colorScale>
        <cfvo type="min"/>
        <cfvo type="max"/>
        <color rgb="FFFCFCFF"/>
        <color rgb="FFF8696B"/>
      </colorScale>
    </cfRule>
  </conditionalFormatting>
  <conditionalFormatting sqref="I237:I269">
    <cfRule type="colorScale" priority="91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916">
      <colorScale>
        <cfvo type="min"/>
        <cfvo type="max"/>
        <color rgb="FFFCFCFF"/>
        <color rgb="FFF8696B"/>
      </colorScale>
    </cfRule>
  </conditionalFormatting>
  <conditionalFormatting sqref="I31">
    <cfRule type="colorScale" priority="917">
      <colorScale>
        <cfvo type="min"/>
        <cfvo type="max"/>
        <color rgb="FFFCFCFF"/>
        <color rgb="FFF8696B"/>
      </colorScale>
    </cfRule>
  </conditionalFormatting>
  <conditionalFormatting sqref="I33:I72">
    <cfRule type="colorScale" priority="920">
      <colorScale>
        <cfvo type="min"/>
        <cfvo type="max"/>
        <color rgb="FFFCFCFF"/>
        <color rgb="FFF8696B"/>
      </colorScale>
    </cfRule>
  </conditionalFormatting>
  <conditionalFormatting sqref="I499:I529 I438:I496 I532:I634 I637:I674 I677:I726 I730:I792 I795:I820 I823:I868 I871:I905 I908:I958 I961:I983 I986:I1020 I1023:I1061 I1064:I1109 I1112:I1161 I1164:I1195 I1198:I1254 I1257:I1288 I1291:I1348 I1351:I1382 I1385:I1453 I1456:I1496 I1499:I1540 I1543:I1652">
    <cfRule type="colorScale" priority="921">
      <colorScale>
        <cfvo type="min"/>
        <cfvo type="max"/>
        <color rgb="FFFCFCFF"/>
        <color rgb="FFF8696B"/>
      </colorScale>
    </cfRule>
  </conditionalFormatting>
  <conditionalFormatting sqref="I273:I435">
    <cfRule type="colorScale" priority="945">
      <colorScale>
        <cfvo type="min"/>
        <cfvo type="max"/>
        <color rgb="FFFCFCFF"/>
        <color rgb="FFF8696B"/>
      </colorScale>
    </cfRule>
  </conditionalFormatting>
  <conditionalFormatting sqref="M26:M92 M1452:M1468 M94:M131 M133:M169 M171:M210 M212:M251 M253:M297 M299:M456 M513:M552 M554:M646 M648:M691 M693:M752 M754:M805 M807:M836 M885:M924 M926:M971 M973:M997 M999:M1032 M1034:M1075 M1077:M1131 M1133:M1175 M1177:M1208 M1210:M1266 M1268:M1300 M1302:M1361 M1363:M1402 M1470:M1512 M1514:M1563 M1565:M65536 M838:M883 M458:M511">
    <cfRule type="cellIs" dxfId="547" priority="695" stopIfTrue="1" operator="equal">
      <formula>"CIP"</formula>
    </cfRule>
    <cfRule type="cellIs" dxfId="546" priority="696" stopIfTrue="1" operator="equal">
      <formula>"GABGS"</formula>
    </cfRule>
    <cfRule type="cellIs" dxfId="545" priority="697" stopIfTrue="1" operator="equal">
      <formula>"SECGS"</formula>
    </cfRule>
  </conditionalFormatting>
  <conditionalFormatting sqref="Q30:Q41">
    <cfRule type="cellIs" dxfId="544" priority="683" stopIfTrue="1" operator="equal">
      <formula>"CIP"</formula>
    </cfRule>
    <cfRule type="cellIs" dxfId="543" priority="684" stopIfTrue="1" operator="equal">
      <formula>"GABGS"</formula>
    </cfRule>
    <cfRule type="cellIs" dxfId="542" priority="685" stopIfTrue="1" operator="equal">
      <formula>"SECGS"</formula>
    </cfRule>
  </conditionalFormatting>
  <conditionalFormatting sqref="Q53:Q56">
    <cfRule type="cellIs" dxfId="541" priority="680" stopIfTrue="1" operator="equal">
      <formula>"CIP"</formula>
    </cfRule>
    <cfRule type="cellIs" dxfId="540" priority="681" stopIfTrue="1" operator="equal">
      <formula>"GABGS"</formula>
    </cfRule>
    <cfRule type="cellIs" dxfId="539" priority="682" stopIfTrue="1" operator="equal">
      <formula>"SECGS"</formula>
    </cfRule>
  </conditionalFormatting>
  <conditionalFormatting sqref="Q60:Q71">
    <cfRule type="cellIs" dxfId="538" priority="677" stopIfTrue="1" operator="equal">
      <formula>"CIP"</formula>
    </cfRule>
    <cfRule type="cellIs" dxfId="537" priority="678" stopIfTrue="1" operator="equal">
      <formula>"GABGS"</formula>
    </cfRule>
    <cfRule type="cellIs" dxfId="536" priority="679" stopIfTrue="1" operator="equal">
      <formula>"SECGS"</formula>
    </cfRule>
  </conditionalFormatting>
  <conditionalFormatting sqref="O67:O71">
    <cfRule type="cellIs" dxfId="535" priority="656" stopIfTrue="1" operator="equal">
      <formula>"CIP"</formula>
    </cfRule>
    <cfRule type="cellIs" dxfId="534" priority="657" stopIfTrue="1" operator="equal">
      <formula>"GABGS"</formula>
    </cfRule>
    <cfRule type="cellIs" dxfId="533" priority="658" stopIfTrue="1" operator="equal">
      <formula>"SECGS"</formula>
    </cfRule>
  </conditionalFormatting>
  <conditionalFormatting sqref="N1385:N1402">
    <cfRule type="colorScale" priority="574">
      <colorScale>
        <cfvo type="min"/>
        <cfvo type="max"/>
        <color rgb="FFFCFCFF"/>
        <color rgb="FFF8696B"/>
      </colorScale>
    </cfRule>
  </conditionalFormatting>
  <conditionalFormatting sqref="M1:M92 M94:M131 M133:M169 M171:M210 M212:M251 M253:M297 M299:M456 M513:M552 M554:M646 M648:M691 M693:M752 M754:M805 M807:M836 M885:M924 M926:M971 M973:M997 M999:M1032 M1034:M1075 M1077:M1131 M1133:M1175 M1177:M1208 M1210:M1266 M1268:M1300 M1302:M1361 M1363:M1402 M1404:M1468 M1470:M1512 M1514:M1563 M1565:M65536 M838:M883 M458:M511">
    <cfRule type="cellIs" dxfId="532" priority="557" stopIfTrue="1" operator="equal">
      <formula>"ASSISEG"</formula>
    </cfRule>
    <cfRule type="cellIs" dxfId="531" priority="558" stopIfTrue="1" operator="equal">
      <formula>"ST"</formula>
    </cfRule>
    <cfRule type="cellIs" dxfId="530" priority="559" stopIfTrue="1" operator="equal">
      <formula>"SEXP"</formula>
    </cfRule>
    <cfRule type="cellIs" dxfId="529" priority="560" stopIfTrue="1" operator="equal">
      <formula>"CSTA"</formula>
    </cfRule>
    <cfRule type="cellIs" dxfId="528" priority="561" stopIfTrue="1" operator="equal">
      <formula>"SOP"</formula>
    </cfRule>
    <cfRule type="cellIs" dxfId="527" priority="562" stopIfTrue="1" operator="equal">
      <formula>"SMIN"</formula>
    </cfRule>
    <cfRule type="cellIs" dxfId="526" priority="563" stopIfTrue="1" operator="equal">
      <formula>"SMIC"</formula>
    </cfRule>
    <cfRule type="cellIs" dxfId="525" priority="564" stopIfTrue="1" operator="equal">
      <formula>"SAPRE"</formula>
    </cfRule>
  </conditionalFormatting>
  <conditionalFormatting sqref="Q42">
    <cfRule type="cellIs" dxfId="524" priority="551" stopIfTrue="1" operator="equal">
      <formula>"CIP"</formula>
    </cfRule>
    <cfRule type="cellIs" dxfId="523" priority="552" stopIfTrue="1" operator="equal">
      <formula>"GABGS"</formula>
    </cfRule>
    <cfRule type="cellIs" dxfId="522" priority="553" stopIfTrue="1" operator="equal">
      <formula>"SECGS"</formula>
    </cfRule>
  </conditionalFormatting>
  <conditionalFormatting sqref="Q870:Q881">
    <cfRule type="cellIs" dxfId="521" priority="440" stopIfTrue="1" operator="equal">
      <formula>"CIP"</formula>
    </cfRule>
    <cfRule type="cellIs" dxfId="520" priority="441" stopIfTrue="1" operator="equal">
      <formula>"GABGS"</formula>
    </cfRule>
    <cfRule type="cellIs" dxfId="519" priority="442" stopIfTrue="1" operator="equal">
      <formula>"SECGS"</formula>
    </cfRule>
  </conditionalFormatting>
  <conditionalFormatting sqref="Q882">
    <cfRule type="cellIs" dxfId="518" priority="437" stopIfTrue="1" operator="equal">
      <formula>"CIP"</formula>
    </cfRule>
    <cfRule type="cellIs" dxfId="517" priority="438" stopIfTrue="1" operator="equal">
      <formula>"GABGS"</formula>
    </cfRule>
    <cfRule type="cellIs" dxfId="516" priority="439" stopIfTrue="1" operator="equal">
      <formula>"SECGS"</formula>
    </cfRule>
  </conditionalFormatting>
  <conditionalFormatting sqref="Q919">
    <cfRule type="cellIs" dxfId="515" priority="431" stopIfTrue="1" operator="equal">
      <formula>"CIP"</formula>
    </cfRule>
    <cfRule type="cellIs" dxfId="514" priority="432" stopIfTrue="1" operator="equal">
      <formula>"GABGS"</formula>
    </cfRule>
    <cfRule type="cellIs" dxfId="513" priority="433" stopIfTrue="1" operator="equal">
      <formula>"SECGS"</formula>
    </cfRule>
  </conditionalFormatting>
  <conditionalFormatting sqref="Q77:Q88">
    <cfRule type="cellIs" dxfId="512" priority="536" stopIfTrue="1" operator="equal">
      <formula>"CIP"</formula>
    </cfRule>
    <cfRule type="cellIs" dxfId="511" priority="537" stopIfTrue="1" operator="equal">
      <formula>"GABGS"</formula>
    </cfRule>
    <cfRule type="cellIs" dxfId="510" priority="538" stopIfTrue="1" operator="equal">
      <formula>"SECGS"</formula>
    </cfRule>
  </conditionalFormatting>
  <conditionalFormatting sqref="Q89">
    <cfRule type="cellIs" dxfId="509" priority="533" stopIfTrue="1" operator="equal">
      <formula>"CIP"</formula>
    </cfRule>
    <cfRule type="cellIs" dxfId="508" priority="534" stopIfTrue="1" operator="equal">
      <formula>"GABGS"</formula>
    </cfRule>
    <cfRule type="cellIs" dxfId="507" priority="535" stopIfTrue="1" operator="equal">
      <formula>"SECGS"</formula>
    </cfRule>
  </conditionalFormatting>
  <conditionalFormatting sqref="Q113:Q124">
    <cfRule type="cellIs" dxfId="506" priority="530" stopIfTrue="1" operator="equal">
      <formula>"CIP"</formula>
    </cfRule>
    <cfRule type="cellIs" dxfId="505" priority="531" stopIfTrue="1" operator="equal">
      <formula>"GABGS"</formula>
    </cfRule>
    <cfRule type="cellIs" dxfId="504" priority="532" stopIfTrue="1" operator="equal">
      <formula>"SECGS"</formula>
    </cfRule>
  </conditionalFormatting>
  <conditionalFormatting sqref="Q125">
    <cfRule type="cellIs" dxfId="503" priority="527" stopIfTrue="1" operator="equal">
      <formula>"CIP"</formula>
    </cfRule>
    <cfRule type="cellIs" dxfId="502" priority="528" stopIfTrue="1" operator="equal">
      <formula>"GABGS"</formula>
    </cfRule>
    <cfRule type="cellIs" dxfId="501" priority="529" stopIfTrue="1" operator="equal">
      <formula>"SECGS"</formula>
    </cfRule>
  </conditionalFormatting>
  <conditionalFormatting sqref="Q152:Q163">
    <cfRule type="cellIs" dxfId="500" priority="524" stopIfTrue="1" operator="equal">
      <formula>"CIP"</formula>
    </cfRule>
    <cfRule type="cellIs" dxfId="499" priority="525" stopIfTrue="1" operator="equal">
      <formula>"GABGS"</formula>
    </cfRule>
    <cfRule type="cellIs" dxfId="498" priority="526" stopIfTrue="1" operator="equal">
      <formula>"SECGS"</formula>
    </cfRule>
  </conditionalFormatting>
  <conditionalFormatting sqref="Q164">
    <cfRule type="cellIs" dxfId="497" priority="521" stopIfTrue="1" operator="equal">
      <formula>"CIP"</formula>
    </cfRule>
    <cfRule type="cellIs" dxfId="496" priority="522" stopIfTrue="1" operator="equal">
      <formula>"GABGS"</formula>
    </cfRule>
    <cfRule type="cellIs" dxfId="495" priority="523" stopIfTrue="1" operator="equal">
      <formula>"SECGS"</formula>
    </cfRule>
  </conditionalFormatting>
  <conditionalFormatting sqref="Q907:Q918">
    <cfRule type="cellIs" dxfId="494" priority="434" stopIfTrue="1" operator="equal">
      <formula>"CIP"</formula>
    </cfRule>
    <cfRule type="cellIs" dxfId="493" priority="435" stopIfTrue="1" operator="equal">
      <formula>"GABGS"</formula>
    </cfRule>
    <cfRule type="cellIs" dxfId="492" priority="436" stopIfTrue="1" operator="equal">
      <formula>"SECGS"</formula>
    </cfRule>
  </conditionalFormatting>
  <conditionalFormatting sqref="Q195:Q206">
    <cfRule type="cellIs" dxfId="491" priority="512" stopIfTrue="1" operator="equal">
      <formula>"CIP"</formula>
    </cfRule>
    <cfRule type="cellIs" dxfId="490" priority="513" stopIfTrue="1" operator="equal">
      <formula>"GABGS"</formula>
    </cfRule>
    <cfRule type="cellIs" dxfId="489" priority="514" stopIfTrue="1" operator="equal">
      <formula>"SECGS"</formula>
    </cfRule>
  </conditionalFormatting>
  <conditionalFormatting sqref="Q207">
    <cfRule type="cellIs" dxfId="488" priority="509" stopIfTrue="1" operator="equal">
      <formula>"CIP"</formula>
    </cfRule>
    <cfRule type="cellIs" dxfId="487" priority="510" stopIfTrue="1" operator="equal">
      <formula>"GABGS"</formula>
    </cfRule>
    <cfRule type="cellIs" dxfId="486" priority="511" stopIfTrue="1" operator="equal">
      <formula>"SECGS"</formula>
    </cfRule>
  </conditionalFormatting>
  <conditionalFormatting sqref="Q237:Q248">
    <cfRule type="cellIs" dxfId="485" priority="506" stopIfTrue="1" operator="equal">
      <formula>"CIP"</formula>
    </cfRule>
    <cfRule type="cellIs" dxfId="484" priority="507" stopIfTrue="1" operator="equal">
      <formula>"GABGS"</formula>
    </cfRule>
    <cfRule type="cellIs" dxfId="483" priority="508" stopIfTrue="1" operator="equal">
      <formula>"SECGS"</formula>
    </cfRule>
  </conditionalFormatting>
  <conditionalFormatting sqref="Q249">
    <cfRule type="cellIs" dxfId="482" priority="503" stopIfTrue="1" operator="equal">
      <formula>"CIP"</formula>
    </cfRule>
    <cfRule type="cellIs" dxfId="481" priority="504" stopIfTrue="1" operator="equal">
      <formula>"GABGS"</formula>
    </cfRule>
    <cfRule type="cellIs" dxfId="480" priority="505" stopIfTrue="1" operator="equal">
      <formula>"SECGS"</formula>
    </cfRule>
  </conditionalFormatting>
  <conditionalFormatting sqref="Q272:Q283">
    <cfRule type="cellIs" dxfId="479" priority="500" stopIfTrue="1" operator="equal">
      <formula>"CIP"</formula>
    </cfRule>
    <cfRule type="cellIs" dxfId="478" priority="501" stopIfTrue="1" operator="equal">
      <formula>"GABGS"</formula>
    </cfRule>
    <cfRule type="cellIs" dxfId="477" priority="502" stopIfTrue="1" operator="equal">
      <formula>"SECGS"</formula>
    </cfRule>
  </conditionalFormatting>
  <conditionalFormatting sqref="Q284">
    <cfRule type="cellIs" dxfId="476" priority="497" stopIfTrue="1" operator="equal">
      <formula>"CIP"</formula>
    </cfRule>
    <cfRule type="cellIs" dxfId="475" priority="498" stopIfTrue="1" operator="equal">
      <formula>"GABGS"</formula>
    </cfRule>
    <cfRule type="cellIs" dxfId="474" priority="499" stopIfTrue="1" operator="equal">
      <formula>"SECGS"</formula>
    </cfRule>
  </conditionalFormatting>
  <conditionalFormatting sqref="Q437:Q448">
    <cfRule type="cellIs" dxfId="473" priority="488" stopIfTrue="1" operator="equal">
      <formula>"CIP"</formula>
    </cfRule>
    <cfRule type="cellIs" dxfId="472" priority="489" stopIfTrue="1" operator="equal">
      <formula>"GABGS"</formula>
    </cfRule>
    <cfRule type="cellIs" dxfId="471" priority="490" stopIfTrue="1" operator="equal">
      <formula>"SECGS"</formula>
    </cfRule>
  </conditionalFormatting>
  <conditionalFormatting sqref="Q449">
    <cfRule type="cellIs" dxfId="470" priority="485" stopIfTrue="1" operator="equal">
      <formula>"CIP"</formula>
    </cfRule>
    <cfRule type="cellIs" dxfId="469" priority="486" stopIfTrue="1" operator="equal">
      <formula>"GABGS"</formula>
    </cfRule>
    <cfRule type="cellIs" dxfId="468" priority="487" stopIfTrue="1" operator="equal">
      <formula>"SECGS"</formula>
    </cfRule>
  </conditionalFormatting>
  <conditionalFormatting sqref="Q497:Q508">
    <cfRule type="cellIs" dxfId="467" priority="482" stopIfTrue="1" operator="equal">
      <formula>"CIP"</formula>
    </cfRule>
    <cfRule type="cellIs" dxfId="466" priority="483" stopIfTrue="1" operator="equal">
      <formula>"GABGS"</formula>
    </cfRule>
    <cfRule type="cellIs" dxfId="465" priority="484" stopIfTrue="1" operator="equal">
      <formula>"SECGS"</formula>
    </cfRule>
  </conditionalFormatting>
  <conditionalFormatting sqref="Q509">
    <cfRule type="cellIs" dxfId="464" priority="479" stopIfTrue="1" operator="equal">
      <formula>"CIP"</formula>
    </cfRule>
    <cfRule type="cellIs" dxfId="463" priority="480" stopIfTrue="1" operator="equal">
      <formula>"GABGS"</formula>
    </cfRule>
    <cfRule type="cellIs" dxfId="462" priority="481" stopIfTrue="1" operator="equal">
      <formula>"SECGS"</formula>
    </cfRule>
  </conditionalFormatting>
  <conditionalFormatting sqref="Q531:Q542">
    <cfRule type="cellIs" dxfId="461" priority="476" stopIfTrue="1" operator="equal">
      <formula>"CIP"</formula>
    </cfRule>
    <cfRule type="cellIs" dxfId="460" priority="477" stopIfTrue="1" operator="equal">
      <formula>"GABGS"</formula>
    </cfRule>
    <cfRule type="cellIs" dxfId="459" priority="478" stopIfTrue="1" operator="equal">
      <formula>"SECGS"</formula>
    </cfRule>
  </conditionalFormatting>
  <conditionalFormatting sqref="Q543">
    <cfRule type="cellIs" dxfId="458" priority="473" stopIfTrue="1" operator="equal">
      <formula>"CIP"</formula>
    </cfRule>
    <cfRule type="cellIs" dxfId="457" priority="474" stopIfTrue="1" operator="equal">
      <formula>"GABGS"</formula>
    </cfRule>
    <cfRule type="cellIs" dxfId="456" priority="475" stopIfTrue="1" operator="equal">
      <formula>"SECGS"</formula>
    </cfRule>
  </conditionalFormatting>
  <conditionalFormatting sqref="Q636:Q647">
    <cfRule type="cellIs" dxfId="455" priority="470" stopIfTrue="1" operator="equal">
      <formula>"CIP"</formula>
    </cfRule>
    <cfRule type="cellIs" dxfId="454" priority="471" stopIfTrue="1" operator="equal">
      <formula>"GABGS"</formula>
    </cfRule>
    <cfRule type="cellIs" dxfId="453" priority="472" stopIfTrue="1" operator="equal">
      <formula>"SECGS"</formula>
    </cfRule>
  </conditionalFormatting>
  <conditionalFormatting sqref="Q648">
    <cfRule type="cellIs" dxfId="452" priority="467" stopIfTrue="1" operator="equal">
      <formula>"CIP"</formula>
    </cfRule>
    <cfRule type="cellIs" dxfId="451" priority="468" stopIfTrue="1" operator="equal">
      <formula>"GABGS"</formula>
    </cfRule>
    <cfRule type="cellIs" dxfId="450" priority="469" stopIfTrue="1" operator="equal">
      <formula>"SECGS"</formula>
    </cfRule>
  </conditionalFormatting>
  <conditionalFormatting sqref="Q676:Q687">
    <cfRule type="cellIs" dxfId="449" priority="464" stopIfTrue="1" operator="equal">
      <formula>"CIP"</formula>
    </cfRule>
    <cfRule type="cellIs" dxfId="448" priority="465" stopIfTrue="1" operator="equal">
      <formula>"GABGS"</formula>
    </cfRule>
    <cfRule type="cellIs" dxfId="447" priority="466" stopIfTrue="1" operator="equal">
      <formula>"SECGS"</formula>
    </cfRule>
  </conditionalFormatting>
  <conditionalFormatting sqref="Q688">
    <cfRule type="cellIs" dxfId="446" priority="461" stopIfTrue="1" operator="equal">
      <formula>"CIP"</formula>
    </cfRule>
    <cfRule type="cellIs" dxfId="445" priority="462" stopIfTrue="1" operator="equal">
      <formula>"GABGS"</formula>
    </cfRule>
    <cfRule type="cellIs" dxfId="444" priority="463" stopIfTrue="1" operator="equal">
      <formula>"SECGS"</formula>
    </cfRule>
  </conditionalFormatting>
  <conditionalFormatting sqref="Q729:Q740">
    <cfRule type="cellIs" dxfId="443" priority="458" stopIfTrue="1" operator="equal">
      <formula>"CIP"</formula>
    </cfRule>
    <cfRule type="cellIs" dxfId="442" priority="459" stopIfTrue="1" operator="equal">
      <formula>"GABGS"</formula>
    </cfRule>
    <cfRule type="cellIs" dxfId="441" priority="460" stopIfTrue="1" operator="equal">
      <formula>"SECGS"</formula>
    </cfRule>
  </conditionalFormatting>
  <conditionalFormatting sqref="Q741">
    <cfRule type="cellIs" dxfId="440" priority="455" stopIfTrue="1" operator="equal">
      <formula>"CIP"</formula>
    </cfRule>
    <cfRule type="cellIs" dxfId="439" priority="456" stopIfTrue="1" operator="equal">
      <formula>"GABGS"</formula>
    </cfRule>
    <cfRule type="cellIs" dxfId="438" priority="457" stopIfTrue="1" operator="equal">
      <formula>"SECGS"</formula>
    </cfRule>
  </conditionalFormatting>
  <conditionalFormatting sqref="Q794:Q805">
    <cfRule type="cellIs" dxfId="437" priority="452" stopIfTrue="1" operator="equal">
      <formula>"CIP"</formula>
    </cfRule>
    <cfRule type="cellIs" dxfId="436" priority="453" stopIfTrue="1" operator="equal">
      <formula>"GABGS"</formula>
    </cfRule>
    <cfRule type="cellIs" dxfId="435" priority="454" stopIfTrue="1" operator="equal">
      <formula>"SECGS"</formula>
    </cfRule>
  </conditionalFormatting>
  <conditionalFormatting sqref="Q806">
    <cfRule type="cellIs" dxfId="434" priority="449" stopIfTrue="1" operator="equal">
      <formula>"CIP"</formula>
    </cfRule>
    <cfRule type="cellIs" dxfId="433" priority="450" stopIfTrue="1" operator="equal">
      <formula>"GABGS"</formula>
    </cfRule>
    <cfRule type="cellIs" dxfId="432" priority="451" stopIfTrue="1" operator="equal">
      <formula>"SECGS"</formula>
    </cfRule>
  </conditionalFormatting>
  <conditionalFormatting sqref="Q822:Q833">
    <cfRule type="cellIs" dxfId="431" priority="446" stopIfTrue="1" operator="equal">
      <formula>"CIP"</formula>
    </cfRule>
    <cfRule type="cellIs" dxfId="430" priority="447" stopIfTrue="1" operator="equal">
      <formula>"GABGS"</formula>
    </cfRule>
    <cfRule type="cellIs" dxfId="429" priority="448" stopIfTrue="1" operator="equal">
      <formula>"SECGS"</formula>
    </cfRule>
  </conditionalFormatting>
  <conditionalFormatting sqref="Q834">
    <cfRule type="cellIs" dxfId="428" priority="443" stopIfTrue="1" operator="equal">
      <formula>"CIP"</formula>
    </cfRule>
    <cfRule type="cellIs" dxfId="427" priority="444" stopIfTrue="1" operator="equal">
      <formula>"GABGS"</formula>
    </cfRule>
    <cfRule type="cellIs" dxfId="426" priority="445" stopIfTrue="1" operator="equal">
      <formula>"SECGS"</formula>
    </cfRule>
  </conditionalFormatting>
  <conditionalFormatting sqref="Q972">
    <cfRule type="cellIs" dxfId="425" priority="425" stopIfTrue="1" operator="equal">
      <formula>"CIP"</formula>
    </cfRule>
    <cfRule type="cellIs" dxfId="424" priority="426" stopIfTrue="1" operator="equal">
      <formula>"GABGS"</formula>
    </cfRule>
    <cfRule type="cellIs" dxfId="423" priority="427" stopIfTrue="1" operator="equal">
      <formula>"SECGS"</formula>
    </cfRule>
  </conditionalFormatting>
  <conditionalFormatting sqref="Q960:Q971">
    <cfRule type="cellIs" dxfId="422" priority="428" stopIfTrue="1" operator="equal">
      <formula>"CIP"</formula>
    </cfRule>
    <cfRule type="cellIs" dxfId="421" priority="429" stopIfTrue="1" operator="equal">
      <formula>"GABGS"</formula>
    </cfRule>
    <cfRule type="cellIs" dxfId="420" priority="430" stopIfTrue="1" operator="equal">
      <formula>"SECGS"</formula>
    </cfRule>
  </conditionalFormatting>
  <conditionalFormatting sqref="Q997">
    <cfRule type="cellIs" dxfId="419" priority="419" stopIfTrue="1" operator="equal">
      <formula>"CIP"</formula>
    </cfRule>
    <cfRule type="cellIs" dxfId="418" priority="420" stopIfTrue="1" operator="equal">
      <formula>"GABGS"</formula>
    </cfRule>
    <cfRule type="cellIs" dxfId="417" priority="421" stopIfTrue="1" operator="equal">
      <formula>"SECGS"</formula>
    </cfRule>
  </conditionalFormatting>
  <conditionalFormatting sqref="Q985:Q996">
    <cfRule type="cellIs" dxfId="416" priority="422" stopIfTrue="1" operator="equal">
      <formula>"CIP"</formula>
    </cfRule>
    <cfRule type="cellIs" dxfId="415" priority="423" stopIfTrue="1" operator="equal">
      <formula>"GABGS"</formula>
    </cfRule>
    <cfRule type="cellIs" dxfId="414" priority="424" stopIfTrue="1" operator="equal">
      <formula>"SECGS"</formula>
    </cfRule>
  </conditionalFormatting>
  <conditionalFormatting sqref="Q1034">
    <cfRule type="cellIs" dxfId="413" priority="413" stopIfTrue="1" operator="equal">
      <formula>"CIP"</formula>
    </cfRule>
    <cfRule type="cellIs" dxfId="412" priority="414" stopIfTrue="1" operator="equal">
      <formula>"GABGS"</formula>
    </cfRule>
    <cfRule type="cellIs" dxfId="411" priority="415" stopIfTrue="1" operator="equal">
      <formula>"SECGS"</formula>
    </cfRule>
  </conditionalFormatting>
  <conditionalFormatting sqref="Q1022:Q1033">
    <cfRule type="cellIs" dxfId="410" priority="416" stopIfTrue="1" operator="equal">
      <formula>"CIP"</formula>
    </cfRule>
    <cfRule type="cellIs" dxfId="409" priority="417" stopIfTrue="1" operator="equal">
      <formula>"GABGS"</formula>
    </cfRule>
    <cfRule type="cellIs" dxfId="408" priority="418" stopIfTrue="1" operator="equal">
      <formula>"SECGS"</formula>
    </cfRule>
  </conditionalFormatting>
  <conditionalFormatting sqref="Q1075">
    <cfRule type="cellIs" dxfId="407" priority="407" stopIfTrue="1" operator="equal">
      <formula>"CIP"</formula>
    </cfRule>
    <cfRule type="cellIs" dxfId="406" priority="408" stopIfTrue="1" operator="equal">
      <formula>"GABGS"</formula>
    </cfRule>
    <cfRule type="cellIs" dxfId="405" priority="409" stopIfTrue="1" operator="equal">
      <formula>"SECGS"</formula>
    </cfRule>
  </conditionalFormatting>
  <conditionalFormatting sqref="Q1063:Q1074">
    <cfRule type="cellIs" dxfId="404" priority="410" stopIfTrue="1" operator="equal">
      <formula>"CIP"</formula>
    </cfRule>
    <cfRule type="cellIs" dxfId="403" priority="411" stopIfTrue="1" operator="equal">
      <formula>"GABGS"</formula>
    </cfRule>
    <cfRule type="cellIs" dxfId="402" priority="412" stopIfTrue="1" operator="equal">
      <formula>"SECGS"</formula>
    </cfRule>
  </conditionalFormatting>
  <conditionalFormatting sqref="Q1123">
    <cfRule type="cellIs" dxfId="401" priority="401" stopIfTrue="1" operator="equal">
      <formula>"CIP"</formula>
    </cfRule>
    <cfRule type="cellIs" dxfId="400" priority="402" stopIfTrue="1" operator="equal">
      <formula>"GABGS"</formula>
    </cfRule>
    <cfRule type="cellIs" dxfId="399" priority="403" stopIfTrue="1" operator="equal">
      <formula>"SECGS"</formula>
    </cfRule>
  </conditionalFormatting>
  <conditionalFormatting sqref="Q1111:Q1122">
    <cfRule type="cellIs" dxfId="398" priority="404" stopIfTrue="1" operator="equal">
      <formula>"CIP"</formula>
    </cfRule>
    <cfRule type="cellIs" dxfId="397" priority="405" stopIfTrue="1" operator="equal">
      <formula>"GABGS"</formula>
    </cfRule>
    <cfRule type="cellIs" dxfId="396" priority="406" stopIfTrue="1" operator="equal">
      <formula>"SECGS"</formula>
    </cfRule>
  </conditionalFormatting>
  <conditionalFormatting sqref="Q1175">
    <cfRule type="cellIs" dxfId="395" priority="395" stopIfTrue="1" operator="equal">
      <formula>"CIP"</formula>
    </cfRule>
    <cfRule type="cellIs" dxfId="394" priority="396" stopIfTrue="1" operator="equal">
      <formula>"GABGS"</formula>
    </cfRule>
    <cfRule type="cellIs" dxfId="393" priority="397" stopIfTrue="1" operator="equal">
      <formula>"SECGS"</formula>
    </cfRule>
  </conditionalFormatting>
  <conditionalFormatting sqref="Q1163:Q1174">
    <cfRule type="cellIs" dxfId="392" priority="398" stopIfTrue="1" operator="equal">
      <formula>"CIP"</formula>
    </cfRule>
    <cfRule type="cellIs" dxfId="391" priority="399" stopIfTrue="1" operator="equal">
      <formula>"GABGS"</formula>
    </cfRule>
    <cfRule type="cellIs" dxfId="390" priority="400" stopIfTrue="1" operator="equal">
      <formula>"SECGS"</formula>
    </cfRule>
  </conditionalFormatting>
  <conditionalFormatting sqref="Q1209">
    <cfRule type="cellIs" dxfId="389" priority="389" stopIfTrue="1" operator="equal">
      <formula>"CIP"</formula>
    </cfRule>
    <cfRule type="cellIs" dxfId="388" priority="390" stopIfTrue="1" operator="equal">
      <formula>"GABGS"</formula>
    </cfRule>
    <cfRule type="cellIs" dxfId="387" priority="391" stopIfTrue="1" operator="equal">
      <formula>"SECGS"</formula>
    </cfRule>
  </conditionalFormatting>
  <conditionalFormatting sqref="Q1197:Q1208">
    <cfRule type="cellIs" dxfId="386" priority="392" stopIfTrue="1" operator="equal">
      <formula>"CIP"</formula>
    </cfRule>
    <cfRule type="cellIs" dxfId="385" priority="393" stopIfTrue="1" operator="equal">
      <formula>"GABGS"</formula>
    </cfRule>
    <cfRule type="cellIs" dxfId="384" priority="394" stopIfTrue="1" operator="equal">
      <formula>"SECGS"</formula>
    </cfRule>
  </conditionalFormatting>
  <conditionalFormatting sqref="Q1268">
    <cfRule type="cellIs" dxfId="383" priority="383" stopIfTrue="1" operator="equal">
      <formula>"CIP"</formula>
    </cfRule>
    <cfRule type="cellIs" dxfId="382" priority="384" stopIfTrue="1" operator="equal">
      <formula>"GABGS"</formula>
    </cfRule>
    <cfRule type="cellIs" dxfId="381" priority="385" stopIfTrue="1" operator="equal">
      <formula>"SECGS"</formula>
    </cfRule>
  </conditionalFormatting>
  <conditionalFormatting sqref="Q1256:Q1267">
    <cfRule type="cellIs" dxfId="380" priority="386" stopIfTrue="1" operator="equal">
      <formula>"CIP"</formula>
    </cfRule>
    <cfRule type="cellIs" dxfId="379" priority="387" stopIfTrue="1" operator="equal">
      <formula>"GABGS"</formula>
    </cfRule>
    <cfRule type="cellIs" dxfId="378" priority="388" stopIfTrue="1" operator="equal">
      <formula>"SECGS"</formula>
    </cfRule>
  </conditionalFormatting>
  <conditionalFormatting sqref="Q1302">
    <cfRule type="cellIs" dxfId="377" priority="377" stopIfTrue="1" operator="equal">
      <formula>"CIP"</formula>
    </cfRule>
    <cfRule type="cellIs" dxfId="376" priority="378" stopIfTrue="1" operator="equal">
      <formula>"GABGS"</formula>
    </cfRule>
    <cfRule type="cellIs" dxfId="375" priority="379" stopIfTrue="1" operator="equal">
      <formula>"SECGS"</formula>
    </cfRule>
  </conditionalFormatting>
  <conditionalFormatting sqref="Q1290:Q1301">
    <cfRule type="cellIs" dxfId="374" priority="380" stopIfTrue="1" operator="equal">
      <formula>"CIP"</formula>
    </cfRule>
    <cfRule type="cellIs" dxfId="373" priority="381" stopIfTrue="1" operator="equal">
      <formula>"GABGS"</formula>
    </cfRule>
    <cfRule type="cellIs" dxfId="372" priority="382" stopIfTrue="1" operator="equal">
      <formula>"SECGS"</formula>
    </cfRule>
  </conditionalFormatting>
  <conditionalFormatting sqref="Q1362">
    <cfRule type="cellIs" dxfId="371" priority="371" stopIfTrue="1" operator="equal">
      <formula>"CIP"</formula>
    </cfRule>
    <cfRule type="cellIs" dxfId="370" priority="372" stopIfTrue="1" operator="equal">
      <formula>"GABGS"</formula>
    </cfRule>
    <cfRule type="cellIs" dxfId="369" priority="373" stopIfTrue="1" operator="equal">
      <formula>"SECGS"</formula>
    </cfRule>
  </conditionalFormatting>
  <conditionalFormatting sqref="Q1350:Q1361">
    <cfRule type="cellIs" dxfId="368" priority="374" stopIfTrue="1" operator="equal">
      <formula>"CIP"</formula>
    </cfRule>
    <cfRule type="cellIs" dxfId="367" priority="375" stopIfTrue="1" operator="equal">
      <formula>"GABGS"</formula>
    </cfRule>
    <cfRule type="cellIs" dxfId="366" priority="376" stopIfTrue="1" operator="equal">
      <formula>"SECGS"</formula>
    </cfRule>
  </conditionalFormatting>
  <conditionalFormatting sqref="Q1396">
    <cfRule type="cellIs" dxfId="365" priority="365" stopIfTrue="1" operator="equal">
      <formula>"CIP"</formula>
    </cfRule>
    <cfRule type="cellIs" dxfId="364" priority="366" stopIfTrue="1" operator="equal">
      <formula>"GABGS"</formula>
    </cfRule>
    <cfRule type="cellIs" dxfId="363" priority="367" stopIfTrue="1" operator="equal">
      <formula>"SECGS"</formula>
    </cfRule>
  </conditionalFormatting>
  <conditionalFormatting sqref="Q1384:Q1395">
    <cfRule type="cellIs" dxfId="362" priority="368" stopIfTrue="1" operator="equal">
      <formula>"CIP"</formula>
    </cfRule>
    <cfRule type="cellIs" dxfId="361" priority="369" stopIfTrue="1" operator="equal">
      <formula>"GABGS"</formula>
    </cfRule>
    <cfRule type="cellIs" dxfId="360" priority="370" stopIfTrue="1" operator="equal">
      <formula>"SECGS"</formula>
    </cfRule>
  </conditionalFormatting>
  <conditionalFormatting sqref="Q1467">
    <cfRule type="cellIs" dxfId="359" priority="359" stopIfTrue="1" operator="equal">
      <formula>"CIP"</formula>
    </cfRule>
    <cfRule type="cellIs" dxfId="358" priority="360" stopIfTrue="1" operator="equal">
      <formula>"GABGS"</formula>
    </cfRule>
    <cfRule type="cellIs" dxfId="357" priority="361" stopIfTrue="1" operator="equal">
      <formula>"SECGS"</formula>
    </cfRule>
  </conditionalFormatting>
  <conditionalFormatting sqref="Q1455:Q1466">
    <cfRule type="cellIs" dxfId="356" priority="362" stopIfTrue="1" operator="equal">
      <formula>"CIP"</formula>
    </cfRule>
    <cfRule type="cellIs" dxfId="355" priority="363" stopIfTrue="1" operator="equal">
      <formula>"GABGS"</formula>
    </cfRule>
    <cfRule type="cellIs" dxfId="354" priority="364" stopIfTrue="1" operator="equal">
      <formula>"SECGS"</formula>
    </cfRule>
  </conditionalFormatting>
  <conditionalFormatting sqref="Q1510">
    <cfRule type="cellIs" dxfId="353" priority="353" stopIfTrue="1" operator="equal">
      <formula>"CIP"</formula>
    </cfRule>
    <cfRule type="cellIs" dxfId="352" priority="354" stopIfTrue="1" operator="equal">
      <formula>"GABGS"</formula>
    </cfRule>
    <cfRule type="cellIs" dxfId="351" priority="355" stopIfTrue="1" operator="equal">
      <formula>"SECGS"</formula>
    </cfRule>
  </conditionalFormatting>
  <conditionalFormatting sqref="Q1498:Q1509">
    <cfRule type="cellIs" dxfId="350" priority="356" stopIfTrue="1" operator="equal">
      <formula>"CIP"</formula>
    </cfRule>
    <cfRule type="cellIs" dxfId="349" priority="357" stopIfTrue="1" operator="equal">
      <formula>"GABGS"</formula>
    </cfRule>
    <cfRule type="cellIs" dxfId="348" priority="358" stopIfTrue="1" operator="equal">
      <formula>"SECGS"</formula>
    </cfRule>
  </conditionalFormatting>
  <conditionalFormatting sqref="Q1554">
    <cfRule type="cellIs" dxfId="347" priority="347" stopIfTrue="1" operator="equal">
      <formula>"CIP"</formula>
    </cfRule>
    <cfRule type="cellIs" dxfId="346" priority="348" stopIfTrue="1" operator="equal">
      <formula>"GABGS"</formula>
    </cfRule>
    <cfRule type="cellIs" dxfId="345" priority="349" stopIfTrue="1" operator="equal">
      <formula>"SECGS"</formula>
    </cfRule>
  </conditionalFormatting>
  <conditionalFormatting sqref="Q1542:Q1553">
    <cfRule type="cellIs" dxfId="344" priority="350" stopIfTrue="1" operator="equal">
      <formula>"CIP"</formula>
    </cfRule>
    <cfRule type="cellIs" dxfId="343" priority="351" stopIfTrue="1" operator="equal">
      <formula>"GABGS"</formula>
    </cfRule>
    <cfRule type="cellIs" dxfId="342" priority="352" stopIfTrue="1" operator="equal">
      <formula>"SECGS"</formula>
    </cfRule>
  </conditionalFormatting>
  <conditionalFormatting sqref="M93">
    <cfRule type="cellIs" dxfId="341" priority="344" stopIfTrue="1" operator="equal">
      <formula>"CIP"</formula>
    </cfRule>
    <cfRule type="cellIs" dxfId="340" priority="345" stopIfTrue="1" operator="equal">
      <formula>"GABGS"</formula>
    </cfRule>
    <cfRule type="cellIs" dxfId="339" priority="346" stopIfTrue="1" operator="equal">
      <formula>"SECGS"</formula>
    </cfRule>
  </conditionalFormatting>
  <conditionalFormatting sqref="M93">
    <cfRule type="cellIs" dxfId="338" priority="336" stopIfTrue="1" operator="equal">
      <formula>"ASSISEG"</formula>
    </cfRule>
    <cfRule type="cellIs" dxfId="337" priority="337" stopIfTrue="1" operator="equal">
      <formula>"ST"</formula>
    </cfRule>
    <cfRule type="cellIs" dxfId="336" priority="338" stopIfTrue="1" operator="equal">
      <formula>"SEXP"</formula>
    </cfRule>
    <cfRule type="cellIs" dxfId="335" priority="339" stopIfTrue="1" operator="equal">
      <formula>"CSTA"</formula>
    </cfRule>
    <cfRule type="cellIs" dxfId="334" priority="340" stopIfTrue="1" operator="equal">
      <formula>"SOP"</formula>
    </cfRule>
    <cfRule type="cellIs" dxfId="333" priority="341" stopIfTrue="1" operator="equal">
      <formula>"SMIN"</formula>
    </cfRule>
    <cfRule type="cellIs" dxfId="332" priority="342" stopIfTrue="1" operator="equal">
      <formula>"SMIC"</formula>
    </cfRule>
    <cfRule type="cellIs" dxfId="331" priority="343" stopIfTrue="1" operator="equal">
      <formula>"SAPRE"</formula>
    </cfRule>
  </conditionalFormatting>
  <conditionalFormatting sqref="M132">
    <cfRule type="cellIs" dxfId="330" priority="333" stopIfTrue="1" operator="equal">
      <formula>"CIP"</formula>
    </cfRule>
    <cfRule type="cellIs" dxfId="329" priority="334" stopIfTrue="1" operator="equal">
      <formula>"GABGS"</formula>
    </cfRule>
    <cfRule type="cellIs" dxfId="328" priority="335" stopIfTrue="1" operator="equal">
      <formula>"SECGS"</formula>
    </cfRule>
  </conditionalFormatting>
  <conditionalFormatting sqref="M132">
    <cfRule type="cellIs" dxfId="327" priority="325" stopIfTrue="1" operator="equal">
      <formula>"ASSISEG"</formula>
    </cfRule>
    <cfRule type="cellIs" dxfId="326" priority="326" stopIfTrue="1" operator="equal">
      <formula>"ST"</formula>
    </cfRule>
    <cfRule type="cellIs" dxfId="325" priority="327" stopIfTrue="1" operator="equal">
      <formula>"SEXP"</formula>
    </cfRule>
    <cfRule type="cellIs" dxfId="324" priority="328" stopIfTrue="1" operator="equal">
      <formula>"CSTA"</formula>
    </cfRule>
    <cfRule type="cellIs" dxfId="323" priority="329" stopIfTrue="1" operator="equal">
      <formula>"SOP"</formula>
    </cfRule>
    <cfRule type="cellIs" dxfId="322" priority="330" stopIfTrue="1" operator="equal">
      <formula>"SMIN"</formula>
    </cfRule>
    <cfRule type="cellIs" dxfId="321" priority="331" stopIfTrue="1" operator="equal">
      <formula>"SMIC"</formula>
    </cfRule>
    <cfRule type="cellIs" dxfId="320" priority="332" stopIfTrue="1" operator="equal">
      <formula>"SAPRE"</formula>
    </cfRule>
  </conditionalFormatting>
  <conditionalFormatting sqref="M170">
    <cfRule type="cellIs" dxfId="319" priority="322" stopIfTrue="1" operator="equal">
      <formula>"CIP"</formula>
    </cfRule>
    <cfRule type="cellIs" dxfId="318" priority="323" stopIfTrue="1" operator="equal">
      <formula>"GABGS"</formula>
    </cfRule>
    <cfRule type="cellIs" dxfId="317" priority="324" stopIfTrue="1" operator="equal">
      <formula>"SECGS"</formula>
    </cfRule>
  </conditionalFormatting>
  <conditionalFormatting sqref="M170">
    <cfRule type="cellIs" dxfId="316" priority="314" stopIfTrue="1" operator="equal">
      <formula>"ASSISEG"</formula>
    </cfRule>
    <cfRule type="cellIs" dxfId="315" priority="315" stopIfTrue="1" operator="equal">
      <formula>"ST"</formula>
    </cfRule>
    <cfRule type="cellIs" dxfId="314" priority="316" stopIfTrue="1" operator="equal">
      <formula>"SEXP"</formula>
    </cfRule>
    <cfRule type="cellIs" dxfId="313" priority="317" stopIfTrue="1" operator="equal">
      <formula>"CSTA"</formula>
    </cfRule>
    <cfRule type="cellIs" dxfId="312" priority="318" stopIfTrue="1" operator="equal">
      <formula>"SOP"</formula>
    </cfRule>
    <cfRule type="cellIs" dxfId="311" priority="319" stopIfTrue="1" operator="equal">
      <formula>"SMIN"</formula>
    </cfRule>
    <cfRule type="cellIs" dxfId="310" priority="320" stopIfTrue="1" operator="equal">
      <formula>"SMIC"</formula>
    </cfRule>
    <cfRule type="cellIs" dxfId="309" priority="321" stopIfTrue="1" operator="equal">
      <formula>"SAPRE"</formula>
    </cfRule>
  </conditionalFormatting>
  <conditionalFormatting sqref="M211">
    <cfRule type="cellIs" dxfId="308" priority="311" stopIfTrue="1" operator="equal">
      <formula>"CIP"</formula>
    </cfRule>
    <cfRule type="cellIs" dxfId="307" priority="312" stopIfTrue="1" operator="equal">
      <formula>"GABGS"</formula>
    </cfRule>
    <cfRule type="cellIs" dxfId="306" priority="313" stopIfTrue="1" operator="equal">
      <formula>"SECGS"</formula>
    </cfRule>
  </conditionalFormatting>
  <conditionalFormatting sqref="M211">
    <cfRule type="cellIs" dxfId="305" priority="303" stopIfTrue="1" operator="equal">
      <formula>"ASSISEG"</formula>
    </cfRule>
    <cfRule type="cellIs" dxfId="304" priority="304" stopIfTrue="1" operator="equal">
      <formula>"ST"</formula>
    </cfRule>
    <cfRule type="cellIs" dxfId="303" priority="305" stopIfTrue="1" operator="equal">
      <formula>"SEXP"</formula>
    </cfRule>
    <cfRule type="cellIs" dxfId="302" priority="306" stopIfTrue="1" operator="equal">
      <formula>"CSTA"</formula>
    </cfRule>
    <cfRule type="cellIs" dxfId="301" priority="307" stopIfTrue="1" operator="equal">
      <formula>"SOP"</formula>
    </cfRule>
    <cfRule type="cellIs" dxfId="300" priority="308" stopIfTrue="1" operator="equal">
      <formula>"SMIN"</formula>
    </cfRule>
    <cfRule type="cellIs" dxfId="299" priority="309" stopIfTrue="1" operator="equal">
      <formula>"SMIC"</formula>
    </cfRule>
    <cfRule type="cellIs" dxfId="298" priority="310" stopIfTrue="1" operator="equal">
      <formula>"SAPRE"</formula>
    </cfRule>
  </conditionalFormatting>
  <conditionalFormatting sqref="M252">
    <cfRule type="cellIs" dxfId="297" priority="300" stopIfTrue="1" operator="equal">
      <formula>"CIP"</formula>
    </cfRule>
    <cfRule type="cellIs" dxfId="296" priority="301" stopIfTrue="1" operator="equal">
      <formula>"GABGS"</formula>
    </cfRule>
    <cfRule type="cellIs" dxfId="295" priority="302" stopIfTrue="1" operator="equal">
      <formula>"SECGS"</formula>
    </cfRule>
  </conditionalFormatting>
  <conditionalFormatting sqref="M252">
    <cfRule type="cellIs" dxfId="294" priority="292" stopIfTrue="1" operator="equal">
      <formula>"ASSISEG"</formula>
    </cfRule>
    <cfRule type="cellIs" dxfId="293" priority="293" stopIfTrue="1" operator="equal">
      <formula>"ST"</formula>
    </cfRule>
    <cfRule type="cellIs" dxfId="292" priority="294" stopIfTrue="1" operator="equal">
      <formula>"SEXP"</formula>
    </cfRule>
    <cfRule type="cellIs" dxfId="291" priority="295" stopIfTrue="1" operator="equal">
      <formula>"CSTA"</formula>
    </cfRule>
    <cfRule type="cellIs" dxfId="290" priority="296" stopIfTrue="1" operator="equal">
      <formula>"SOP"</formula>
    </cfRule>
    <cfRule type="cellIs" dxfId="289" priority="297" stopIfTrue="1" operator="equal">
      <formula>"SMIN"</formula>
    </cfRule>
    <cfRule type="cellIs" dxfId="288" priority="298" stopIfTrue="1" operator="equal">
      <formula>"SMIC"</formula>
    </cfRule>
    <cfRule type="cellIs" dxfId="287" priority="299" stopIfTrue="1" operator="equal">
      <formula>"SAPRE"</formula>
    </cfRule>
  </conditionalFormatting>
  <conditionalFormatting sqref="M298">
    <cfRule type="cellIs" dxfId="286" priority="289" stopIfTrue="1" operator="equal">
      <formula>"CIP"</formula>
    </cfRule>
    <cfRule type="cellIs" dxfId="285" priority="290" stopIfTrue="1" operator="equal">
      <formula>"GABGS"</formula>
    </cfRule>
    <cfRule type="cellIs" dxfId="284" priority="291" stopIfTrue="1" operator="equal">
      <formula>"SECGS"</formula>
    </cfRule>
  </conditionalFormatting>
  <conditionalFormatting sqref="M298">
    <cfRule type="cellIs" dxfId="283" priority="281" stopIfTrue="1" operator="equal">
      <formula>"ASSISEG"</formula>
    </cfRule>
    <cfRule type="cellIs" dxfId="282" priority="282" stopIfTrue="1" operator="equal">
      <formula>"ST"</formula>
    </cfRule>
    <cfRule type="cellIs" dxfId="281" priority="283" stopIfTrue="1" operator="equal">
      <formula>"SEXP"</formula>
    </cfRule>
    <cfRule type="cellIs" dxfId="280" priority="284" stopIfTrue="1" operator="equal">
      <formula>"CSTA"</formula>
    </cfRule>
    <cfRule type="cellIs" dxfId="279" priority="285" stopIfTrue="1" operator="equal">
      <formula>"SOP"</formula>
    </cfRule>
    <cfRule type="cellIs" dxfId="278" priority="286" stopIfTrue="1" operator="equal">
      <formula>"SMIN"</formula>
    </cfRule>
    <cfRule type="cellIs" dxfId="277" priority="287" stopIfTrue="1" operator="equal">
      <formula>"SMIC"</formula>
    </cfRule>
    <cfRule type="cellIs" dxfId="276" priority="288" stopIfTrue="1" operator="equal">
      <formula>"SAPRE"</formula>
    </cfRule>
  </conditionalFormatting>
  <conditionalFormatting sqref="M512">
    <cfRule type="cellIs" dxfId="275" priority="278" stopIfTrue="1" operator="equal">
      <formula>"CIP"</formula>
    </cfRule>
    <cfRule type="cellIs" dxfId="274" priority="279" stopIfTrue="1" operator="equal">
      <formula>"GABGS"</formula>
    </cfRule>
    <cfRule type="cellIs" dxfId="273" priority="280" stopIfTrue="1" operator="equal">
      <formula>"SECGS"</formula>
    </cfRule>
  </conditionalFormatting>
  <conditionalFormatting sqref="M512">
    <cfRule type="cellIs" dxfId="272" priority="270" stopIfTrue="1" operator="equal">
      <formula>"ASSISEG"</formula>
    </cfRule>
    <cfRule type="cellIs" dxfId="271" priority="271" stopIfTrue="1" operator="equal">
      <formula>"ST"</formula>
    </cfRule>
    <cfRule type="cellIs" dxfId="270" priority="272" stopIfTrue="1" operator="equal">
      <formula>"SEXP"</formula>
    </cfRule>
    <cfRule type="cellIs" dxfId="269" priority="273" stopIfTrue="1" operator="equal">
      <formula>"CSTA"</formula>
    </cfRule>
    <cfRule type="cellIs" dxfId="268" priority="274" stopIfTrue="1" operator="equal">
      <formula>"SOP"</formula>
    </cfRule>
    <cfRule type="cellIs" dxfId="267" priority="275" stopIfTrue="1" operator="equal">
      <formula>"SMIN"</formula>
    </cfRule>
    <cfRule type="cellIs" dxfId="266" priority="276" stopIfTrue="1" operator="equal">
      <formula>"SMIC"</formula>
    </cfRule>
    <cfRule type="cellIs" dxfId="265" priority="277" stopIfTrue="1" operator="equal">
      <formula>"SAPRE"</formula>
    </cfRule>
  </conditionalFormatting>
  <conditionalFormatting sqref="M553">
    <cfRule type="cellIs" dxfId="264" priority="267" stopIfTrue="1" operator="equal">
      <formula>"CIP"</formula>
    </cfRule>
    <cfRule type="cellIs" dxfId="263" priority="268" stopIfTrue="1" operator="equal">
      <formula>"GABGS"</formula>
    </cfRule>
    <cfRule type="cellIs" dxfId="262" priority="269" stopIfTrue="1" operator="equal">
      <formula>"SECGS"</formula>
    </cfRule>
  </conditionalFormatting>
  <conditionalFormatting sqref="M553">
    <cfRule type="cellIs" dxfId="261" priority="259" stopIfTrue="1" operator="equal">
      <formula>"ASSISEG"</formula>
    </cfRule>
    <cfRule type="cellIs" dxfId="260" priority="260" stopIfTrue="1" operator="equal">
      <formula>"ST"</formula>
    </cfRule>
    <cfRule type="cellIs" dxfId="259" priority="261" stopIfTrue="1" operator="equal">
      <formula>"SEXP"</formula>
    </cfRule>
    <cfRule type="cellIs" dxfId="258" priority="262" stopIfTrue="1" operator="equal">
      <formula>"CSTA"</formula>
    </cfRule>
    <cfRule type="cellIs" dxfId="257" priority="263" stopIfTrue="1" operator="equal">
      <formula>"SOP"</formula>
    </cfRule>
    <cfRule type="cellIs" dxfId="256" priority="264" stopIfTrue="1" operator="equal">
      <formula>"SMIN"</formula>
    </cfRule>
    <cfRule type="cellIs" dxfId="255" priority="265" stopIfTrue="1" operator="equal">
      <formula>"SMIC"</formula>
    </cfRule>
    <cfRule type="cellIs" dxfId="254" priority="266" stopIfTrue="1" operator="equal">
      <formula>"SAPRE"</formula>
    </cfRule>
  </conditionalFormatting>
  <conditionalFormatting sqref="M647">
    <cfRule type="cellIs" dxfId="253" priority="256" stopIfTrue="1" operator="equal">
      <formula>"CIP"</formula>
    </cfRule>
    <cfRule type="cellIs" dxfId="252" priority="257" stopIfTrue="1" operator="equal">
      <formula>"GABGS"</formula>
    </cfRule>
    <cfRule type="cellIs" dxfId="251" priority="258" stopIfTrue="1" operator="equal">
      <formula>"SECGS"</formula>
    </cfRule>
  </conditionalFormatting>
  <conditionalFormatting sqref="M647">
    <cfRule type="cellIs" dxfId="250" priority="248" stopIfTrue="1" operator="equal">
      <formula>"ASSISEG"</formula>
    </cfRule>
    <cfRule type="cellIs" dxfId="249" priority="249" stopIfTrue="1" operator="equal">
      <formula>"ST"</formula>
    </cfRule>
    <cfRule type="cellIs" dxfId="248" priority="250" stopIfTrue="1" operator="equal">
      <formula>"SEXP"</formula>
    </cfRule>
    <cfRule type="cellIs" dxfId="247" priority="251" stopIfTrue="1" operator="equal">
      <formula>"CSTA"</formula>
    </cfRule>
    <cfRule type="cellIs" dxfId="246" priority="252" stopIfTrue="1" operator="equal">
      <formula>"SOP"</formula>
    </cfRule>
    <cfRule type="cellIs" dxfId="245" priority="253" stopIfTrue="1" operator="equal">
      <formula>"SMIN"</formula>
    </cfRule>
    <cfRule type="cellIs" dxfId="244" priority="254" stopIfTrue="1" operator="equal">
      <formula>"SMIC"</formula>
    </cfRule>
    <cfRule type="cellIs" dxfId="243" priority="255" stopIfTrue="1" operator="equal">
      <formula>"SAPRE"</formula>
    </cfRule>
  </conditionalFormatting>
  <conditionalFormatting sqref="M692">
    <cfRule type="cellIs" dxfId="242" priority="245" stopIfTrue="1" operator="equal">
      <formula>"CIP"</formula>
    </cfRule>
    <cfRule type="cellIs" dxfId="241" priority="246" stopIfTrue="1" operator="equal">
      <formula>"GABGS"</formula>
    </cfRule>
    <cfRule type="cellIs" dxfId="240" priority="247" stopIfTrue="1" operator="equal">
      <formula>"SECGS"</formula>
    </cfRule>
  </conditionalFormatting>
  <conditionalFormatting sqref="M692">
    <cfRule type="cellIs" dxfId="239" priority="237" stopIfTrue="1" operator="equal">
      <formula>"ASSISEG"</formula>
    </cfRule>
    <cfRule type="cellIs" dxfId="238" priority="238" stopIfTrue="1" operator="equal">
      <formula>"ST"</formula>
    </cfRule>
    <cfRule type="cellIs" dxfId="237" priority="239" stopIfTrue="1" operator="equal">
      <formula>"SEXP"</formula>
    </cfRule>
    <cfRule type="cellIs" dxfId="236" priority="240" stopIfTrue="1" operator="equal">
      <formula>"CSTA"</formula>
    </cfRule>
    <cfRule type="cellIs" dxfId="235" priority="241" stopIfTrue="1" operator="equal">
      <formula>"SOP"</formula>
    </cfRule>
    <cfRule type="cellIs" dxfId="234" priority="242" stopIfTrue="1" operator="equal">
      <formula>"SMIN"</formula>
    </cfRule>
    <cfRule type="cellIs" dxfId="233" priority="243" stopIfTrue="1" operator="equal">
      <formula>"SMIC"</formula>
    </cfRule>
    <cfRule type="cellIs" dxfId="232" priority="244" stopIfTrue="1" operator="equal">
      <formula>"SAPRE"</formula>
    </cfRule>
  </conditionalFormatting>
  <conditionalFormatting sqref="M753">
    <cfRule type="cellIs" dxfId="231" priority="234" stopIfTrue="1" operator="equal">
      <formula>"CIP"</formula>
    </cfRule>
    <cfRule type="cellIs" dxfId="230" priority="235" stopIfTrue="1" operator="equal">
      <formula>"GABGS"</formula>
    </cfRule>
    <cfRule type="cellIs" dxfId="229" priority="236" stopIfTrue="1" operator="equal">
      <formula>"SECGS"</formula>
    </cfRule>
  </conditionalFormatting>
  <conditionalFormatting sqref="M753">
    <cfRule type="cellIs" dxfId="228" priority="226" stopIfTrue="1" operator="equal">
      <formula>"ASSISEG"</formula>
    </cfRule>
    <cfRule type="cellIs" dxfId="227" priority="227" stopIfTrue="1" operator="equal">
      <formula>"ST"</formula>
    </cfRule>
    <cfRule type="cellIs" dxfId="226" priority="228" stopIfTrue="1" operator="equal">
      <formula>"SEXP"</formula>
    </cfRule>
    <cfRule type="cellIs" dxfId="225" priority="229" stopIfTrue="1" operator="equal">
      <formula>"CSTA"</formula>
    </cfRule>
    <cfRule type="cellIs" dxfId="224" priority="230" stopIfTrue="1" operator="equal">
      <formula>"SOP"</formula>
    </cfRule>
    <cfRule type="cellIs" dxfId="223" priority="231" stopIfTrue="1" operator="equal">
      <formula>"SMIN"</formula>
    </cfRule>
    <cfRule type="cellIs" dxfId="222" priority="232" stopIfTrue="1" operator="equal">
      <formula>"SMIC"</formula>
    </cfRule>
    <cfRule type="cellIs" dxfId="221" priority="233" stopIfTrue="1" operator="equal">
      <formula>"SAPRE"</formula>
    </cfRule>
  </conditionalFormatting>
  <conditionalFormatting sqref="M806">
    <cfRule type="cellIs" dxfId="220" priority="223" stopIfTrue="1" operator="equal">
      <formula>"CIP"</formula>
    </cfRule>
    <cfRule type="cellIs" dxfId="219" priority="224" stopIfTrue="1" operator="equal">
      <formula>"GABGS"</formula>
    </cfRule>
    <cfRule type="cellIs" dxfId="218" priority="225" stopIfTrue="1" operator="equal">
      <formula>"SECGS"</formula>
    </cfRule>
  </conditionalFormatting>
  <conditionalFormatting sqref="M806">
    <cfRule type="cellIs" dxfId="217" priority="215" stopIfTrue="1" operator="equal">
      <formula>"ASSISEG"</formula>
    </cfRule>
    <cfRule type="cellIs" dxfId="216" priority="216" stopIfTrue="1" operator="equal">
      <formula>"ST"</formula>
    </cfRule>
    <cfRule type="cellIs" dxfId="215" priority="217" stopIfTrue="1" operator="equal">
      <formula>"SEXP"</formula>
    </cfRule>
    <cfRule type="cellIs" dxfId="214" priority="218" stopIfTrue="1" operator="equal">
      <formula>"CSTA"</formula>
    </cfRule>
    <cfRule type="cellIs" dxfId="213" priority="219" stopIfTrue="1" operator="equal">
      <formula>"SOP"</formula>
    </cfRule>
    <cfRule type="cellIs" dxfId="212" priority="220" stopIfTrue="1" operator="equal">
      <formula>"SMIN"</formula>
    </cfRule>
    <cfRule type="cellIs" dxfId="211" priority="221" stopIfTrue="1" operator="equal">
      <formula>"SMIC"</formula>
    </cfRule>
    <cfRule type="cellIs" dxfId="210" priority="222" stopIfTrue="1" operator="equal">
      <formula>"SAPRE"</formula>
    </cfRule>
  </conditionalFormatting>
  <conditionalFormatting sqref="M884">
    <cfRule type="cellIs" dxfId="209" priority="212" stopIfTrue="1" operator="equal">
      <formula>"CIP"</formula>
    </cfRule>
    <cfRule type="cellIs" dxfId="208" priority="213" stopIfTrue="1" operator="equal">
      <formula>"GABGS"</formula>
    </cfRule>
    <cfRule type="cellIs" dxfId="207" priority="214" stopIfTrue="1" operator="equal">
      <formula>"SECGS"</formula>
    </cfRule>
  </conditionalFormatting>
  <conditionalFormatting sqref="M884">
    <cfRule type="cellIs" dxfId="206" priority="204" stopIfTrue="1" operator="equal">
      <formula>"ASSISEG"</formula>
    </cfRule>
    <cfRule type="cellIs" dxfId="205" priority="205" stopIfTrue="1" operator="equal">
      <formula>"ST"</formula>
    </cfRule>
    <cfRule type="cellIs" dxfId="204" priority="206" stopIfTrue="1" operator="equal">
      <formula>"SEXP"</formula>
    </cfRule>
    <cfRule type="cellIs" dxfId="203" priority="207" stopIfTrue="1" operator="equal">
      <formula>"CSTA"</formula>
    </cfRule>
    <cfRule type="cellIs" dxfId="202" priority="208" stopIfTrue="1" operator="equal">
      <formula>"SOP"</formula>
    </cfRule>
    <cfRule type="cellIs" dxfId="201" priority="209" stopIfTrue="1" operator="equal">
      <formula>"SMIN"</formula>
    </cfRule>
    <cfRule type="cellIs" dxfId="200" priority="210" stopIfTrue="1" operator="equal">
      <formula>"SMIC"</formula>
    </cfRule>
    <cfRule type="cellIs" dxfId="199" priority="211" stopIfTrue="1" operator="equal">
      <formula>"SAPRE"</formula>
    </cfRule>
  </conditionalFormatting>
  <conditionalFormatting sqref="M925">
    <cfRule type="cellIs" dxfId="198" priority="201" stopIfTrue="1" operator="equal">
      <formula>"CIP"</formula>
    </cfRule>
    <cfRule type="cellIs" dxfId="197" priority="202" stopIfTrue="1" operator="equal">
      <formula>"GABGS"</formula>
    </cfRule>
    <cfRule type="cellIs" dxfId="196" priority="203" stopIfTrue="1" operator="equal">
      <formula>"SECGS"</formula>
    </cfRule>
  </conditionalFormatting>
  <conditionalFormatting sqref="M925">
    <cfRule type="cellIs" dxfId="195" priority="193" stopIfTrue="1" operator="equal">
      <formula>"ASSISEG"</formula>
    </cfRule>
    <cfRule type="cellIs" dxfId="194" priority="194" stopIfTrue="1" operator="equal">
      <formula>"ST"</formula>
    </cfRule>
    <cfRule type="cellIs" dxfId="193" priority="195" stopIfTrue="1" operator="equal">
      <formula>"SEXP"</formula>
    </cfRule>
    <cfRule type="cellIs" dxfId="192" priority="196" stopIfTrue="1" operator="equal">
      <formula>"CSTA"</formula>
    </cfRule>
    <cfRule type="cellIs" dxfId="191" priority="197" stopIfTrue="1" operator="equal">
      <formula>"SOP"</formula>
    </cfRule>
    <cfRule type="cellIs" dxfId="190" priority="198" stopIfTrue="1" operator="equal">
      <formula>"SMIN"</formula>
    </cfRule>
    <cfRule type="cellIs" dxfId="189" priority="199" stopIfTrue="1" operator="equal">
      <formula>"SMIC"</formula>
    </cfRule>
    <cfRule type="cellIs" dxfId="188" priority="200" stopIfTrue="1" operator="equal">
      <formula>"SAPRE"</formula>
    </cfRule>
  </conditionalFormatting>
  <conditionalFormatting sqref="M972">
    <cfRule type="cellIs" dxfId="187" priority="190" stopIfTrue="1" operator="equal">
      <formula>"CIP"</formula>
    </cfRule>
    <cfRule type="cellIs" dxfId="186" priority="191" stopIfTrue="1" operator="equal">
      <formula>"GABGS"</formula>
    </cfRule>
    <cfRule type="cellIs" dxfId="185" priority="192" stopIfTrue="1" operator="equal">
      <formula>"SECGS"</formula>
    </cfRule>
  </conditionalFormatting>
  <conditionalFormatting sqref="M972">
    <cfRule type="cellIs" dxfId="184" priority="182" stopIfTrue="1" operator="equal">
      <formula>"ASSISEG"</formula>
    </cfRule>
    <cfRule type="cellIs" dxfId="183" priority="183" stopIfTrue="1" operator="equal">
      <formula>"ST"</formula>
    </cfRule>
    <cfRule type="cellIs" dxfId="182" priority="184" stopIfTrue="1" operator="equal">
      <formula>"SEXP"</formula>
    </cfRule>
    <cfRule type="cellIs" dxfId="181" priority="185" stopIfTrue="1" operator="equal">
      <formula>"CSTA"</formula>
    </cfRule>
    <cfRule type="cellIs" dxfId="180" priority="186" stopIfTrue="1" operator="equal">
      <formula>"SOP"</formula>
    </cfRule>
    <cfRule type="cellIs" dxfId="179" priority="187" stopIfTrue="1" operator="equal">
      <formula>"SMIN"</formula>
    </cfRule>
    <cfRule type="cellIs" dxfId="178" priority="188" stopIfTrue="1" operator="equal">
      <formula>"SMIC"</formula>
    </cfRule>
    <cfRule type="cellIs" dxfId="177" priority="189" stopIfTrue="1" operator="equal">
      <formula>"SAPRE"</formula>
    </cfRule>
  </conditionalFormatting>
  <conditionalFormatting sqref="M998">
    <cfRule type="cellIs" dxfId="176" priority="179" stopIfTrue="1" operator="equal">
      <formula>"CIP"</formula>
    </cfRule>
    <cfRule type="cellIs" dxfId="175" priority="180" stopIfTrue="1" operator="equal">
      <formula>"GABGS"</formula>
    </cfRule>
    <cfRule type="cellIs" dxfId="174" priority="181" stopIfTrue="1" operator="equal">
      <formula>"SECGS"</formula>
    </cfRule>
  </conditionalFormatting>
  <conditionalFormatting sqref="M998">
    <cfRule type="cellIs" dxfId="173" priority="171" stopIfTrue="1" operator="equal">
      <formula>"ASSISEG"</formula>
    </cfRule>
    <cfRule type="cellIs" dxfId="172" priority="172" stopIfTrue="1" operator="equal">
      <formula>"ST"</formula>
    </cfRule>
    <cfRule type="cellIs" dxfId="171" priority="173" stopIfTrue="1" operator="equal">
      <formula>"SEXP"</formula>
    </cfRule>
    <cfRule type="cellIs" dxfId="170" priority="174" stopIfTrue="1" operator="equal">
      <formula>"CSTA"</formula>
    </cfRule>
    <cfRule type="cellIs" dxfId="169" priority="175" stopIfTrue="1" operator="equal">
      <formula>"SOP"</formula>
    </cfRule>
    <cfRule type="cellIs" dxfId="168" priority="176" stopIfTrue="1" operator="equal">
      <formula>"SMIN"</formula>
    </cfRule>
    <cfRule type="cellIs" dxfId="167" priority="177" stopIfTrue="1" operator="equal">
      <formula>"SMIC"</formula>
    </cfRule>
    <cfRule type="cellIs" dxfId="166" priority="178" stopIfTrue="1" operator="equal">
      <formula>"SAPRE"</formula>
    </cfRule>
  </conditionalFormatting>
  <conditionalFormatting sqref="M1033">
    <cfRule type="cellIs" dxfId="165" priority="168" stopIfTrue="1" operator="equal">
      <formula>"CIP"</formula>
    </cfRule>
    <cfRule type="cellIs" dxfId="164" priority="169" stopIfTrue="1" operator="equal">
      <formula>"GABGS"</formula>
    </cfRule>
    <cfRule type="cellIs" dxfId="163" priority="170" stopIfTrue="1" operator="equal">
      <formula>"SECGS"</formula>
    </cfRule>
  </conditionalFormatting>
  <conditionalFormatting sqref="M1033">
    <cfRule type="cellIs" dxfId="162" priority="160" stopIfTrue="1" operator="equal">
      <formula>"ASSISEG"</formula>
    </cfRule>
    <cfRule type="cellIs" dxfId="161" priority="161" stopIfTrue="1" operator="equal">
      <formula>"ST"</formula>
    </cfRule>
    <cfRule type="cellIs" dxfId="160" priority="162" stopIfTrue="1" operator="equal">
      <formula>"SEXP"</formula>
    </cfRule>
    <cfRule type="cellIs" dxfId="159" priority="163" stopIfTrue="1" operator="equal">
      <formula>"CSTA"</formula>
    </cfRule>
    <cfRule type="cellIs" dxfId="158" priority="164" stopIfTrue="1" operator="equal">
      <formula>"SOP"</formula>
    </cfRule>
    <cfRule type="cellIs" dxfId="157" priority="165" stopIfTrue="1" operator="equal">
      <formula>"SMIN"</formula>
    </cfRule>
    <cfRule type="cellIs" dxfId="156" priority="166" stopIfTrue="1" operator="equal">
      <formula>"SMIC"</formula>
    </cfRule>
    <cfRule type="cellIs" dxfId="155" priority="167" stopIfTrue="1" operator="equal">
      <formula>"SAPRE"</formula>
    </cfRule>
  </conditionalFormatting>
  <conditionalFormatting sqref="M1076">
    <cfRule type="cellIs" dxfId="154" priority="157" stopIfTrue="1" operator="equal">
      <formula>"CIP"</formula>
    </cfRule>
    <cfRule type="cellIs" dxfId="153" priority="158" stopIfTrue="1" operator="equal">
      <formula>"GABGS"</formula>
    </cfRule>
    <cfRule type="cellIs" dxfId="152" priority="159" stopIfTrue="1" operator="equal">
      <formula>"SECGS"</formula>
    </cfRule>
  </conditionalFormatting>
  <conditionalFormatting sqref="M1076">
    <cfRule type="cellIs" dxfId="151" priority="149" stopIfTrue="1" operator="equal">
      <formula>"ASSISEG"</formula>
    </cfRule>
    <cfRule type="cellIs" dxfId="150" priority="150" stopIfTrue="1" operator="equal">
      <formula>"ST"</formula>
    </cfRule>
    <cfRule type="cellIs" dxfId="149" priority="151" stopIfTrue="1" operator="equal">
      <formula>"SEXP"</formula>
    </cfRule>
    <cfRule type="cellIs" dxfId="148" priority="152" stopIfTrue="1" operator="equal">
      <formula>"CSTA"</formula>
    </cfRule>
    <cfRule type="cellIs" dxfId="147" priority="153" stopIfTrue="1" operator="equal">
      <formula>"SOP"</formula>
    </cfRule>
    <cfRule type="cellIs" dxfId="146" priority="154" stopIfTrue="1" operator="equal">
      <formula>"SMIN"</formula>
    </cfRule>
    <cfRule type="cellIs" dxfId="145" priority="155" stopIfTrue="1" operator="equal">
      <formula>"SMIC"</formula>
    </cfRule>
    <cfRule type="cellIs" dxfId="144" priority="156" stopIfTrue="1" operator="equal">
      <formula>"SAPRE"</formula>
    </cfRule>
  </conditionalFormatting>
  <conditionalFormatting sqref="M1132">
    <cfRule type="cellIs" dxfId="143" priority="146" stopIfTrue="1" operator="equal">
      <formula>"CIP"</formula>
    </cfRule>
    <cfRule type="cellIs" dxfId="142" priority="147" stopIfTrue="1" operator="equal">
      <formula>"GABGS"</formula>
    </cfRule>
    <cfRule type="cellIs" dxfId="141" priority="148" stopIfTrue="1" operator="equal">
      <formula>"SECGS"</formula>
    </cfRule>
  </conditionalFormatting>
  <conditionalFormatting sqref="M1132">
    <cfRule type="cellIs" dxfId="140" priority="138" stopIfTrue="1" operator="equal">
      <formula>"ASSISEG"</formula>
    </cfRule>
    <cfRule type="cellIs" dxfId="139" priority="139" stopIfTrue="1" operator="equal">
      <formula>"ST"</formula>
    </cfRule>
    <cfRule type="cellIs" dxfId="138" priority="140" stopIfTrue="1" operator="equal">
      <formula>"SEXP"</formula>
    </cfRule>
    <cfRule type="cellIs" dxfId="137" priority="141" stopIfTrue="1" operator="equal">
      <formula>"CSTA"</formula>
    </cfRule>
    <cfRule type="cellIs" dxfId="136" priority="142" stopIfTrue="1" operator="equal">
      <formula>"SOP"</formula>
    </cfRule>
    <cfRule type="cellIs" dxfId="135" priority="143" stopIfTrue="1" operator="equal">
      <formula>"SMIN"</formula>
    </cfRule>
    <cfRule type="cellIs" dxfId="134" priority="144" stopIfTrue="1" operator="equal">
      <formula>"SMIC"</formula>
    </cfRule>
    <cfRule type="cellIs" dxfId="133" priority="145" stopIfTrue="1" operator="equal">
      <formula>"SAPRE"</formula>
    </cfRule>
  </conditionalFormatting>
  <conditionalFormatting sqref="M1176">
    <cfRule type="cellIs" dxfId="132" priority="135" stopIfTrue="1" operator="equal">
      <formula>"CIP"</formula>
    </cfRule>
    <cfRule type="cellIs" dxfId="131" priority="136" stopIfTrue="1" operator="equal">
      <formula>"GABGS"</formula>
    </cfRule>
    <cfRule type="cellIs" dxfId="130" priority="137" stopIfTrue="1" operator="equal">
      <formula>"SECGS"</formula>
    </cfRule>
  </conditionalFormatting>
  <conditionalFormatting sqref="M1176">
    <cfRule type="cellIs" dxfId="129" priority="127" stopIfTrue="1" operator="equal">
      <formula>"ASSISEG"</formula>
    </cfRule>
    <cfRule type="cellIs" dxfId="128" priority="128" stopIfTrue="1" operator="equal">
      <formula>"ST"</formula>
    </cfRule>
    <cfRule type="cellIs" dxfId="127" priority="129" stopIfTrue="1" operator="equal">
      <formula>"SEXP"</formula>
    </cfRule>
    <cfRule type="cellIs" dxfId="126" priority="130" stopIfTrue="1" operator="equal">
      <formula>"CSTA"</formula>
    </cfRule>
    <cfRule type="cellIs" dxfId="125" priority="131" stopIfTrue="1" operator="equal">
      <formula>"SOP"</formula>
    </cfRule>
    <cfRule type="cellIs" dxfId="124" priority="132" stopIfTrue="1" operator="equal">
      <formula>"SMIN"</formula>
    </cfRule>
    <cfRule type="cellIs" dxfId="123" priority="133" stopIfTrue="1" operator="equal">
      <formula>"SMIC"</formula>
    </cfRule>
    <cfRule type="cellIs" dxfId="122" priority="134" stopIfTrue="1" operator="equal">
      <formula>"SAPRE"</formula>
    </cfRule>
  </conditionalFormatting>
  <conditionalFormatting sqref="M1209">
    <cfRule type="cellIs" dxfId="121" priority="124" stopIfTrue="1" operator="equal">
      <formula>"CIP"</formula>
    </cfRule>
    <cfRule type="cellIs" dxfId="120" priority="125" stopIfTrue="1" operator="equal">
      <formula>"GABGS"</formula>
    </cfRule>
    <cfRule type="cellIs" dxfId="119" priority="126" stopIfTrue="1" operator="equal">
      <formula>"SECGS"</formula>
    </cfRule>
  </conditionalFormatting>
  <conditionalFormatting sqref="M1209">
    <cfRule type="cellIs" dxfId="118" priority="116" stopIfTrue="1" operator="equal">
      <formula>"ASSISEG"</formula>
    </cfRule>
    <cfRule type="cellIs" dxfId="117" priority="117" stopIfTrue="1" operator="equal">
      <formula>"ST"</formula>
    </cfRule>
    <cfRule type="cellIs" dxfId="116" priority="118" stopIfTrue="1" operator="equal">
      <formula>"SEXP"</formula>
    </cfRule>
    <cfRule type="cellIs" dxfId="115" priority="119" stopIfTrue="1" operator="equal">
      <formula>"CSTA"</formula>
    </cfRule>
    <cfRule type="cellIs" dxfId="114" priority="120" stopIfTrue="1" operator="equal">
      <formula>"SOP"</formula>
    </cfRule>
    <cfRule type="cellIs" dxfId="113" priority="121" stopIfTrue="1" operator="equal">
      <formula>"SMIN"</formula>
    </cfRule>
    <cfRule type="cellIs" dxfId="112" priority="122" stopIfTrue="1" operator="equal">
      <formula>"SMIC"</formula>
    </cfRule>
    <cfRule type="cellIs" dxfId="111" priority="123" stopIfTrue="1" operator="equal">
      <formula>"SAPRE"</formula>
    </cfRule>
  </conditionalFormatting>
  <conditionalFormatting sqref="M1267">
    <cfRule type="cellIs" dxfId="110" priority="113" stopIfTrue="1" operator="equal">
      <formula>"CIP"</formula>
    </cfRule>
    <cfRule type="cellIs" dxfId="109" priority="114" stopIfTrue="1" operator="equal">
      <formula>"GABGS"</formula>
    </cfRule>
    <cfRule type="cellIs" dxfId="108" priority="115" stopIfTrue="1" operator="equal">
      <formula>"SECGS"</formula>
    </cfRule>
  </conditionalFormatting>
  <conditionalFormatting sqref="M1267">
    <cfRule type="cellIs" dxfId="107" priority="105" stopIfTrue="1" operator="equal">
      <formula>"ASSISEG"</formula>
    </cfRule>
    <cfRule type="cellIs" dxfId="106" priority="106" stopIfTrue="1" operator="equal">
      <formula>"ST"</formula>
    </cfRule>
    <cfRule type="cellIs" dxfId="105" priority="107" stopIfTrue="1" operator="equal">
      <formula>"SEXP"</formula>
    </cfRule>
    <cfRule type="cellIs" dxfId="104" priority="108" stopIfTrue="1" operator="equal">
      <formula>"CSTA"</formula>
    </cfRule>
    <cfRule type="cellIs" dxfId="103" priority="109" stopIfTrue="1" operator="equal">
      <formula>"SOP"</formula>
    </cfRule>
    <cfRule type="cellIs" dxfId="102" priority="110" stopIfTrue="1" operator="equal">
      <formula>"SMIN"</formula>
    </cfRule>
    <cfRule type="cellIs" dxfId="101" priority="111" stopIfTrue="1" operator="equal">
      <formula>"SMIC"</formula>
    </cfRule>
    <cfRule type="cellIs" dxfId="100" priority="112" stopIfTrue="1" operator="equal">
      <formula>"SAPRE"</formula>
    </cfRule>
  </conditionalFormatting>
  <conditionalFormatting sqref="M1301">
    <cfRule type="cellIs" dxfId="99" priority="102" stopIfTrue="1" operator="equal">
      <formula>"CIP"</formula>
    </cfRule>
    <cfRule type="cellIs" dxfId="98" priority="103" stopIfTrue="1" operator="equal">
      <formula>"GABGS"</formula>
    </cfRule>
    <cfRule type="cellIs" dxfId="97" priority="104" stopIfTrue="1" operator="equal">
      <formula>"SECGS"</formula>
    </cfRule>
  </conditionalFormatting>
  <conditionalFormatting sqref="M1301">
    <cfRule type="cellIs" dxfId="96" priority="94" stopIfTrue="1" operator="equal">
      <formula>"ASSISEG"</formula>
    </cfRule>
    <cfRule type="cellIs" dxfId="95" priority="95" stopIfTrue="1" operator="equal">
      <formula>"ST"</formula>
    </cfRule>
    <cfRule type="cellIs" dxfId="94" priority="96" stopIfTrue="1" operator="equal">
      <formula>"SEXP"</formula>
    </cfRule>
    <cfRule type="cellIs" dxfId="93" priority="97" stopIfTrue="1" operator="equal">
      <formula>"CSTA"</formula>
    </cfRule>
    <cfRule type="cellIs" dxfId="92" priority="98" stopIfTrue="1" operator="equal">
      <formula>"SOP"</formula>
    </cfRule>
    <cfRule type="cellIs" dxfId="91" priority="99" stopIfTrue="1" operator="equal">
      <formula>"SMIN"</formula>
    </cfRule>
    <cfRule type="cellIs" dxfId="90" priority="100" stopIfTrue="1" operator="equal">
      <formula>"SMIC"</formula>
    </cfRule>
    <cfRule type="cellIs" dxfId="89" priority="101" stopIfTrue="1" operator="equal">
      <formula>"SAPRE"</formula>
    </cfRule>
  </conditionalFormatting>
  <conditionalFormatting sqref="M1362">
    <cfRule type="cellIs" dxfId="88" priority="91" stopIfTrue="1" operator="equal">
      <formula>"CIP"</formula>
    </cfRule>
    <cfRule type="cellIs" dxfId="87" priority="92" stopIfTrue="1" operator="equal">
      <formula>"GABGS"</formula>
    </cfRule>
    <cfRule type="cellIs" dxfId="86" priority="93" stopIfTrue="1" operator="equal">
      <formula>"SECGS"</formula>
    </cfRule>
  </conditionalFormatting>
  <conditionalFormatting sqref="M1362">
    <cfRule type="cellIs" dxfId="85" priority="83" stopIfTrue="1" operator="equal">
      <formula>"ASSISEG"</formula>
    </cfRule>
    <cfRule type="cellIs" dxfId="84" priority="84" stopIfTrue="1" operator="equal">
      <formula>"ST"</formula>
    </cfRule>
    <cfRule type="cellIs" dxfId="83" priority="85" stopIfTrue="1" operator="equal">
      <formula>"SEXP"</formula>
    </cfRule>
    <cfRule type="cellIs" dxfId="82" priority="86" stopIfTrue="1" operator="equal">
      <formula>"CSTA"</formula>
    </cfRule>
    <cfRule type="cellIs" dxfId="81" priority="87" stopIfTrue="1" operator="equal">
      <formula>"SOP"</formula>
    </cfRule>
    <cfRule type="cellIs" dxfId="80" priority="88" stopIfTrue="1" operator="equal">
      <formula>"SMIN"</formula>
    </cfRule>
    <cfRule type="cellIs" dxfId="79" priority="89" stopIfTrue="1" operator="equal">
      <formula>"SMIC"</formula>
    </cfRule>
    <cfRule type="cellIs" dxfId="78" priority="90" stopIfTrue="1" operator="equal">
      <formula>"SAPRE"</formula>
    </cfRule>
  </conditionalFormatting>
  <conditionalFormatting sqref="M1403">
    <cfRule type="cellIs" dxfId="77" priority="80" stopIfTrue="1" operator="equal">
      <formula>"CIP"</formula>
    </cfRule>
    <cfRule type="cellIs" dxfId="76" priority="81" stopIfTrue="1" operator="equal">
      <formula>"GABGS"</formula>
    </cfRule>
    <cfRule type="cellIs" dxfId="75" priority="82" stopIfTrue="1" operator="equal">
      <formula>"SECGS"</formula>
    </cfRule>
  </conditionalFormatting>
  <conditionalFormatting sqref="M1403">
    <cfRule type="cellIs" dxfId="74" priority="72" stopIfTrue="1" operator="equal">
      <formula>"ASSISEG"</formula>
    </cfRule>
    <cfRule type="cellIs" dxfId="73" priority="73" stopIfTrue="1" operator="equal">
      <formula>"ST"</formula>
    </cfRule>
    <cfRule type="cellIs" dxfId="72" priority="74" stopIfTrue="1" operator="equal">
      <formula>"SEXP"</formula>
    </cfRule>
    <cfRule type="cellIs" dxfId="71" priority="75" stopIfTrue="1" operator="equal">
      <formula>"CSTA"</formula>
    </cfRule>
    <cfRule type="cellIs" dxfId="70" priority="76" stopIfTrue="1" operator="equal">
      <formula>"SOP"</formula>
    </cfRule>
    <cfRule type="cellIs" dxfId="69" priority="77" stopIfTrue="1" operator="equal">
      <formula>"SMIN"</formula>
    </cfRule>
    <cfRule type="cellIs" dxfId="68" priority="78" stopIfTrue="1" operator="equal">
      <formula>"SMIC"</formula>
    </cfRule>
    <cfRule type="cellIs" dxfId="67" priority="79" stopIfTrue="1" operator="equal">
      <formula>"SAPRE"</formula>
    </cfRule>
  </conditionalFormatting>
  <conditionalFormatting sqref="M1469">
    <cfRule type="cellIs" dxfId="66" priority="69" stopIfTrue="1" operator="equal">
      <formula>"CIP"</formula>
    </cfRule>
    <cfRule type="cellIs" dxfId="65" priority="70" stopIfTrue="1" operator="equal">
      <formula>"GABGS"</formula>
    </cfRule>
    <cfRule type="cellIs" dxfId="64" priority="71" stopIfTrue="1" operator="equal">
      <formula>"SECGS"</formula>
    </cfRule>
  </conditionalFormatting>
  <conditionalFormatting sqref="M1469">
    <cfRule type="cellIs" dxfId="63" priority="61" stopIfTrue="1" operator="equal">
      <formula>"ASSISEG"</formula>
    </cfRule>
    <cfRule type="cellIs" dxfId="62" priority="62" stopIfTrue="1" operator="equal">
      <formula>"ST"</formula>
    </cfRule>
    <cfRule type="cellIs" dxfId="61" priority="63" stopIfTrue="1" operator="equal">
      <formula>"SEXP"</formula>
    </cfRule>
    <cfRule type="cellIs" dxfId="60" priority="64" stopIfTrue="1" operator="equal">
      <formula>"CSTA"</formula>
    </cfRule>
    <cfRule type="cellIs" dxfId="59" priority="65" stopIfTrue="1" operator="equal">
      <formula>"SOP"</formula>
    </cfRule>
    <cfRule type="cellIs" dxfId="58" priority="66" stopIfTrue="1" operator="equal">
      <formula>"SMIN"</formula>
    </cfRule>
    <cfRule type="cellIs" dxfId="57" priority="67" stopIfTrue="1" operator="equal">
      <formula>"SMIC"</formula>
    </cfRule>
    <cfRule type="cellIs" dxfId="56" priority="68" stopIfTrue="1" operator="equal">
      <formula>"SAPRE"</formula>
    </cfRule>
  </conditionalFormatting>
  <conditionalFormatting sqref="M1513">
    <cfRule type="cellIs" dxfId="55" priority="58" stopIfTrue="1" operator="equal">
      <formula>"CIP"</formula>
    </cfRule>
    <cfRule type="cellIs" dxfId="54" priority="59" stopIfTrue="1" operator="equal">
      <formula>"GABGS"</formula>
    </cfRule>
    <cfRule type="cellIs" dxfId="53" priority="60" stopIfTrue="1" operator="equal">
      <formula>"SECGS"</formula>
    </cfRule>
  </conditionalFormatting>
  <conditionalFormatting sqref="M1513">
    <cfRule type="cellIs" dxfId="52" priority="50" stopIfTrue="1" operator="equal">
      <formula>"ASSISEG"</formula>
    </cfRule>
    <cfRule type="cellIs" dxfId="51" priority="51" stopIfTrue="1" operator="equal">
      <formula>"ST"</formula>
    </cfRule>
    <cfRule type="cellIs" dxfId="50" priority="52" stopIfTrue="1" operator="equal">
      <formula>"SEXP"</formula>
    </cfRule>
    <cfRule type="cellIs" dxfId="49" priority="53" stopIfTrue="1" operator="equal">
      <formula>"CSTA"</formula>
    </cfRule>
    <cfRule type="cellIs" dxfId="48" priority="54" stopIfTrue="1" operator="equal">
      <formula>"SOP"</formula>
    </cfRule>
    <cfRule type="cellIs" dxfId="47" priority="55" stopIfTrue="1" operator="equal">
      <formula>"SMIN"</formula>
    </cfRule>
    <cfRule type="cellIs" dxfId="46" priority="56" stopIfTrue="1" operator="equal">
      <formula>"SMIC"</formula>
    </cfRule>
    <cfRule type="cellIs" dxfId="45" priority="57" stopIfTrue="1" operator="equal">
      <formula>"SAPRE"</formula>
    </cfRule>
  </conditionalFormatting>
  <conditionalFormatting sqref="M1564">
    <cfRule type="cellIs" dxfId="44" priority="47" stopIfTrue="1" operator="equal">
      <formula>"CIP"</formula>
    </cfRule>
    <cfRule type="cellIs" dxfId="43" priority="48" stopIfTrue="1" operator="equal">
      <formula>"GABGS"</formula>
    </cfRule>
    <cfRule type="cellIs" dxfId="42" priority="49" stopIfTrue="1" operator="equal">
      <formula>"SECGS"</formula>
    </cfRule>
  </conditionalFormatting>
  <conditionalFormatting sqref="M1564">
    <cfRule type="cellIs" dxfId="41" priority="39" stopIfTrue="1" operator="equal">
      <formula>"ASSISEG"</formula>
    </cfRule>
    <cfRule type="cellIs" dxfId="40" priority="40" stopIfTrue="1" operator="equal">
      <formula>"ST"</formula>
    </cfRule>
    <cfRule type="cellIs" dxfId="39" priority="41" stopIfTrue="1" operator="equal">
      <formula>"SEXP"</formula>
    </cfRule>
    <cfRule type="cellIs" dxfId="38" priority="42" stopIfTrue="1" operator="equal">
      <formula>"CSTA"</formula>
    </cfRule>
    <cfRule type="cellIs" dxfId="37" priority="43" stopIfTrue="1" operator="equal">
      <formula>"SOP"</formula>
    </cfRule>
    <cfRule type="cellIs" dxfId="36" priority="44" stopIfTrue="1" operator="equal">
      <formula>"SMIN"</formula>
    </cfRule>
    <cfRule type="cellIs" dxfId="35" priority="45" stopIfTrue="1" operator="equal">
      <formula>"SMIC"</formula>
    </cfRule>
    <cfRule type="cellIs" dxfId="34" priority="46" stopIfTrue="1" operator="equal">
      <formula>"SAPRE"</formula>
    </cfRule>
  </conditionalFormatting>
  <conditionalFormatting sqref="M837">
    <cfRule type="cellIs" dxfId="33" priority="36" stopIfTrue="1" operator="equal">
      <formula>"CIP"</formula>
    </cfRule>
    <cfRule type="cellIs" dxfId="32" priority="37" stopIfTrue="1" operator="equal">
      <formula>"GABGS"</formula>
    </cfRule>
    <cfRule type="cellIs" dxfId="31" priority="38" stopIfTrue="1" operator="equal">
      <formula>"SECGS"</formula>
    </cfRule>
  </conditionalFormatting>
  <conditionalFormatting sqref="M837">
    <cfRule type="cellIs" dxfId="30" priority="28" stopIfTrue="1" operator="equal">
      <formula>"ASSISEG"</formula>
    </cfRule>
    <cfRule type="cellIs" dxfId="29" priority="29" stopIfTrue="1" operator="equal">
      <formula>"ST"</formula>
    </cfRule>
    <cfRule type="cellIs" dxfId="28" priority="30" stopIfTrue="1" operator="equal">
      <formula>"SEXP"</formula>
    </cfRule>
    <cfRule type="cellIs" dxfId="27" priority="31" stopIfTrue="1" operator="equal">
      <formula>"CSTA"</formula>
    </cfRule>
    <cfRule type="cellIs" dxfId="26" priority="32" stopIfTrue="1" operator="equal">
      <formula>"SOP"</formula>
    </cfRule>
    <cfRule type="cellIs" dxfId="25" priority="33" stopIfTrue="1" operator="equal">
      <formula>"SMIN"</formula>
    </cfRule>
    <cfRule type="cellIs" dxfId="24" priority="34" stopIfTrue="1" operator="equal">
      <formula>"SMIC"</formula>
    </cfRule>
    <cfRule type="cellIs" dxfId="23" priority="35" stopIfTrue="1" operator="equal">
      <formula>"SAPRE"</formula>
    </cfRule>
  </conditionalFormatting>
  <conditionalFormatting sqref="M457">
    <cfRule type="cellIs" dxfId="22" priority="25" stopIfTrue="1" operator="equal">
      <formula>"CIP"</formula>
    </cfRule>
    <cfRule type="cellIs" dxfId="21" priority="26" stopIfTrue="1" operator="equal">
      <formula>"GABGS"</formula>
    </cfRule>
    <cfRule type="cellIs" dxfId="20" priority="27" stopIfTrue="1" operator="equal">
      <formula>"SECGS"</formula>
    </cfRule>
  </conditionalFormatting>
  <conditionalFormatting sqref="M457">
    <cfRule type="cellIs" dxfId="19" priority="17" stopIfTrue="1" operator="equal">
      <formula>"ASSISEG"</formula>
    </cfRule>
    <cfRule type="cellIs" dxfId="18" priority="18" stopIfTrue="1" operator="equal">
      <formula>"ST"</formula>
    </cfRule>
    <cfRule type="cellIs" dxfId="17" priority="19" stopIfTrue="1" operator="equal">
      <formula>"SEXP"</formula>
    </cfRule>
    <cfRule type="cellIs" dxfId="16" priority="20" stopIfTrue="1" operator="equal">
      <formula>"CSTA"</formula>
    </cfRule>
    <cfRule type="cellIs" dxfId="15" priority="21" stopIfTrue="1" operator="equal">
      <formula>"SOP"</formula>
    </cfRule>
    <cfRule type="cellIs" dxfId="14" priority="22" stopIfTrue="1" operator="equal">
      <formula>"SMIN"</formula>
    </cfRule>
    <cfRule type="cellIs" dxfId="13" priority="23" stopIfTrue="1" operator="equal">
      <formula>"SMIC"</formula>
    </cfRule>
    <cfRule type="cellIs" dxfId="12" priority="24" stopIfTrue="1" operator="equal">
      <formula>"SAPRE"</formula>
    </cfRule>
  </conditionalFormatting>
  <conditionalFormatting sqref="L438:L456">
    <cfRule type="colorScale" priority="16">
      <colorScale>
        <cfvo type="min"/>
        <cfvo type="max"/>
        <color rgb="FFFCFCFF"/>
        <color rgb="FFF8696B"/>
      </colorScale>
    </cfRule>
  </conditionalFormatting>
  <conditionalFormatting sqref="K31:K1652">
    <cfRule type="cellIs" dxfId="11" priority="9" stopIfTrue="1" operator="equal">
      <formula>"CIP"</formula>
    </cfRule>
    <cfRule type="cellIs" dxfId="10" priority="10" stopIfTrue="1" operator="equal">
      <formula>"GABGS"</formula>
    </cfRule>
    <cfRule type="cellIs" dxfId="9" priority="11" stopIfTrue="1" operator="equal">
      <formula>"SECGS"</formula>
    </cfRule>
  </conditionalFormatting>
  <conditionalFormatting sqref="K31:K1652">
    <cfRule type="cellIs" dxfId="8" priority="1" stopIfTrue="1" operator="equal">
      <formula>"ASSISEG"</formula>
    </cfRule>
    <cfRule type="cellIs" dxfId="7" priority="2" stopIfTrue="1" operator="equal">
      <formula>"ST"</formula>
    </cfRule>
    <cfRule type="cellIs" dxfId="6" priority="3" stopIfTrue="1" operator="equal">
      <formula>"SEXP"</formula>
    </cfRule>
    <cfRule type="cellIs" dxfId="5" priority="4" stopIfTrue="1" operator="equal">
      <formula>"CSTA"</formula>
    </cfRule>
    <cfRule type="cellIs" dxfId="4" priority="5" stopIfTrue="1" operator="equal">
      <formula>"SOP"</formula>
    </cfRule>
    <cfRule type="cellIs" dxfId="3" priority="6" stopIfTrue="1" operator="equal">
      <formula>"SMIN"</formula>
    </cfRule>
    <cfRule type="cellIs" dxfId="2" priority="7" stopIfTrue="1" operator="equal">
      <formula>"SMIC"</formula>
    </cfRule>
    <cfRule type="cellIs" dxfId="1" priority="8" stopIfTrue="1" operator="equal">
      <formula>"SAPRE"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B10:V39"/>
  <sheetViews>
    <sheetView topLeftCell="A40" zoomScale="70" zoomScaleNormal="70" workbookViewId="0">
      <selection activeCell="S10" sqref="S10:V39"/>
    </sheetView>
  </sheetViews>
  <sheetFormatPr defaultColWidth="9.140625" defaultRowHeight="15" x14ac:dyDescent="0.25"/>
  <cols>
    <col min="1" max="1" width="9.140625" style="67"/>
    <col min="2" max="2" width="33.42578125" style="67" customWidth="1"/>
    <col min="3" max="9" width="9.140625" style="67"/>
    <col min="10" max="10" width="30.28515625" style="67" customWidth="1"/>
    <col min="11" max="11" width="15" style="67" customWidth="1"/>
    <col min="12" max="13" width="9.140625" style="67"/>
    <col min="14" max="14" width="3.28515625" style="67" customWidth="1"/>
    <col min="15" max="16" width="9.140625" style="67" hidden="1" customWidth="1"/>
    <col min="17" max="18" width="9.140625" style="67"/>
    <col min="19" max="19" width="35.5703125" style="67" customWidth="1"/>
    <col min="20" max="20" width="9.140625" style="67" customWidth="1"/>
    <col min="21" max="21" width="4.5703125" style="67" customWidth="1"/>
    <col min="22" max="22" width="31.5703125" style="67" customWidth="1"/>
    <col min="23" max="16384" width="9.140625" style="67"/>
  </cols>
  <sheetData>
    <row r="10" spans="2:22" ht="45" x14ac:dyDescent="0.25">
      <c r="B10" s="76" t="s">
        <v>1642</v>
      </c>
      <c r="J10" s="76" t="s">
        <v>2066</v>
      </c>
      <c r="S10" s="160" t="str">
        <f>UPPER("comparativo entre média geral e média de dias para Secretaria de Gestão de Serviços")</f>
        <v>COMPARATIVO ENTRE MÉDIA GERAL E MÉDIA DE DIAS PARA SECRETARIA DE GESTÃO DE SERVIÇOS</v>
      </c>
      <c r="V10" s="161" t="s">
        <v>2078</v>
      </c>
    </row>
    <row r="11" spans="2:22" ht="31.5" customHeight="1" x14ac:dyDescent="0.25">
      <c r="B11" s="77" t="s">
        <v>1538</v>
      </c>
      <c r="C11" s="78">
        <v>169</v>
      </c>
      <c r="J11" s="77" t="s">
        <v>1538</v>
      </c>
      <c r="K11" s="78">
        <v>169</v>
      </c>
      <c r="S11" s="77" t="s">
        <v>1538</v>
      </c>
      <c r="T11" s="78">
        <v>169</v>
      </c>
      <c r="V11" s="158"/>
    </row>
    <row r="12" spans="2:22" ht="45" x14ac:dyDescent="0.25">
      <c r="B12" s="116" t="s">
        <v>1554</v>
      </c>
      <c r="C12" s="117">
        <f>ROUND(AVERAGE('02-PADs'!R2:R3),0)</f>
        <v>6</v>
      </c>
      <c r="J12" s="116" t="s">
        <v>1554</v>
      </c>
      <c r="K12" s="117">
        <f>AVERAGE('02-PADs'!S2:S3)</f>
        <v>2.0625</v>
      </c>
      <c r="S12" s="116" t="s">
        <v>2074</v>
      </c>
      <c r="T12" s="117">
        <v>0.92938368055524734</v>
      </c>
      <c r="V12" s="159">
        <f>T12</f>
        <v>0.92938368055524734</v>
      </c>
    </row>
    <row r="13" spans="2:22" x14ac:dyDescent="0.25">
      <c r="B13" s="105" t="s">
        <v>1551</v>
      </c>
      <c r="C13" s="106">
        <v>0.15</v>
      </c>
      <c r="J13" s="105" t="s">
        <v>1551</v>
      </c>
      <c r="K13" s="106">
        <v>0.15</v>
      </c>
      <c r="S13" s="105" t="s">
        <v>1551</v>
      </c>
      <c r="T13" s="154">
        <v>0.25</v>
      </c>
      <c r="V13" s="158"/>
    </row>
    <row r="14" spans="2:22" x14ac:dyDescent="0.25">
      <c r="B14" s="105" t="s">
        <v>1552</v>
      </c>
      <c r="C14" s="107">
        <f>ROUND(C12-(C13*C12),0)</f>
        <v>5</v>
      </c>
      <c r="J14" s="105" t="s">
        <v>1552</v>
      </c>
      <c r="K14" s="107">
        <f>ROUND(K12-(K13*K12),0)</f>
        <v>2</v>
      </c>
      <c r="S14" s="105" t="str">
        <f>UPPER("nova média em dias")</f>
        <v>NOVA MÉDIA EM DIAS</v>
      </c>
      <c r="T14" s="155">
        <f>T12-(T13*T12)</f>
        <v>0.6970377604164355</v>
      </c>
      <c r="V14" s="159">
        <f>T14</f>
        <v>0.6970377604164355</v>
      </c>
    </row>
    <row r="15" spans="2:22" x14ac:dyDescent="0.25">
      <c r="B15" s="105" t="s">
        <v>1553</v>
      </c>
      <c r="C15" s="105">
        <f>ROUND(C12-C14,0)</f>
        <v>1</v>
      </c>
      <c r="J15" s="105" t="s">
        <v>1553</v>
      </c>
      <c r="K15" s="105">
        <f>ROUND(K12-K14,0)</f>
        <v>0</v>
      </c>
      <c r="S15" s="105" t="s">
        <v>1553</v>
      </c>
      <c r="T15" s="155">
        <f>T12-T14</f>
        <v>0.23234592013881183</v>
      </c>
      <c r="V15" s="159">
        <f>T15</f>
        <v>0.23234592013881183</v>
      </c>
    </row>
    <row r="16" spans="2:22" ht="60" x14ac:dyDescent="0.25">
      <c r="S16" s="160" t="str">
        <f>UPPER("comparativo entre média geral e média de dias para Coordenadoria de Infraestrutura Predial")</f>
        <v>COMPARATIVO ENTRE MÉDIA GERAL E MÉDIA DE DIAS PARA COORDENADORIA DE INFRAESTRUTURA PREDIAL</v>
      </c>
      <c r="V16" s="158"/>
    </row>
    <row r="17" spans="2:22" x14ac:dyDescent="0.25">
      <c r="B17" s="77" t="s">
        <v>1538</v>
      </c>
      <c r="C17" s="78">
        <v>169</v>
      </c>
      <c r="J17" s="77" t="s">
        <v>1538</v>
      </c>
      <c r="K17" s="78">
        <v>169</v>
      </c>
      <c r="S17" s="77" t="s">
        <v>1538</v>
      </c>
      <c r="T17" s="78">
        <v>169</v>
      </c>
      <c r="V17" s="158"/>
    </row>
    <row r="18" spans="2:22" ht="54" customHeight="1" x14ac:dyDescent="0.25">
      <c r="B18" s="79" t="s">
        <v>1628</v>
      </c>
      <c r="C18" s="79">
        <f>ROUND(AVERAGE('02-PADs'!R4:R13),0)</f>
        <v>23</v>
      </c>
      <c r="J18" s="79" t="s">
        <v>1628</v>
      </c>
      <c r="K18" s="152">
        <f>AVERAGE('02-PADs'!S4:S13)</f>
        <v>11.686008035233209</v>
      </c>
      <c r="S18" s="79" t="s">
        <v>2075</v>
      </c>
      <c r="T18" s="156">
        <v>11.614919694297049</v>
      </c>
      <c r="V18" s="159">
        <f>T18</f>
        <v>11.614919694297049</v>
      </c>
    </row>
    <row r="19" spans="2:22" x14ac:dyDescent="0.25">
      <c r="B19" s="105" t="s">
        <v>1551</v>
      </c>
      <c r="C19" s="106">
        <v>0.15</v>
      </c>
      <c r="J19" s="105" t="s">
        <v>1551</v>
      </c>
      <c r="K19" s="106">
        <v>0.15</v>
      </c>
      <c r="S19" s="105" t="s">
        <v>1551</v>
      </c>
      <c r="T19" s="154">
        <v>0.15</v>
      </c>
      <c r="V19" s="158"/>
    </row>
    <row r="20" spans="2:22" x14ac:dyDescent="0.25">
      <c r="B20" s="105" t="s">
        <v>1552</v>
      </c>
      <c r="C20" s="107">
        <f>ROUND(C18-(C19*C18),0)</f>
        <v>20</v>
      </c>
      <c r="J20" s="105" t="s">
        <v>1552</v>
      </c>
      <c r="K20" s="107">
        <f>ROUND(K18-(K19*K18),0)</f>
        <v>10</v>
      </c>
      <c r="S20" s="105" t="str">
        <f>UPPER("nova média em dias")</f>
        <v>NOVA MÉDIA EM DIAS</v>
      </c>
      <c r="T20" s="155">
        <f>T18-(T19*T18)</f>
        <v>9.8726817401524922</v>
      </c>
      <c r="V20" s="159">
        <f>T20</f>
        <v>9.8726817401524922</v>
      </c>
    </row>
    <row r="21" spans="2:22" x14ac:dyDescent="0.25">
      <c r="B21" s="105" t="s">
        <v>1553</v>
      </c>
      <c r="C21" s="105">
        <f>ROUND(C18-C20,0)</f>
        <v>3</v>
      </c>
      <c r="J21" s="105" t="s">
        <v>1553</v>
      </c>
      <c r="K21" s="105">
        <f>ROUND(K18-K20,0)</f>
        <v>2</v>
      </c>
      <c r="S21" s="105" t="s">
        <v>1553</v>
      </c>
      <c r="T21" s="155">
        <f>T18-T20</f>
        <v>1.7422379541445565</v>
      </c>
      <c r="V21" s="159">
        <f>T21</f>
        <v>1.7422379541445565</v>
      </c>
    </row>
    <row r="22" spans="2:22" x14ac:dyDescent="0.25">
      <c r="V22" s="158"/>
    </row>
    <row r="23" spans="2:22" x14ac:dyDescent="0.25">
      <c r="V23" s="158"/>
    </row>
    <row r="24" spans="2:22" x14ac:dyDescent="0.25">
      <c r="V24" s="158"/>
    </row>
    <row r="25" spans="2:22" ht="60" x14ac:dyDescent="0.25">
      <c r="B25" s="76" t="s">
        <v>1539</v>
      </c>
      <c r="J25" s="160" t="s">
        <v>1682</v>
      </c>
      <c r="S25" s="160" t="str">
        <f>UPPER("Comparativo entre Média Geral e Média Coordenadoria de Segurança, Transporte e Apoio Administrativo")</f>
        <v>COMPARATIVO ENTRE MÉDIA GERAL E MÉDIA COORDENADORIA DE SEGURANÇA, TRANSPORTE E APOIO ADMINISTRATIVO</v>
      </c>
      <c r="V25" s="162"/>
    </row>
    <row r="26" spans="2:22" ht="33.75" customHeight="1" x14ac:dyDescent="0.25">
      <c r="B26" s="77" t="s">
        <v>1538</v>
      </c>
      <c r="C26" s="78">
        <v>169</v>
      </c>
      <c r="J26" s="77" t="s">
        <v>1538</v>
      </c>
      <c r="K26" s="78">
        <v>169</v>
      </c>
      <c r="S26" s="77" t="s">
        <v>1538</v>
      </c>
      <c r="T26" s="78">
        <v>169</v>
      </c>
      <c r="V26" s="158"/>
    </row>
    <row r="27" spans="2:22" ht="29.25" customHeight="1" x14ac:dyDescent="0.25">
      <c r="B27" s="80" t="s">
        <v>1645</v>
      </c>
      <c r="C27" s="81">
        <f>ROUND(AVERAGE('02-PADs'!R14:R24),0)</f>
        <v>22</v>
      </c>
      <c r="J27" s="80" t="s">
        <v>1645</v>
      </c>
      <c r="K27" s="80">
        <f>AVERAGE('02-PADs'!S14:S23)</f>
        <v>5.7659863945578227</v>
      </c>
      <c r="S27" s="80" t="s">
        <v>2076</v>
      </c>
      <c r="T27" s="157">
        <v>4.097653880070709</v>
      </c>
      <c r="V27" s="159">
        <f>T27</f>
        <v>4.097653880070709</v>
      </c>
    </row>
    <row r="28" spans="2:22" x14ac:dyDescent="0.25">
      <c r="B28" s="105" t="s">
        <v>1551</v>
      </c>
      <c r="C28" s="108">
        <v>0.15</v>
      </c>
      <c r="J28" s="105" t="s">
        <v>1551</v>
      </c>
      <c r="K28" s="108">
        <v>0.15</v>
      </c>
      <c r="S28" s="105" t="s">
        <v>1551</v>
      </c>
      <c r="T28" s="108">
        <v>0.15</v>
      </c>
      <c r="V28" s="158"/>
    </row>
    <row r="29" spans="2:22" x14ac:dyDescent="0.25">
      <c r="B29" s="105" t="s">
        <v>1552</v>
      </c>
      <c r="C29" s="105">
        <f>ROUND(C27-(C28*C27),0)</f>
        <v>19</v>
      </c>
      <c r="J29" s="105" t="s">
        <v>1552</v>
      </c>
      <c r="K29" s="105">
        <f>ROUND(K27-(K28*K27),0)</f>
        <v>5</v>
      </c>
      <c r="S29" s="105" t="str">
        <f>UPPER("nova média em dias")</f>
        <v>NOVA MÉDIA EM DIAS</v>
      </c>
      <c r="T29" s="155">
        <f>T27-(T28*T27)</f>
        <v>3.4830057980601028</v>
      </c>
      <c r="V29" s="159">
        <f>T29</f>
        <v>3.4830057980601028</v>
      </c>
    </row>
    <row r="30" spans="2:22" x14ac:dyDescent="0.25">
      <c r="B30" s="105" t="s">
        <v>1553</v>
      </c>
      <c r="C30" s="105">
        <f>ROUND(C27-C29,0)</f>
        <v>3</v>
      </c>
      <c r="J30" s="105" t="s">
        <v>1553</v>
      </c>
      <c r="K30" s="105">
        <f>ROUND(K27-K29,0)</f>
        <v>1</v>
      </c>
      <c r="S30" s="105" t="s">
        <v>1553</v>
      </c>
      <c r="T30" s="155">
        <f>T27-T29</f>
        <v>0.61464808201060617</v>
      </c>
      <c r="V30" s="159">
        <f>T30</f>
        <v>0.61464808201060617</v>
      </c>
    </row>
    <row r="32" spans="2:22" x14ac:dyDescent="0.25">
      <c r="B32" s="76" t="s">
        <v>1555</v>
      </c>
    </row>
    <row r="33" spans="2:22" ht="45" x14ac:dyDescent="0.25">
      <c r="B33" s="77" t="s">
        <v>1538</v>
      </c>
      <c r="C33" s="78">
        <v>169</v>
      </c>
      <c r="J33" s="160" t="s">
        <v>2067</v>
      </c>
      <c r="S33" s="160" t="str">
        <f>UPPER("Comparativo entre Média Geral e Somatório das médias")</f>
        <v>COMPARATIVO ENTRE MÉDIA GERAL E SOMATÓRIO DAS MÉDIAS</v>
      </c>
      <c r="V33" s="161" t="s">
        <v>2078</v>
      </c>
    </row>
    <row r="34" spans="2:22" x14ac:dyDescent="0.25">
      <c r="B34" s="109" t="s">
        <v>1556</v>
      </c>
      <c r="C34" s="81">
        <f>SUM(C27,C12,C18)</f>
        <v>51</v>
      </c>
      <c r="J34" s="77" t="s">
        <v>1538</v>
      </c>
      <c r="K34" s="78">
        <v>169</v>
      </c>
      <c r="S34" s="77" t="s">
        <v>1538</v>
      </c>
      <c r="T34" s="78">
        <v>169</v>
      </c>
    </row>
    <row r="35" spans="2:22" ht="30" x14ac:dyDescent="0.25">
      <c r="B35" s="105" t="s">
        <v>1551</v>
      </c>
      <c r="C35" s="106">
        <v>0.15</v>
      </c>
      <c r="J35" s="109" t="s">
        <v>1556</v>
      </c>
      <c r="K35" s="81">
        <f>SUM(K27,K12,K18)</f>
        <v>19.514494429791032</v>
      </c>
      <c r="S35" s="109" t="s">
        <v>2077</v>
      </c>
      <c r="T35" s="81">
        <f>SUM(T27,T12,T18)</f>
        <v>16.641957254923007</v>
      </c>
      <c r="V35" s="159">
        <f>T35</f>
        <v>16.641957254923007</v>
      </c>
    </row>
    <row r="36" spans="2:22" x14ac:dyDescent="0.25">
      <c r="B36" s="105" t="s">
        <v>1552</v>
      </c>
      <c r="C36" s="107">
        <f>ROUND(C34-(C35*C34),0)</f>
        <v>43</v>
      </c>
      <c r="J36" s="105" t="s">
        <v>1551</v>
      </c>
      <c r="K36" s="106">
        <v>0.15</v>
      </c>
      <c r="S36" s="105" t="s">
        <v>1551</v>
      </c>
      <c r="T36" s="106">
        <v>0.15</v>
      </c>
    </row>
    <row r="37" spans="2:22" x14ac:dyDescent="0.25">
      <c r="B37" s="105" t="s">
        <v>1557</v>
      </c>
      <c r="C37" s="105">
        <f>ROUND(C34-C36,0)</f>
        <v>8</v>
      </c>
      <c r="J37" s="105" t="s">
        <v>1552</v>
      </c>
      <c r="K37" s="107">
        <f>ROUND(K35-(K36*K35),0)</f>
        <v>17</v>
      </c>
      <c r="S37" s="105" t="str">
        <f>UPPER("nova média em dias")</f>
        <v>NOVA MÉDIA EM DIAS</v>
      </c>
      <c r="T37" s="107">
        <f>ROUND(T35-(T36*T35),0)</f>
        <v>14</v>
      </c>
    </row>
    <row r="38" spans="2:22" x14ac:dyDescent="0.25">
      <c r="B38" s="105" t="s">
        <v>1558</v>
      </c>
      <c r="C38" s="108">
        <f>C37/C33</f>
        <v>4.7337278106508875E-2</v>
      </c>
      <c r="J38" s="105" t="s">
        <v>1557</v>
      </c>
      <c r="K38" s="105">
        <f>ROUND(K35-K37,0)</f>
        <v>3</v>
      </c>
      <c r="S38" s="105" t="s">
        <v>1557</v>
      </c>
      <c r="T38" s="105">
        <f>ROUND(T35-T37,0)</f>
        <v>3</v>
      </c>
      <c r="V38" s="159">
        <f>T38</f>
        <v>3</v>
      </c>
    </row>
    <row r="39" spans="2:22" x14ac:dyDescent="0.25">
      <c r="J39" s="105" t="s">
        <v>1558</v>
      </c>
      <c r="K39" s="108">
        <f>K38/K34</f>
        <v>1.7751479289940829E-2</v>
      </c>
      <c r="S39" s="105" t="s">
        <v>1558</v>
      </c>
      <c r="T39" s="108">
        <f>T38/T34</f>
        <v>1.7751479289940829E-2</v>
      </c>
      <c r="V39" s="159">
        <f>T39</f>
        <v>1.7751479289940829E-2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5"/>
  <sheetViews>
    <sheetView tabSelected="1" topLeftCell="B1" zoomScale="115" zoomScaleNormal="115" workbookViewId="0">
      <selection activeCell="C10" sqref="C10"/>
    </sheetView>
  </sheetViews>
  <sheetFormatPr defaultRowHeight="15" x14ac:dyDescent="0.25"/>
  <cols>
    <col min="1" max="1" width="19.7109375" customWidth="1"/>
    <col min="3" max="3" width="70.28515625" bestFit="1" customWidth="1"/>
  </cols>
  <sheetData>
    <row r="1" spans="1:5" x14ac:dyDescent="0.25">
      <c r="C1" t="s">
        <v>1500</v>
      </c>
    </row>
    <row r="2" spans="1:5" ht="15.75" thickBot="1" x14ac:dyDescent="0.3"/>
    <row r="3" spans="1:5" x14ac:dyDescent="0.25">
      <c r="A3" s="53"/>
      <c r="B3" s="47" t="s">
        <v>1501</v>
      </c>
      <c r="C3" s="48" t="s">
        <v>1502</v>
      </c>
      <c r="D3" s="45"/>
      <c r="E3" s="45"/>
    </row>
    <row r="4" spans="1:5" ht="15.75" thickBot="1" x14ac:dyDescent="0.3">
      <c r="A4" s="54"/>
      <c r="B4" s="51" t="s">
        <v>1505</v>
      </c>
      <c r="C4" s="52" t="s">
        <v>1506</v>
      </c>
      <c r="D4" s="45"/>
      <c r="E4" s="45"/>
    </row>
    <row r="5" spans="1:5" x14ac:dyDescent="0.25">
      <c r="A5" s="182" t="s">
        <v>1523</v>
      </c>
      <c r="B5" s="47" t="s">
        <v>1503</v>
      </c>
      <c r="C5" s="48" t="s">
        <v>1504</v>
      </c>
      <c r="D5" s="45"/>
      <c r="E5" s="45"/>
    </row>
    <row r="6" spans="1:5" x14ac:dyDescent="0.25">
      <c r="A6" s="183"/>
      <c r="B6" s="49" t="s">
        <v>1702</v>
      </c>
      <c r="C6" s="50" t="s">
        <v>1508</v>
      </c>
      <c r="D6" s="45"/>
      <c r="E6" s="45"/>
    </row>
    <row r="7" spans="1:5" x14ac:dyDescent="0.25">
      <c r="A7" s="183"/>
      <c r="B7" s="49" t="s">
        <v>1509</v>
      </c>
      <c r="C7" s="50" t="s">
        <v>1510</v>
      </c>
      <c r="D7" s="45"/>
      <c r="E7" s="45"/>
    </row>
    <row r="8" spans="1:5" x14ac:dyDescent="0.25">
      <c r="A8" s="183"/>
      <c r="B8" s="49" t="s">
        <v>1511</v>
      </c>
      <c r="C8" s="50" t="s">
        <v>1512</v>
      </c>
      <c r="D8" s="45"/>
      <c r="E8" s="45"/>
    </row>
    <row r="9" spans="1:5" ht="15.75" thickBot="1" x14ac:dyDescent="0.3">
      <c r="A9" s="184"/>
      <c r="B9" s="51" t="s">
        <v>1513</v>
      </c>
      <c r="C9" s="52" t="s">
        <v>1514</v>
      </c>
      <c r="D9" s="45"/>
      <c r="E9" s="45"/>
    </row>
    <row r="10" spans="1:5" x14ac:dyDescent="0.25">
      <c r="A10" s="182" t="s">
        <v>1524</v>
      </c>
      <c r="B10" s="47" t="s">
        <v>1515</v>
      </c>
      <c r="C10" s="48" t="s">
        <v>1516</v>
      </c>
    </row>
    <row r="11" spans="1:5" x14ac:dyDescent="0.25">
      <c r="A11" s="183"/>
      <c r="B11" s="49" t="s">
        <v>1517</v>
      </c>
      <c r="C11" s="50" t="s">
        <v>1518</v>
      </c>
    </row>
    <row r="12" spans="1:5" x14ac:dyDescent="0.25">
      <c r="A12" s="183"/>
      <c r="B12" s="49" t="s">
        <v>1519</v>
      </c>
      <c r="C12" s="50" t="s">
        <v>1520</v>
      </c>
    </row>
    <row r="13" spans="1:5" ht="15.75" thickBot="1" x14ac:dyDescent="0.3">
      <c r="A13" s="184"/>
      <c r="B13" s="51" t="s">
        <v>1522</v>
      </c>
      <c r="C13" s="52" t="s">
        <v>1521</v>
      </c>
    </row>
    <row r="15" spans="1:5" x14ac:dyDescent="0.25">
      <c r="C15" s="118" t="s">
        <v>1630</v>
      </c>
    </row>
    <row r="16" spans="1:5" ht="15.75" thickBot="1" x14ac:dyDescent="0.3"/>
    <row r="17" spans="1:3" ht="15" customHeight="1" thickBot="1" x14ac:dyDescent="0.3">
      <c r="A17" s="185" t="s">
        <v>2068</v>
      </c>
      <c r="B17" s="114" t="s">
        <v>1573</v>
      </c>
      <c r="C17" s="48" t="s">
        <v>2069</v>
      </c>
    </row>
    <row r="18" spans="1:3" ht="15.75" thickBot="1" x14ac:dyDescent="0.3">
      <c r="A18" s="186"/>
      <c r="B18" s="115" t="s">
        <v>1588</v>
      </c>
      <c r="C18" s="50" t="s">
        <v>1621</v>
      </c>
    </row>
    <row r="19" spans="1:3" ht="15.75" thickBot="1" x14ac:dyDescent="0.3">
      <c r="A19" s="186"/>
      <c r="B19" s="115" t="s">
        <v>1575</v>
      </c>
      <c r="C19" s="50" t="s">
        <v>1622</v>
      </c>
    </row>
    <row r="20" spans="1:3" ht="15.75" thickBot="1" x14ac:dyDescent="0.3">
      <c r="A20" s="186"/>
      <c r="B20" s="115" t="s">
        <v>1577</v>
      </c>
      <c r="C20" s="50" t="s">
        <v>1620</v>
      </c>
    </row>
    <row r="21" spans="1:3" ht="15.75" thickBot="1" x14ac:dyDescent="0.3">
      <c r="A21" s="186"/>
      <c r="B21" s="115" t="s">
        <v>1625</v>
      </c>
      <c r="C21" s="50" t="s">
        <v>2070</v>
      </c>
    </row>
    <row r="22" spans="1:3" ht="31.5" customHeight="1" thickBot="1" x14ac:dyDescent="0.3">
      <c r="A22" s="186"/>
      <c r="B22" s="115"/>
      <c r="C22" s="50"/>
    </row>
    <row r="23" spans="1:3" ht="15.75" thickBot="1" x14ac:dyDescent="0.3">
      <c r="A23" s="186"/>
      <c r="B23" s="115" t="s">
        <v>1596</v>
      </c>
      <c r="C23" s="50" t="s">
        <v>1623</v>
      </c>
    </row>
    <row r="24" spans="1:3" ht="15.75" thickBot="1" x14ac:dyDescent="0.3">
      <c r="A24" s="186"/>
      <c r="B24" s="115" t="s">
        <v>1626</v>
      </c>
      <c r="C24" s="50" t="s">
        <v>1624</v>
      </c>
    </row>
    <row r="25" spans="1:3" ht="15.75" thickBot="1" x14ac:dyDescent="0.3">
      <c r="A25" s="186"/>
      <c r="B25" s="115" t="s">
        <v>1607</v>
      </c>
      <c r="C25" s="52" t="s">
        <v>1627</v>
      </c>
    </row>
  </sheetData>
  <mergeCells count="3">
    <mergeCell ref="A5:A9"/>
    <mergeCell ref="A10:A13"/>
    <mergeCell ref="A17:A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"/>
  <sheetViews>
    <sheetView workbookViewId="0">
      <selection activeCell="D24" sqref="D24"/>
    </sheetView>
  </sheetViews>
  <sheetFormatPr defaultRowHeight="15" x14ac:dyDescent="0.25"/>
  <sheetData>
    <row r="2" spans="2:2" x14ac:dyDescent="0.25">
      <c r="B2" t="s">
        <v>2071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1:Q59"/>
  <sheetViews>
    <sheetView workbookViewId="0">
      <selection activeCell="D11" sqref="D11"/>
    </sheetView>
  </sheetViews>
  <sheetFormatPr defaultRowHeight="15" x14ac:dyDescent="0.25"/>
  <cols>
    <col min="3" max="3" width="21.42578125" customWidth="1"/>
    <col min="11" max="11" width="13.140625" customWidth="1"/>
    <col min="12" max="12" width="4.5703125" customWidth="1"/>
    <col min="13" max="13" width="5.42578125" customWidth="1"/>
    <col min="14" max="48" width="12" bestFit="1" customWidth="1"/>
    <col min="49" max="49" width="10.5703125" bestFit="1" customWidth="1"/>
  </cols>
  <sheetData>
    <row r="1" spans="2:17" x14ac:dyDescent="0.25">
      <c r="F1" t="s">
        <v>1559</v>
      </c>
    </row>
    <row r="3" spans="2:17" x14ac:dyDescent="0.25">
      <c r="B3" t="s">
        <v>1560</v>
      </c>
      <c r="C3" t="s">
        <v>1561</v>
      </c>
      <c r="D3" t="s">
        <v>1536</v>
      </c>
      <c r="K3" t="s">
        <v>1641</v>
      </c>
    </row>
    <row r="4" spans="2:17" x14ac:dyDescent="0.25">
      <c r="B4" t="s">
        <v>1562</v>
      </c>
      <c r="C4">
        <f>SUMIFS('02-PADs'!$N$30:$N$1562,'02-PADs'!$M$30:$M$1562,B4)</f>
        <v>4</v>
      </c>
      <c r="K4" s="113" t="s">
        <v>1563</v>
      </c>
      <c r="L4" s="110"/>
    </row>
    <row r="5" spans="2:17" x14ac:dyDescent="0.25">
      <c r="B5" t="s">
        <v>1564</v>
      </c>
      <c r="C5">
        <f>SUMIFS('02-PADs'!$N$30:$N$1562,'02-PADs'!$M$30:$M$1562,B5)</f>
        <v>94</v>
      </c>
      <c r="K5" s="113" t="s">
        <v>1560</v>
      </c>
      <c r="L5" s="110" t="s">
        <v>1565</v>
      </c>
      <c r="P5" t="s">
        <v>2072</v>
      </c>
    </row>
    <row r="6" spans="2:17" x14ac:dyDescent="0.25">
      <c r="B6" t="s">
        <v>1566</v>
      </c>
      <c r="C6">
        <f>SUMIFS('02-PADs'!$N$30:$N$1562,'02-PADs'!$M$30:$M$1562,B6)</f>
        <v>200</v>
      </c>
      <c r="K6" s="111" t="s">
        <v>1615</v>
      </c>
      <c r="L6" s="112"/>
      <c r="P6" t="s">
        <v>1631</v>
      </c>
    </row>
    <row r="7" spans="2:17" x14ac:dyDescent="0.25">
      <c r="B7" t="s">
        <v>1568</v>
      </c>
      <c r="C7">
        <f>SUMIFS('02-PADs'!$N$30:$N$1562,'02-PADs'!$M$30:$M$1562,B7)</f>
        <v>185</v>
      </c>
      <c r="P7" t="s">
        <v>1632</v>
      </c>
    </row>
    <row r="8" spans="2:17" x14ac:dyDescent="0.25">
      <c r="B8" t="s">
        <v>1569</v>
      </c>
      <c r="C8">
        <f>SUMIFS('02-PADs'!$N$30:$N$1562,'02-PADs'!$M$30:$M$1562,B8)</f>
        <v>76</v>
      </c>
      <c r="P8" t="s">
        <v>1633</v>
      </c>
      <c r="Q8" t="s">
        <v>1620</v>
      </c>
    </row>
    <row r="9" spans="2:17" x14ac:dyDescent="0.25">
      <c r="B9" t="s">
        <v>1571</v>
      </c>
      <c r="C9">
        <f>SUMIFS('02-PADs'!$N$30:$N$1562,'02-PADs'!$M$30:$M$1562,B9)</f>
        <v>60</v>
      </c>
      <c r="P9" t="s">
        <v>1634</v>
      </c>
      <c r="Q9" t="s">
        <v>2070</v>
      </c>
    </row>
    <row r="10" spans="2:17" x14ac:dyDescent="0.25">
      <c r="B10" t="s">
        <v>1573</v>
      </c>
      <c r="C10">
        <f>SUMIFS('02-PADs'!$N$30:$N$1562,'02-PADs'!$M$30:$M$1562,B10)</f>
        <v>451</v>
      </c>
    </row>
    <row r="11" spans="2:17" x14ac:dyDescent="0.25">
      <c r="B11" t="s">
        <v>1575</v>
      </c>
      <c r="C11">
        <f>SUMIFS('02-PADs'!$N$30:$N$1562,'02-PADs'!$M$30:$M$1562,B11)</f>
        <v>782</v>
      </c>
      <c r="P11" t="s">
        <v>1635</v>
      </c>
    </row>
    <row r="12" spans="2:17" x14ac:dyDescent="0.25">
      <c r="B12" t="s">
        <v>1577</v>
      </c>
      <c r="C12">
        <f>SUMIFS('02-PADs'!$N$30:$N$1562,'02-PADs'!$M$30:$M$1562,B12)</f>
        <v>284</v>
      </c>
      <c r="P12" t="s">
        <v>1636</v>
      </c>
      <c r="Q12" t="s">
        <v>1637</v>
      </c>
    </row>
    <row r="13" spans="2:17" x14ac:dyDescent="0.25">
      <c r="B13" t="s">
        <v>1579</v>
      </c>
      <c r="C13">
        <f>SUMIFS('02-PADs'!$N$30:$N$1562,'02-PADs'!$M$30:$M$1562,B13)</f>
        <v>625</v>
      </c>
      <c r="P13" t="s">
        <v>1638</v>
      </c>
    </row>
    <row r="14" spans="2:17" x14ac:dyDescent="0.25">
      <c r="B14" t="s">
        <v>1581</v>
      </c>
      <c r="C14">
        <f>SUMIFS('02-PADs'!$N$30:$N$1562,'02-PADs'!$M$30:$M$1562,B14)</f>
        <v>135</v>
      </c>
      <c r="P14" t="s">
        <v>1639</v>
      </c>
    </row>
    <row r="15" spans="2:17" x14ac:dyDescent="0.25">
      <c r="B15" t="s">
        <v>1583</v>
      </c>
      <c r="C15">
        <f>SUMIFS('02-PADs'!$N$30:$N$1562,'02-PADs'!$M$30:$M$1562,B15)</f>
        <v>33</v>
      </c>
      <c r="P15" t="s">
        <v>1640</v>
      </c>
    </row>
    <row r="16" spans="2:17" x14ac:dyDescent="0.25">
      <c r="B16" t="s">
        <v>1584</v>
      </c>
      <c r="C16">
        <f>SUMIFS('02-PADs'!$N$30:$N$1562,'02-PADs'!$M$30:$M$1562,B16)</f>
        <v>26</v>
      </c>
    </row>
    <row r="17" spans="2:3" x14ac:dyDescent="0.25">
      <c r="B17" t="s">
        <v>310</v>
      </c>
      <c r="C17">
        <f>SUMIFS('02-PADs'!$N$30:$N$1562,'02-PADs'!$M$30:$M$1562,B17)</f>
        <v>0</v>
      </c>
    </row>
    <row r="18" spans="2:3" x14ac:dyDescent="0.25">
      <c r="B18" t="s">
        <v>1572</v>
      </c>
      <c r="C18">
        <f>SUMIFS('02-PADs'!$N$30:$N$1562,'02-PADs'!$M$30:$M$1562,B18)</f>
        <v>10</v>
      </c>
    </row>
    <row r="19" spans="2:3" x14ac:dyDescent="0.25">
      <c r="B19" t="s">
        <v>1576</v>
      </c>
      <c r="C19">
        <f>SUMIFS('02-PADs'!$N$30:$N$1562,'02-PADs'!$M$30:$M$1562,B19)</f>
        <v>1</v>
      </c>
    </row>
    <row r="20" spans="2:3" x14ac:dyDescent="0.25">
      <c r="B20" t="s">
        <v>1588</v>
      </c>
      <c r="C20">
        <f>SUMIFS('02-PADs'!$N$30:$N$1562,'02-PADs'!$M$30:$M$1562,B20)</f>
        <v>30</v>
      </c>
    </row>
    <row r="21" spans="2:3" x14ac:dyDescent="0.25">
      <c r="B21" t="s">
        <v>1590</v>
      </c>
      <c r="C21">
        <f>SUMIFS('02-PADs'!$N$30:$N$1562,'02-PADs'!$M$30:$M$1562,B21)</f>
        <v>18</v>
      </c>
    </row>
    <row r="22" spans="2:3" x14ac:dyDescent="0.25">
      <c r="B22" t="s">
        <v>1592</v>
      </c>
      <c r="C22">
        <f>SUMIFS('02-PADs'!$N$30:$N$1562,'02-PADs'!$M$30:$M$1562,B22)</f>
        <v>3</v>
      </c>
    </row>
    <row r="23" spans="2:3" x14ac:dyDescent="0.25">
      <c r="B23" t="s">
        <v>1582</v>
      </c>
      <c r="C23">
        <f>SUMIFS('02-PADs'!$N$30:$N$1562,'02-PADs'!$M$30:$M$1562,B23)</f>
        <v>11</v>
      </c>
    </row>
    <row r="24" spans="2:3" x14ac:dyDescent="0.25">
      <c r="B24" t="s">
        <v>1567</v>
      </c>
      <c r="C24">
        <f>SUMIFS('02-PADs'!$N$30:$N$1562,'02-PADs'!$M$30:$M$1562,B24)</f>
        <v>2</v>
      </c>
    </row>
    <row r="25" spans="2:3" x14ac:dyDescent="0.25">
      <c r="B25" t="s">
        <v>1548</v>
      </c>
      <c r="C25">
        <f>SUMIFS('02-PADs'!$N$30:$N$1562,'02-PADs'!$M$30:$M$1562,B25)</f>
        <v>73</v>
      </c>
    </row>
    <row r="26" spans="2:3" x14ac:dyDescent="0.25">
      <c r="B26" t="s">
        <v>1578</v>
      </c>
      <c r="C26">
        <f>SUMIFS('02-PADs'!$N$30:$N$1562,'02-PADs'!$M$30:$M$1562,B26)</f>
        <v>65</v>
      </c>
    </row>
    <row r="27" spans="2:3" x14ac:dyDescent="0.25">
      <c r="B27" t="s">
        <v>1580</v>
      </c>
      <c r="C27">
        <f>SUMIFS('02-PADs'!$N$30:$N$1562,'02-PADs'!$M$30:$M$1562,B27)</f>
        <v>19</v>
      </c>
    </row>
    <row r="28" spans="2:3" x14ac:dyDescent="0.25">
      <c r="B28" t="s">
        <v>1574</v>
      </c>
      <c r="C28">
        <f>SUMIFS('02-PADs'!$N$30:$N$1562,'02-PADs'!$M$30:$M$1562,B28)</f>
        <v>6</v>
      </c>
    </row>
    <row r="29" spans="2:3" x14ac:dyDescent="0.25">
      <c r="B29" t="s">
        <v>1598</v>
      </c>
      <c r="C29">
        <f>SUMIFS('02-PADs'!$N$30:$N$1562,'02-PADs'!$M$30:$M$1562,B29)</f>
        <v>1</v>
      </c>
    </row>
    <row r="30" spans="2:3" x14ac:dyDescent="0.25">
      <c r="B30" t="s">
        <v>1599</v>
      </c>
      <c r="C30">
        <f>SUMIFS('02-PADs'!$N$30:$N$1562,'02-PADs'!$M$30:$M$1562,B30)</f>
        <v>173</v>
      </c>
    </row>
    <row r="31" spans="2:3" x14ac:dyDescent="0.25">
      <c r="B31" t="s">
        <v>1600</v>
      </c>
      <c r="C31">
        <f>SUMIFS('02-PADs'!$N$30:$N$1562,'02-PADs'!$M$30:$M$1562,B31)</f>
        <v>372</v>
      </c>
    </row>
    <row r="32" spans="2:3" x14ac:dyDescent="0.25">
      <c r="B32" t="s">
        <v>1602</v>
      </c>
      <c r="C32">
        <f>SUMIFS('02-PADs'!$N$30:$N$1562,'02-PADs'!$M$30:$M$1562,B32)</f>
        <v>2</v>
      </c>
    </row>
    <row r="33" spans="2:3" x14ac:dyDescent="0.25">
      <c r="B33" t="s">
        <v>1593</v>
      </c>
      <c r="C33">
        <f>SUMIFS('02-PADs'!$N$30:$N$1562,'02-PADs'!$M$30:$M$1562,B33)</f>
        <v>1</v>
      </c>
    </row>
    <row r="34" spans="2:3" x14ac:dyDescent="0.25">
      <c r="B34" t="s">
        <v>1603</v>
      </c>
      <c r="C34">
        <f>SUMIFS('02-PADs'!$N$30:$N$1562,'02-PADs'!$M$30:$M$1562,B34)</f>
        <v>1</v>
      </c>
    </row>
    <row r="35" spans="2:3" x14ac:dyDescent="0.25">
      <c r="B35" t="s">
        <v>1586</v>
      </c>
      <c r="C35">
        <f>SUMIFS('02-PADs'!$N$30:$N$1562,'02-PADs'!$M$30:$M$1562,B35)</f>
        <v>1</v>
      </c>
    </row>
    <row r="36" spans="2:3" x14ac:dyDescent="0.25">
      <c r="B36" t="s">
        <v>1604</v>
      </c>
      <c r="C36">
        <f>SUMIFS('02-PADs'!$N$30:$N$1562,'02-PADs'!$M$30:$M$1562,B36)</f>
        <v>3</v>
      </c>
    </row>
    <row r="37" spans="2:3" x14ac:dyDescent="0.25">
      <c r="B37" t="s">
        <v>1607</v>
      </c>
      <c r="C37">
        <f>SUMIFS('02-PADs'!$N$30:$N$1562,'02-PADs'!$M$30:$M$1562,B37)</f>
        <v>1</v>
      </c>
    </row>
    <row r="38" spans="2:3" x14ac:dyDescent="0.25">
      <c r="B38" t="s">
        <v>1608</v>
      </c>
      <c r="C38">
        <f>SUMIFS('02-PADs'!$N$30:$N$1562,'02-PADs'!$M$30:$M$1562,B38)</f>
        <v>2</v>
      </c>
    </row>
    <row r="39" spans="2:3" x14ac:dyDescent="0.25">
      <c r="B39" t="s">
        <v>1596</v>
      </c>
      <c r="C39">
        <f>SUMIFS('02-PADs'!$N$30:$N$1562,'02-PADs'!$M$30:$M$1562,B39)</f>
        <v>17</v>
      </c>
    </row>
    <row r="40" spans="2:3" x14ac:dyDescent="0.25">
      <c r="B40" t="s">
        <v>1594</v>
      </c>
      <c r="C40">
        <f>SUMIFS('02-PADs'!$N$30:$N$1562,'02-PADs'!$M$30:$M$1562,B40)</f>
        <v>1</v>
      </c>
    </row>
    <row r="41" spans="2:3" x14ac:dyDescent="0.25">
      <c r="B41" t="s">
        <v>1591</v>
      </c>
      <c r="C41">
        <f>SUMIFS('02-PADs'!$N$30:$N$1562,'02-PADs'!$M$30:$M$1562,B41)</f>
        <v>19</v>
      </c>
    </row>
    <row r="42" spans="2:3" x14ac:dyDescent="0.25">
      <c r="B42" t="s">
        <v>1609</v>
      </c>
      <c r="C42">
        <f>SUMIFS('02-PADs'!$N$30:$N$1562,'02-PADs'!$M$30:$M$1562,B42)</f>
        <v>12</v>
      </c>
    </row>
    <row r="43" spans="2:3" x14ac:dyDescent="0.25">
      <c r="B43" t="s">
        <v>1597</v>
      </c>
      <c r="C43">
        <f>SUMIFS('02-PADs'!$N$30:$N$1562,'02-PADs'!$M$30:$M$1562,B43)</f>
        <v>4</v>
      </c>
    </row>
    <row r="44" spans="2:3" x14ac:dyDescent="0.25">
      <c r="B44" t="s">
        <v>1611</v>
      </c>
      <c r="C44">
        <f>SUMIFS('02-PADs'!$N$30:$N$1562,'02-PADs'!$M$30:$M$1562,B44)</f>
        <v>107</v>
      </c>
    </row>
    <row r="45" spans="2:3" x14ac:dyDescent="0.25">
      <c r="B45" t="s">
        <v>1585</v>
      </c>
      <c r="C45">
        <f>SUMIFS('02-PADs'!$N$30:$N$1562,'02-PADs'!$M$30:$M$1562,B45)</f>
        <v>1</v>
      </c>
    </row>
    <row r="46" spans="2:3" x14ac:dyDescent="0.25">
      <c r="B46" t="s">
        <v>1601</v>
      </c>
      <c r="C46">
        <f>SUMIFS('02-PADs'!$N$30:$N$1562,'02-PADs'!$M$30:$M$1562,B46)</f>
        <v>3</v>
      </c>
    </row>
    <row r="47" spans="2:3" x14ac:dyDescent="0.25">
      <c r="B47" t="s">
        <v>1612</v>
      </c>
      <c r="C47">
        <f>SUMIFS('02-PADs'!$N$30:$N$1562,'02-PADs'!$M$30:$M$1562,B47)</f>
        <v>58</v>
      </c>
    </row>
    <row r="48" spans="2:3" x14ac:dyDescent="0.25">
      <c r="B48" t="s">
        <v>1595</v>
      </c>
      <c r="C48">
        <f>SUMIFS('02-PADs'!$N$30:$N$1562,'02-PADs'!$M$30:$M$1562,B48)</f>
        <v>8</v>
      </c>
    </row>
    <row r="49" spans="2:3" x14ac:dyDescent="0.25">
      <c r="B49" t="s">
        <v>1570</v>
      </c>
      <c r="C49">
        <f>SUMIFS('02-PADs'!$N$30:$N$1562,'02-PADs'!$M$30:$M$1562,B49)</f>
        <v>1</v>
      </c>
    </row>
    <row r="50" spans="2:3" x14ac:dyDescent="0.25">
      <c r="B50" t="s">
        <v>1606</v>
      </c>
      <c r="C50">
        <f>SUMIFS('02-PADs'!$N$30:$N$1562,'02-PADs'!$M$30:$M$1562,B50)</f>
        <v>1</v>
      </c>
    </row>
    <row r="51" spans="2:3" x14ac:dyDescent="0.25">
      <c r="B51" t="s">
        <v>1720</v>
      </c>
      <c r="C51">
        <f>SUMIFS('02-PADs'!$N$30:$N$1562,'02-PADs'!$M$30:$M$1562,B51)</f>
        <v>93</v>
      </c>
    </row>
    <row r="52" spans="2:3" x14ac:dyDescent="0.25">
      <c r="B52" t="s">
        <v>1610</v>
      </c>
      <c r="C52">
        <f>SUMIFS('02-PADs'!$N$30:$N$1562,'02-PADs'!$M$30:$M$1562,B52)</f>
        <v>3</v>
      </c>
    </row>
    <row r="53" spans="2:3" x14ac:dyDescent="0.25">
      <c r="B53" t="s">
        <v>2073</v>
      </c>
      <c r="C53">
        <f>SUMIFS('02-PADs'!$N$30:$N$1562,'02-PADs'!$M$30:$M$1562,B53)</f>
        <v>1</v>
      </c>
    </row>
    <row r="54" spans="2:3" x14ac:dyDescent="0.25">
      <c r="B54" t="s">
        <v>1587</v>
      </c>
      <c r="C54">
        <f>SUMIFS('02-PADs'!$N$30:$N$1562,'02-PADs'!$M$30:$M$1562,B54)</f>
        <v>1</v>
      </c>
    </row>
    <row r="55" spans="2:3" x14ac:dyDescent="0.25">
      <c r="B55" t="s">
        <v>1605</v>
      </c>
      <c r="C55">
        <f>SUMIFS('02-PADs'!$N$30:$N$1562,'02-PADs'!$M$30:$M$1562,B55)</f>
        <v>3</v>
      </c>
    </row>
    <row r="56" spans="2:3" x14ac:dyDescent="0.25">
      <c r="B56" t="s">
        <v>1545</v>
      </c>
      <c r="C56">
        <f>SUMIFS('02-PADs'!$N$30:$N$1562,'02-PADs'!$M$30:$M$1562,B56)</f>
        <v>25</v>
      </c>
    </row>
    <row r="57" spans="2:3" x14ac:dyDescent="0.25">
      <c r="B57" t="s">
        <v>1589</v>
      </c>
      <c r="C57">
        <f>SUMIFS('02-PADs'!$N$30:$N$1562,'02-PADs'!$M$30:$M$1562,B57)</f>
        <v>16</v>
      </c>
    </row>
    <row r="58" spans="2:3" x14ac:dyDescent="0.25">
      <c r="B58" t="s">
        <v>1613</v>
      </c>
      <c r="C58">
        <f>SUMIFS('02-PADs'!$N$30:$N$1562,'02-PADs'!$M$30:$M$1562,B58)</f>
        <v>0</v>
      </c>
    </row>
    <row r="59" spans="2:3" x14ac:dyDescent="0.25">
      <c r="B59" t="s">
        <v>1614</v>
      </c>
      <c r="C59">
        <f>SUMIFS('02-PADs'!$N$30:$N$1562,'02-PADs'!$M$30:$M$1562,B59)</f>
        <v>57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53"/>
  <sheetViews>
    <sheetView workbookViewId="0">
      <selection activeCell="F48" sqref="F48"/>
    </sheetView>
  </sheetViews>
  <sheetFormatPr defaultRowHeight="15" x14ac:dyDescent="0.25"/>
  <sheetData>
    <row r="1" spans="1:6" x14ac:dyDescent="0.25">
      <c r="F1" t="s">
        <v>1616</v>
      </c>
    </row>
    <row r="3" spans="1:6" x14ac:dyDescent="0.25">
      <c r="A3" t="s">
        <v>1562</v>
      </c>
      <c r="B3">
        <v>4</v>
      </c>
    </row>
    <row r="4" spans="1:6" x14ac:dyDescent="0.25">
      <c r="A4" t="s">
        <v>1564</v>
      </c>
      <c r="B4">
        <v>3</v>
      </c>
    </row>
    <row r="5" spans="1:6" x14ac:dyDescent="0.25">
      <c r="A5" t="s">
        <v>1533</v>
      </c>
      <c r="B5">
        <v>30</v>
      </c>
    </row>
    <row r="6" spans="1:6" x14ac:dyDescent="0.25">
      <c r="A6" t="s">
        <v>1540</v>
      </c>
      <c r="B6">
        <v>9</v>
      </c>
    </row>
    <row r="7" spans="1:6" x14ac:dyDescent="0.25">
      <c r="A7" t="s">
        <v>1566</v>
      </c>
      <c r="B7">
        <v>4</v>
      </c>
    </row>
    <row r="8" spans="1:6" x14ac:dyDescent="0.25">
      <c r="A8" t="s">
        <v>1568</v>
      </c>
      <c r="B8">
        <v>1</v>
      </c>
    </row>
    <row r="9" spans="1:6" x14ac:dyDescent="0.25">
      <c r="A9" t="s">
        <v>1569</v>
      </c>
      <c r="B9">
        <v>1</v>
      </c>
    </row>
    <row r="10" spans="1:6" x14ac:dyDescent="0.25">
      <c r="A10" t="s">
        <v>1571</v>
      </c>
      <c r="B10">
        <v>3</v>
      </c>
    </row>
    <row r="11" spans="1:6" x14ac:dyDescent="0.25">
      <c r="A11" t="s">
        <v>1573</v>
      </c>
      <c r="B11">
        <v>7</v>
      </c>
    </row>
    <row r="12" spans="1:6" x14ac:dyDescent="0.25">
      <c r="A12" t="s">
        <v>1575</v>
      </c>
      <c r="B12">
        <v>17</v>
      </c>
    </row>
    <row r="13" spans="1:6" x14ac:dyDescent="0.25">
      <c r="A13" t="s">
        <v>1577</v>
      </c>
      <c r="B13">
        <v>18</v>
      </c>
    </row>
    <row r="14" spans="1:6" x14ac:dyDescent="0.25">
      <c r="A14" t="s">
        <v>1571</v>
      </c>
      <c r="B14">
        <v>3</v>
      </c>
    </row>
    <row r="15" spans="1:6" x14ac:dyDescent="0.25">
      <c r="A15" t="s">
        <v>1568</v>
      </c>
      <c r="B15">
        <v>1</v>
      </c>
    </row>
    <row r="16" spans="1:6" x14ac:dyDescent="0.25">
      <c r="A16" t="s">
        <v>1569</v>
      </c>
      <c r="B16">
        <v>2</v>
      </c>
    </row>
    <row r="17" spans="1:2" x14ac:dyDescent="0.25">
      <c r="A17" t="s">
        <v>1579</v>
      </c>
      <c r="B17">
        <v>3</v>
      </c>
    </row>
    <row r="18" spans="1:2" x14ac:dyDescent="0.25">
      <c r="A18" t="s">
        <v>1581</v>
      </c>
      <c r="B18">
        <v>7</v>
      </c>
    </row>
    <row r="19" spans="1:2" x14ac:dyDescent="0.25">
      <c r="A19" t="s">
        <v>1583</v>
      </c>
      <c r="B19">
        <v>2</v>
      </c>
    </row>
    <row r="20" spans="1:2" x14ac:dyDescent="0.25">
      <c r="A20" t="s">
        <v>1584</v>
      </c>
      <c r="B20">
        <v>1</v>
      </c>
    </row>
    <row r="21" spans="1:2" x14ac:dyDescent="0.25">
      <c r="A21" t="s">
        <v>1572</v>
      </c>
      <c r="B21">
        <v>10</v>
      </c>
    </row>
    <row r="22" spans="1:2" x14ac:dyDescent="0.25">
      <c r="A22" t="s">
        <v>1533</v>
      </c>
      <c r="B22">
        <v>1</v>
      </c>
    </row>
    <row r="23" spans="1:2" x14ac:dyDescent="0.25">
      <c r="A23" t="s">
        <v>1540</v>
      </c>
      <c r="B23">
        <v>5</v>
      </c>
    </row>
    <row r="24" spans="1:2" x14ac:dyDescent="0.25">
      <c r="A24" t="s">
        <v>1566</v>
      </c>
      <c r="B24">
        <v>2</v>
      </c>
    </row>
    <row r="25" spans="1:2" x14ac:dyDescent="0.25">
      <c r="A25" t="s">
        <v>1568</v>
      </c>
      <c r="B25">
        <v>2</v>
      </c>
    </row>
    <row r="26" spans="1:2" x14ac:dyDescent="0.25">
      <c r="A26" t="s">
        <v>1569</v>
      </c>
      <c r="B26">
        <v>2</v>
      </c>
    </row>
    <row r="27" spans="1:2" x14ac:dyDescent="0.25">
      <c r="A27" t="s">
        <v>1571</v>
      </c>
      <c r="B27">
        <v>2</v>
      </c>
    </row>
    <row r="28" spans="1:2" x14ac:dyDescent="0.25">
      <c r="A28" t="s">
        <v>1573</v>
      </c>
      <c r="B28">
        <v>6</v>
      </c>
    </row>
    <row r="29" spans="1:2" x14ac:dyDescent="0.25">
      <c r="A29" t="s">
        <v>1575</v>
      </c>
      <c r="B29">
        <v>12</v>
      </c>
    </row>
    <row r="30" spans="1:2" x14ac:dyDescent="0.25">
      <c r="A30" t="s">
        <v>1577</v>
      </c>
      <c r="B30">
        <v>32</v>
      </c>
    </row>
    <row r="31" spans="1:2" x14ac:dyDescent="0.25">
      <c r="A31" t="s">
        <v>1581</v>
      </c>
      <c r="B31">
        <v>6</v>
      </c>
    </row>
    <row r="32" spans="1:2" x14ac:dyDescent="0.25">
      <c r="A32" t="s">
        <v>1573</v>
      </c>
      <c r="B32">
        <v>8</v>
      </c>
    </row>
    <row r="33" spans="1:6" x14ac:dyDescent="0.25">
      <c r="A33" t="s">
        <v>1564</v>
      </c>
      <c r="B33">
        <v>2</v>
      </c>
    </row>
    <row r="34" spans="1:6" x14ac:dyDescent="0.25">
      <c r="A34" t="s">
        <v>1583</v>
      </c>
      <c r="B34">
        <v>1</v>
      </c>
    </row>
    <row r="35" spans="1:6" x14ac:dyDescent="0.25">
      <c r="A35" t="s">
        <v>1584</v>
      </c>
      <c r="B35">
        <v>2</v>
      </c>
    </row>
    <row r="36" spans="1:6" x14ac:dyDescent="0.25">
      <c r="A36" t="s">
        <v>1576</v>
      </c>
      <c r="B36">
        <v>1</v>
      </c>
    </row>
    <row r="37" spans="1:6" x14ac:dyDescent="0.25">
      <c r="A37" t="s">
        <v>1522</v>
      </c>
      <c r="B37">
        <v>1</v>
      </c>
    </row>
    <row r="38" spans="1:6" x14ac:dyDescent="0.25">
      <c r="A38" t="s">
        <v>1515</v>
      </c>
      <c r="B38">
        <v>4</v>
      </c>
    </row>
    <row r="39" spans="1:6" x14ac:dyDescent="0.25">
      <c r="A39" t="s">
        <v>1501</v>
      </c>
      <c r="B39">
        <v>1</v>
      </c>
    </row>
    <row r="40" spans="1:6" x14ac:dyDescent="0.25">
      <c r="A40" t="s">
        <v>1571</v>
      </c>
      <c r="B40">
        <v>3</v>
      </c>
    </row>
    <row r="41" spans="1:6" x14ac:dyDescent="0.25">
      <c r="A41" t="s">
        <v>1569</v>
      </c>
      <c r="B41">
        <v>3</v>
      </c>
    </row>
    <row r="42" spans="1:6" x14ac:dyDescent="0.25">
      <c r="A42" t="s">
        <v>1568</v>
      </c>
      <c r="B42">
        <v>1</v>
      </c>
    </row>
    <row r="43" spans="1:6" x14ac:dyDescent="0.25">
      <c r="A43" t="s">
        <v>1573</v>
      </c>
      <c r="B43">
        <v>11</v>
      </c>
    </row>
    <row r="44" spans="1:6" x14ac:dyDescent="0.25">
      <c r="A44" t="s">
        <v>1588</v>
      </c>
      <c r="B44">
        <v>6</v>
      </c>
    </row>
    <row r="45" spans="1:6" x14ac:dyDescent="0.25">
      <c r="A45" t="s">
        <v>1575</v>
      </c>
      <c r="B45">
        <v>2</v>
      </c>
    </row>
    <row r="46" spans="1:6" x14ac:dyDescent="0.25">
      <c r="A46" t="s">
        <v>1577</v>
      </c>
      <c r="B46">
        <v>26</v>
      </c>
    </row>
    <row r="47" spans="1:6" x14ac:dyDescent="0.25">
      <c r="A47" t="s">
        <v>1590</v>
      </c>
      <c r="B47">
        <v>2</v>
      </c>
    </row>
    <row r="48" spans="1:6" x14ac:dyDescent="0.25">
      <c r="A48" t="s">
        <v>1581</v>
      </c>
      <c r="B48">
        <v>1</v>
      </c>
      <c r="F48">
        <f>SUM(1,
66,
4,
3,
1,
10,
1)</f>
        <v>86</v>
      </c>
    </row>
    <row r="49" spans="1:2" x14ac:dyDescent="0.25">
      <c r="A49" t="s">
        <v>1564</v>
      </c>
      <c r="B49">
        <v>4</v>
      </c>
    </row>
    <row r="50" spans="1:2" x14ac:dyDescent="0.25">
      <c r="A50" t="s">
        <v>1583</v>
      </c>
      <c r="B50">
        <v>3</v>
      </c>
    </row>
    <row r="51" spans="1:2" x14ac:dyDescent="0.25">
      <c r="A51" t="s">
        <v>1584</v>
      </c>
      <c r="B51">
        <v>3</v>
      </c>
    </row>
    <row r="52" spans="1:2" x14ac:dyDescent="0.25">
      <c r="A52" t="s">
        <v>1592</v>
      </c>
      <c r="B52">
        <v>1</v>
      </c>
    </row>
    <row r="53" spans="1:2" x14ac:dyDescent="0.25">
      <c r="A53" t="s">
        <v>1582</v>
      </c>
      <c r="B53">
        <v>1</v>
      </c>
    </row>
    <row r="54" spans="1:2" x14ac:dyDescent="0.25">
      <c r="A54" t="s">
        <v>1567</v>
      </c>
      <c r="B54">
        <v>2</v>
      </c>
    </row>
    <row r="55" spans="1:2" x14ac:dyDescent="0.25">
      <c r="A55" t="s">
        <v>1533</v>
      </c>
      <c r="B55">
        <v>121</v>
      </c>
    </row>
    <row r="56" spans="1:2" x14ac:dyDescent="0.25">
      <c r="A56" t="s">
        <v>1503</v>
      </c>
      <c r="B56">
        <v>9</v>
      </c>
    </row>
    <row r="57" spans="1:2" x14ac:dyDescent="0.25">
      <c r="A57" t="s">
        <v>1548</v>
      </c>
      <c r="B57">
        <v>20</v>
      </c>
    </row>
    <row r="58" spans="1:2" x14ac:dyDescent="0.25">
      <c r="A58" t="s">
        <v>1566</v>
      </c>
      <c r="B58">
        <v>1</v>
      </c>
    </row>
    <row r="59" spans="1:2" x14ac:dyDescent="0.25">
      <c r="A59" t="s">
        <v>1515</v>
      </c>
      <c r="B59">
        <v>3</v>
      </c>
    </row>
    <row r="60" spans="1:2" x14ac:dyDescent="0.25">
      <c r="A60" t="s">
        <v>1573</v>
      </c>
      <c r="B60">
        <v>10</v>
      </c>
    </row>
    <row r="61" spans="1:2" x14ac:dyDescent="0.25">
      <c r="A61" t="s">
        <v>1568</v>
      </c>
      <c r="B61">
        <v>1</v>
      </c>
    </row>
    <row r="62" spans="1:2" x14ac:dyDescent="0.25">
      <c r="A62" t="s">
        <v>1569</v>
      </c>
      <c r="B62">
        <v>2</v>
      </c>
    </row>
    <row r="63" spans="1:2" x14ac:dyDescent="0.25">
      <c r="A63" t="s">
        <v>1571</v>
      </c>
      <c r="B63">
        <v>2</v>
      </c>
    </row>
    <row r="64" spans="1:2" x14ac:dyDescent="0.25">
      <c r="A64" t="s">
        <v>1575</v>
      </c>
      <c r="B64">
        <v>9</v>
      </c>
    </row>
    <row r="65" spans="1:2" x14ac:dyDescent="0.25">
      <c r="A65" t="s">
        <v>1577</v>
      </c>
      <c r="B65">
        <v>31</v>
      </c>
    </row>
    <row r="66" spans="1:2" x14ac:dyDescent="0.25">
      <c r="A66" t="s">
        <v>1590</v>
      </c>
      <c r="B66">
        <v>1</v>
      </c>
    </row>
    <row r="67" spans="1:2" x14ac:dyDescent="0.25">
      <c r="A67" t="s">
        <v>1581</v>
      </c>
      <c r="B67">
        <v>1</v>
      </c>
    </row>
    <row r="68" spans="1:2" x14ac:dyDescent="0.25">
      <c r="A68" t="s">
        <v>1564</v>
      </c>
      <c r="B68">
        <v>3</v>
      </c>
    </row>
    <row r="69" spans="1:2" x14ac:dyDescent="0.25">
      <c r="A69" t="s">
        <v>1583</v>
      </c>
      <c r="B69">
        <v>2</v>
      </c>
    </row>
    <row r="70" spans="1:2" x14ac:dyDescent="0.25">
      <c r="A70" t="s">
        <v>1584</v>
      </c>
      <c r="B70">
        <v>1</v>
      </c>
    </row>
    <row r="71" spans="1:2" x14ac:dyDescent="0.25">
      <c r="A71" t="s">
        <v>1578</v>
      </c>
      <c r="B71">
        <v>65</v>
      </c>
    </row>
    <row r="72" spans="1:2" x14ac:dyDescent="0.25">
      <c r="A72" t="s">
        <v>1533</v>
      </c>
      <c r="B72">
        <v>50</v>
      </c>
    </row>
    <row r="73" spans="1:2" x14ac:dyDescent="0.25">
      <c r="A73" t="s">
        <v>1540</v>
      </c>
      <c r="B73">
        <v>8</v>
      </c>
    </row>
    <row r="74" spans="1:2" x14ac:dyDescent="0.25">
      <c r="A74" t="s">
        <v>1580</v>
      </c>
      <c r="B74">
        <v>19</v>
      </c>
    </row>
    <row r="75" spans="1:2" x14ac:dyDescent="0.25">
      <c r="A75" t="s">
        <v>1566</v>
      </c>
      <c r="B75">
        <v>3</v>
      </c>
    </row>
    <row r="76" spans="1:2" x14ac:dyDescent="0.25">
      <c r="A76" t="s">
        <v>1568</v>
      </c>
      <c r="B76">
        <v>3</v>
      </c>
    </row>
    <row r="77" spans="1:2" x14ac:dyDescent="0.25">
      <c r="A77" t="s">
        <v>1569</v>
      </c>
      <c r="B77">
        <v>3</v>
      </c>
    </row>
    <row r="78" spans="1:2" x14ac:dyDescent="0.25">
      <c r="A78" t="s">
        <v>1571</v>
      </c>
      <c r="B78">
        <v>2</v>
      </c>
    </row>
    <row r="79" spans="1:2" x14ac:dyDescent="0.25">
      <c r="A79" t="s">
        <v>1573</v>
      </c>
      <c r="B79">
        <v>10</v>
      </c>
    </row>
    <row r="80" spans="1:2" x14ac:dyDescent="0.25">
      <c r="A80" t="s">
        <v>1575</v>
      </c>
      <c r="B80">
        <v>27</v>
      </c>
    </row>
    <row r="81" spans="1:2" x14ac:dyDescent="0.25">
      <c r="A81" t="s">
        <v>1577</v>
      </c>
      <c r="B81">
        <v>24</v>
      </c>
    </row>
    <row r="82" spans="1:2" x14ac:dyDescent="0.25">
      <c r="A82" t="s">
        <v>1581</v>
      </c>
      <c r="B82">
        <v>3</v>
      </c>
    </row>
    <row r="83" spans="1:2" x14ac:dyDescent="0.25">
      <c r="A83" t="s">
        <v>1564</v>
      </c>
      <c r="B83">
        <v>2</v>
      </c>
    </row>
    <row r="84" spans="1:2" x14ac:dyDescent="0.25">
      <c r="A84" t="s">
        <v>1583</v>
      </c>
      <c r="B84">
        <v>4</v>
      </c>
    </row>
    <row r="85" spans="1:2" x14ac:dyDescent="0.25">
      <c r="A85" t="s">
        <v>1584</v>
      </c>
      <c r="B85">
        <v>2</v>
      </c>
    </row>
    <row r="86" spans="1:2" x14ac:dyDescent="0.25">
      <c r="A86" t="s">
        <v>1574</v>
      </c>
      <c r="B86">
        <v>6</v>
      </c>
    </row>
    <row r="87" spans="1:2" x14ac:dyDescent="0.25">
      <c r="A87" t="s">
        <v>1533</v>
      </c>
      <c r="B87">
        <v>34</v>
      </c>
    </row>
    <row r="88" spans="1:2" x14ac:dyDescent="0.25">
      <c r="A88" t="s">
        <v>1540</v>
      </c>
      <c r="B88">
        <v>2</v>
      </c>
    </row>
    <row r="89" spans="1:2" x14ac:dyDescent="0.25">
      <c r="A89" t="s">
        <v>1566</v>
      </c>
      <c r="B89">
        <v>2</v>
      </c>
    </row>
    <row r="90" spans="1:2" x14ac:dyDescent="0.25">
      <c r="A90" t="s">
        <v>1598</v>
      </c>
      <c r="B90">
        <v>1</v>
      </c>
    </row>
    <row r="91" spans="1:2" x14ac:dyDescent="0.25">
      <c r="A91" t="s">
        <v>1569</v>
      </c>
      <c r="B91">
        <v>3</v>
      </c>
    </row>
    <row r="92" spans="1:2" x14ac:dyDescent="0.25">
      <c r="A92" t="s">
        <v>1571</v>
      </c>
      <c r="B92">
        <v>2</v>
      </c>
    </row>
    <row r="93" spans="1:2" x14ac:dyDescent="0.25">
      <c r="A93" t="s">
        <v>1573</v>
      </c>
      <c r="B93">
        <v>21</v>
      </c>
    </row>
    <row r="94" spans="1:2" x14ac:dyDescent="0.25">
      <c r="A94" t="s">
        <v>1575</v>
      </c>
      <c r="B94">
        <v>13</v>
      </c>
    </row>
    <row r="95" spans="1:2" x14ac:dyDescent="0.25">
      <c r="A95" t="s">
        <v>1577</v>
      </c>
      <c r="B95">
        <v>20</v>
      </c>
    </row>
    <row r="96" spans="1:2" x14ac:dyDescent="0.25">
      <c r="A96" t="s">
        <v>1581</v>
      </c>
      <c r="B96">
        <v>3</v>
      </c>
    </row>
    <row r="97" spans="1:2" x14ac:dyDescent="0.25">
      <c r="A97" t="s">
        <v>1564</v>
      </c>
      <c r="B97">
        <v>3</v>
      </c>
    </row>
    <row r="98" spans="1:2" x14ac:dyDescent="0.25">
      <c r="A98" t="s">
        <v>1583</v>
      </c>
      <c r="B98">
        <v>2</v>
      </c>
    </row>
    <row r="99" spans="1:2" x14ac:dyDescent="0.25">
      <c r="A99" t="s">
        <v>1584</v>
      </c>
      <c r="B99">
        <v>2</v>
      </c>
    </row>
    <row r="100" spans="1:2" x14ac:dyDescent="0.25">
      <c r="A100" t="s">
        <v>1599</v>
      </c>
      <c r="B100">
        <v>108</v>
      </c>
    </row>
    <row r="101" spans="1:2" x14ac:dyDescent="0.25">
      <c r="A101" t="s">
        <v>1540</v>
      </c>
      <c r="B101">
        <v>42</v>
      </c>
    </row>
    <row r="102" spans="1:2" x14ac:dyDescent="0.25">
      <c r="A102" t="s">
        <v>1566</v>
      </c>
      <c r="B102">
        <v>12</v>
      </c>
    </row>
    <row r="103" spans="1:2" x14ac:dyDescent="0.25">
      <c r="A103" t="s">
        <v>1573</v>
      </c>
      <c r="B103">
        <v>17</v>
      </c>
    </row>
    <row r="104" spans="1:2" x14ac:dyDescent="0.25">
      <c r="A104" t="s">
        <v>1575</v>
      </c>
      <c r="B104">
        <v>53</v>
      </c>
    </row>
    <row r="105" spans="1:2" x14ac:dyDescent="0.25">
      <c r="A105" t="s">
        <v>1568</v>
      </c>
      <c r="B105">
        <v>3</v>
      </c>
    </row>
    <row r="106" spans="1:2" x14ac:dyDescent="0.25">
      <c r="A106" t="s">
        <v>1569</v>
      </c>
      <c r="B106">
        <v>11</v>
      </c>
    </row>
    <row r="107" spans="1:2" x14ac:dyDescent="0.25">
      <c r="A107" t="s">
        <v>1571</v>
      </c>
      <c r="B107">
        <v>6</v>
      </c>
    </row>
    <row r="108" spans="1:2" x14ac:dyDescent="0.25">
      <c r="A108" t="s">
        <v>1600</v>
      </c>
      <c r="B108">
        <v>46</v>
      </c>
    </row>
    <row r="109" spans="1:2" x14ac:dyDescent="0.25">
      <c r="A109" t="s">
        <v>1577</v>
      </c>
      <c r="B109">
        <v>50</v>
      </c>
    </row>
    <row r="110" spans="1:2" x14ac:dyDescent="0.25">
      <c r="A110" t="s">
        <v>1579</v>
      </c>
      <c r="B110">
        <v>57</v>
      </c>
    </row>
    <row r="111" spans="1:2" x14ac:dyDescent="0.25">
      <c r="A111" t="s">
        <v>1581</v>
      </c>
      <c r="B111">
        <v>12</v>
      </c>
    </row>
    <row r="112" spans="1:2" x14ac:dyDescent="0.25">
      <c r="A112" t="s">
        <v>1564</v>
      </c>
      <c r="B112">
        <v>14</v>
      </c>
    </row>
    <row r="113" spans="1:2" x14ac:dyDescent="0.25">
      <c r="A113" t="s">
        <v>1583</v>
      </c>
      <c r="B113">
        <v>8</v>
      </c>
    </row>
    <row r="114" spans="1:2" x14ac:dyDescent="0.25">
      <c r="A114" t="s">
        <v>1584</v>
      </c>
      <c r="B114">
        <v>7</v>
      </c>
    </row>
    <row r="115" spans="1:2" x14ac:dyDescent="0.25">
      <c r="A115" t="s">
        <v>1542</v>
      </c>
      <c r="B115">
        <v>1</v>
      </c>
    </row>
    <row r="116" spans="1:2" x14ac:dyDescent="0.25">
      <c r="A116" t="s">
        <v>1702</v>
      </c>
      <c r="B116">
        <v>53</v>
      </c>
    </row>
    <row r="117" spans="1:2" x14ac:dyDescent="0.25">
      <c r="A117" t="s">
        <v>1592</v>
      </c>
      <c r="B117">
        <v>2</v>
      </c>
    </row>
    <row r="118" spans="1:2" x14ac:dyDescent="0.25">
      <c r="A118" t="s">
        <v>1582</v>
      </c>
      <c r="B118">
        <v>10</v>
      </c>
    </row>
    <row r="119" spans="1:2" x14ac:dyDescent="0.25">
      <c r="A119" t="s">
        <v>1602</v>
      </c>
      <c r="B119">
        <v>2</v>
      </c>
    </row>
    <row r="120" spans="1:2" x14ac:dyDescent="0.25">
      <c r="A120" t="s">
        <v>1593</v>
      </c>
      <c r="B120">
        <v>1</v>
      </c>
    </row>
    <row r="121" spans="1:2" x14ac:dyDescent="0.25">
      <c r="A121" t="s">
        <v>1603</v>
      </c>
      <c r="B121">
        <v>1</v>
      </c>
    </row>
    <row r="122" spans="1:2" x14ac:dyDescent="0.25">
      <c r="A122" t="s">
        <v>1503</v>
      </c>
      <c r="B122">
        <v>6</v>
      </c>
    </row>
    <row r="123" spans="1:2" x14ac:dyDescent="0.25">
      <c r="A123" t="s">
        <v>1586</v>
      </c>
      <c r="B123">
        <v>1</v>
      </c>
    </row>
    <row r="124" spans="1:2" x14ac:dyDescent="0.25">
      <c r="A124" t="s">
        <v>1542</v>
      </c>
      <c r="B124">
        <v>74</v>
      </c>
    </row>
    <row r="125" spans="1:2" x14ac:dyDescent="0.25">
      <c r="A125" t="s">
        <v>1503</v>
      </c>
      <c r="B125">
        <v>13</v>
      </c>
    </row>
    <row r="126" spans="1:2" x14ac:dyDescent="0.25">
      <c r="A126" t="s">
        <v>1566</v>
      </c>
      <c r="B126">
        <v>3</v>
      </c>
    </row>
    <row r="127" spans="1:2" x14ac:dyDescent="0.25">
      <c r="A127" t="s">
        <v>1573</v>
      </c>
      <c r="B127">
        <v>15</v>
      </c>
    </row>
    <row r="128" spans="1:2" x14ac:dyDescent="0.25">
      <c r="A128" t="s">
        <v>1575</v>
      </c>
      <c r="B128">
        <v>103</v>
      </c>
    </row>
    <row r="129" spans="1:2" x14ac:dyDescent="0.25">
      <c r="A129" t="s">
        <v>1573</v>
      </c>
      <c r="B129">
        <v>1</v>
      </c>
    </row>
    <row r="130" spans="1:2" x14ac:dyDescent="0.25">
      <c r="A130" t="s">
        <v>1568</v>
      </c>
      <c r="B130">
        <v>21</v>
      </c>
    </row>
    <row r="131" spans="1:2" x14ac:dyDescent="0.25">
      <c r="A131" t="s">
        <v>1600</v>
      </c>
      <c r="B131">
        <v>11</v>
      </c>
    </row>
    <row r="132" spans="1:2" x14ac:dyDescent="0.25">
      <c r="A132" t="s">
        <v>1577</v>
      </c>
      <c r="B132">
        <v>13</v>
      </c>
    </row>
    <row r="133" spans="1:2" x14ac:dyDescent="0.25">
      <c r="A133" t="s">
        <v>1590</v>
      </c>
      <c r="B133">
        <v>2</v>
      </c>
    </row>
    <row r="134" spans="1:2" x14ac:dyDescent="0.25">
      <c r="A134" t="s">
        <v>1579</v>
      </c>
      <c r="B134">
        <v>22</v>
      </c>
    </row>
    <row r="135" spans="1:2" x14ac:dyDescent="0.25">
      <c r="A135" t="s">
        <v>1581</v>
      </c>
      <c r="B135">
        <v>9</v>
      </c>
    </row>
    <row r="136" spans="1:2" x14ac:dyDescent="0.25">
      <c r="A136" t="s">
        <v>1569</v>
      </c>
      <c r="B136">
        <v>2</v>
      </c>
    </row>
    <row r="137" spans="1:2" x14ac:dyDescent="0.25">
      <c r="A137" t="s">
        <v>1571</v>
      </c>
      <c r="B137">
        <v>2</v>
      </c>
    </row>
    <row r="138" spans="1:2" x14ac:dyDescent="0.25">
      <c r="A138" t="s">
        <v>1564</v>
      </c>
      <c r="B138">
        <v>8</v>
      </c>
    </row>
    <row r="139" spans="1:2" x14ac:dyDescent="0.25">
      <c r="A139" t="s">
        <v>1604</v>
      </c>
      <c r="B139">
        <v>1</v>
      </c>
    </row>
    <row r="140" spans="1:2" x14ac:dyDescent="0.25">
      <c r="A140" t="s">
        <v>1509</v>
      </c>
      <c r="B140">
        <v>1</v>
      </c>
    </row>
    <row r="141" spans="1:2" x14ac:dyDescent="0.25">
      <c r="A141" t="s">
        <v>1583</v>
      </c>
      <c r="B141">
        <v>3</v>
      </c>
    </row>
    <row r="142" spans="1:2" x14ac:dyDescent="0.25">
      <c r="A142" t="s">
        <v>1584</v>
      </c>
      <c r="B142">
        <v>1</v>
      </c>
    </row>
    <row r="143" spans="1:2" x14ac:dyDescent="0.25">
      <c r="A143" t="s">
        <v>1702</v>
      </c>
      <c r="B143">
        <v>58</v>
      </c>
    </row>
    <row r="144" spans="1:2" x14ac:dyDescent="0.25">
      <c r="A144" t="s">
        <v>1503</v>
      </c>
      <c r="B144">
        <v>13</v>
      </c>
    </row>
    <row r="145" spans="1:2" x14ac:dyDescent="0.25">
      <c r="A145" t="s">
        <v>1501</v>
      </c>
      <c r="B145">
        <v>1</v>
      </c>
    </row>
    <row r="146" spans="1:2" x14ac:dyDescent="0.25">
      <c r="A146" t="s">
        <v>1590</v>
      </c>
      <c r="B146">
        <v>4</v>
      </c>
    </row>
    <row r="147" spans="1:2" x14ac:dyDescent="0.25">
      <c r="A147" t="s">
        <v>1573</v>
      </c>
      <c r="B147">
        <v>16</v>
      </c>
    </row>
    <row r="148" spans="1:2" x14ac:dyDescent="0.25">
      <c r="A148" t="s">
        <v>1575</v>
      </c>
      <c r="B148">
        <v>37</v>
      </c>
    </row>
    <row r="149" spans="1:2" x14ac:dyDescent="0.25">
      <c r="A149" t="s">
        <v>1568</v>
      </c>
      <c r="B149">
        <v>1</v>
      </c>
    </row>
    <row r="150" spans="1:2" x14ac:dyDescent="0.25">
      <c r="A150" t="s">
        <v>1569</v>
      </c>
      <c r="B150">
        <v>1</v>
      </c>
    </row>
    <row r="151" spans="1:2" x14ac:dyDescent="0.25">
      <c r="A151" t="s">
        <v>1571</v>
      </c>
      <c r="B151">
        <v>1</v>
      </c>
    </row>
    <row r="152" spans="1:2" x14ac:dyDescent="0.25">
      <c r="A152" t="s">
        <v>1600</v>
      </c>
      <c r="B152">
        <v>4</v>
      </c>
    </row>
    <row r="153" spans="1:2" x14ac:dyDescent="0.25">
      <c r="A153" t="s">
        <v>1579</v>
      </c>
      <c r="B153">
        <v>16</v>
      </c>
    </row>
    <row r="154" spans="1:2" x14ac:dyDescent="0.25">
      <c r="A154" t="s">
        <v>1581</v>
      </c>
      <c r="B154">
        <v>3</v>
      </c>
    </row>
    <row r="155" spans="1:2" x14ac:dyDescent="0.25">
      <c r="A155" t="s">
        <v>1564</v>
      </c>
      <c r="B155">
        <v>1</v>
      </c>
    </row>
    <row r="156" spans="1:2" x14ac:dyDescent="0.25">
      <c r="A156" t="s">
        <v>1599</v>
      </c>
      <c r="B156">
        <v>65</v>
      </c>
    </row>
    <row r="157" spans="1:2" x14ac:dyDescent="0.25">
      <c r="A157" t="s">
        <v>1540</v>
      </c>
      <c r="B157">
        <v>21</v>
      </c>
    </row>
    <row r="158" spans="1:2" x14ac:dyDescent="0.25">
      <c r="A158" t="s">
        <v>1607</v>
      </c>
      <c r="B158">
        <v>1</v>
      </c>
    </row>
    <row r="159" spans="1:2" x14ac:dyDescent="0.25">
      <c r="A159" t="s">
        <v>1608</v>
      </c>
      <c r="B159">
        <v>2</v>
      </c>
    </row>
    <row r="160" spans="1:2" x14ac:dyDescent="0.25">
      <c r="A160" t="s">
        <v>1596</v>
      </c>
      <c r="B160">
        <v>2</v>
      </c>
    </row>
    <row r="161" spans="1:2" x14ac:dyDescent="0.25">
      <c r="A161" t="s">
        <v>1594</v>
      </c>
      <c r="B161">
        <v>1</v>
      </c>
    </row>
    <row r="162" spans="1:2" x14ac:dyDescent="0.25">
      <c r="A162" t="s">
        <v>1591</v>
      </c>
      <c r="B162">
        <v>10</v>
      </c>
    </row>
    <row r="163" spans="1:2" x14ac:dyDescent="0.25">
      <c r="A163" t="s">
        <v>1573</v>
      </c>
      <c r="B163">
        <v>14</v>
      </c>
    </row>
    <row r="164" spans="1:2" x14ac:dyDescent="0.25">
      <c r="A164" t="s">
        <v>1575</v>
      </c>
      <c r="B164">
        <v>29</v>
      </c>
    </row>
    <row r="165" spans="1:2" x14ac:dyDescent="0.25">
      <c r="A165" t="s">
        <v>1568</v>
      </c>
      <c r="B165">
        <v>18</v>
      </c>
    </row>
    <row r="166" spans="1:2" x14ac:dyDescent="0.25">
      <c r="A166" t="s">
        <v>1569</v>
      </c>
      <c r="B166">
        <v>7</v>
      </c>
    </row>
    <row r="167" spans="1:2" x14ac:dyDescent="0.25">
      <c r="A167" t="s">
        <v>1571</v>
      </c>
      <c r="B167">
        <v>6</v>
      </c>
    </row>
    <row r="168" spans="1:2" x14ac:dyDescent="0.25">
      <c r="A168" t="s">
        <v>1584</v>
      </c>
      <c r="B168">
        <v>4</v>
      </c>
    </row>
    <row r="169" spans="1:2" x14ac:dyDescent="0.25">
      <c r="A169" t="s">
        <v>1566</v>
      </c>
      <c r="B169">
        <v>5</v>
      </c>
    </row>
    <row r="170" spans="1:2" x14ac:dyDescent="0.25">
      <c r="A170" t="s">
        <v>1600</v>
      </c>
      <c r="B170">
        <v>12</v>
      </c>
    </row>
    <row r="171" spans="1:2" x14ac:dyDescent="0.25">
      <c r="A171" t="s">
        <v>1577</v>
      </c>
      <c r="B171">
        <v>15</v>
      </c>
    </row>
    <row r="172" spans="1:2" x14ac:dyDescent="0.25">
      <c r="A172" t="s">
        <v>1579</v>
      </c>
      <c r="B172">
        <v>33</v>
      </c>
    </row>
    <row r="173" spans="1:2" x14ac:dyDescent="0.25">
      <c r="A173" t="s">
        <v>1581</v>
      </c>
      <c r="B173">
        <v>3</v>
      </c>
    </row>
    <row r="174" spans="1:2" x14ac:dyDescent="0.25">
      <c r="A174" t="s">
        <v>1564</v>
      </c>
      <c r="B174">
        <v>4</v>
      </c>
    </row>
    <row r="175" spans="1:2" x14ac:dyDescent="0.25">
      <c r="A175" t="s">
        <v>1583</v>
      </c>
      <c r="B175">
        <v>3</v>
      </c>
    </row>
    <row r="176" spans="1:2" x14ac:dyDescent="0.25">
      <c r="A176" t="s">
        <v>1609</v>
      </c>
      <c r="B176">
        <v>2</v>
      </c>
    </row>
    <row r="177" spans="1:2" x14ac:dyDescent="0.25">
      <c r="A177" t="s">
        <v>1541</v>
      </c>
      <c r="B177">
        <v>61</v>
      </c>
    </row>
    <row r="178" spans="1:2" x14ac:dyDescent="0.25">
      <c r="A178" t="s">
        <v>1540</v>
      </c>
      <c r="B178">
        <v>22</v>
      </c>
    </row>
    <row r="179" spans="1:2" x14ac:dyDescent="0.25">
      <c r="A179" t="s">
        <v>1566</v>
      </c>
      <c r="B179">
        <v>3</v>
      </c>
    </row>
    <row r="180" spans="1:2" x14ac:dyDescent="0.25">
      <c r="A180" t="s">
        <v>1583</v>
      </c>
      <c r="B180">
        <v>1</v>
      </c>
    </row>
    <row r="181" spans="1:2" x14ac:dyDescent="0.25">
      <c r="A181" t="s">
        <v>1569</v>
      </c>
      <c r="B181">
        <v>5</v>
      </c>
    </row>
    <row r="182" spans="1:2" x14ac:dyDescent="0.25">
      <c r="A182" t="s">
        <v>1571</v>
      </c>
      <c r="B182">
        <v>3</v>
      </c>
    </row>
    <row r="183" spans="1:2" x14ac:dyDescent="0.25">
      <c r="A183" t="s">
        <v>1573</v>
      </c>
      <c r="B183">
        <v>8</v>
      </c>
    </row>
    <row r="184" spans="1:2" x14ac:dyDescent="0.25">
      <c r="A184" t="s">
        <v>1575</v>
      </c>
      <c r="B184">
        <v>57</v>
      </c>
    </row>
    <row r="185" spans="1:2" x14ac:dyDescent="0.25">
      <c r="A185" t="s">
        <v>1568</v>
      </c>
      <c r="B185">
        <v>44</v>
      </c>
    </row>
    <row r="186" spans="1:2" x14ac:dyDescent="0.25">
      <c r="A186" t="s">
        <v>1564</v>
      </c>
      <c r="B186">
        <v>1</v>
      </c>
    </row>
    <row r="187" spans="1:2" x14ac:dyDescent="0.25">
      <c r="A187" t="s">
        <v>1719</v>
      </c>
      <c r="B187">
        <v>99</v>
      </c>
    </row>
    <row r="188" spans="1:2" x14ac:dyDescent="0.25">
      <c r="A188" t="s">
        <v>1540</v>
      </c>
      <c r="B188">
        <v>8</v>
      </c>
    </row>
    <row r="189" spans="1:2" x14ac:dyDescent="0.25">
      <c r="A189" t="s">
        <v>1566</v>
      </c>
      <c r="B189">
        <v>3</v>
      </c>
    </row>
    <row r="190" spans="1:2" x14ac:dyDescent="0.25">
      <c r="A190" t="s">
        <v>1573</v>
      </c>
      <c r="B190">
        <v>10</v>
      </c>
    </row>
    <row r="191" spans="1:2" x14ac:dyDescent="0.25">
      <c r="A191" t="s">
        <v>1575</v>
      </c>
      <c r="B191">
        <v>58</v>
      </c>
    </row>
    <row r="192" spans="1:2" x14ac:dyDescent="0.25">
      <c r="A192" t="s">
        <v>1568</v>
      </c>
      <c r="B192">
        <v>4</v>
      </c>
    </row>
    <row r="193" spans="1:2" x14ac:dyDescent="0.25">
      <c r="A193" t="s">
        <v>1597</v>
      </c>
      <c r="B193">
        <v>4</v>
      </c>
    </row>
    <row r="194" spans="1:2" x14ac:dyDescent="0.25">
      <c r="A194" t="s">
        <v>1569</v>
      </c>
      <c r="B194">
        <v>4</v>
      </c>
    </row>
    <row r="195" spans="1:2" x14ac:dyDescent="0.25">
      <c r="A195" t="s">
        <v>1571</v>
      </c>
      <c r="B195">
        <v>2</v>
      </c>
    </row>
    <row r="196" spans="1:2" x14ac:dyDescent="0.25">
      <c r="A196" t="s">
        <v>1600</v>
      </c>
      <c r="B196">
        <v>15</v>
      </c>
    </row>
    <row r="197" spans="1:2" x14ac:dyDescent="0.25">
      <c r="A197" t="s">
        <v>1577</v>
      </c>
      <c r="B197">
        <v>5</v>
      </c>
    </row>
    <row r="198" spans="1:2" x14ac:dyDescent="0.25">
      <c r="A198" t="s">
        <v>1579</v>
      </c>
      <c r="B198">
        <v>23</v>
      </c>
    </row>
    <row r="199" spans="1:2" x14ac:dyDescent="0.25">
      <c r="A199" t="s">
        <v>1581</v>
      </c>
      <c r="B199">
        <v>3</v>
      </c>
    </row>
    <row r="200" spans="1:2" x14ac:dyDescent="0.25">
      <c r="A200" t="s">
        <v>1564</v>
      </c>
      <c r="B200">
        <v>4</v>
      </c>
    </row>
    <row r="201" spans="1:2" x14ac:dyDescent="0.25">
      <c r="A201" t="s">
        <v>1583</v>
      </c>
      <c r="B201">
        <v>3</v>
      </c>
    </row>
    <row r="202" spans="1:2" x14ac:dyDescent="0.25">
      <c r="A202" t="s">
        <v>1541</v>
      </c>
      <c r="B202">
        <v>11</v>
      </c>
    </row>
    <row r="203" spans="1:2" x14ac:dyDescent="0.25">
      <c r="A203" t="s">
        <v>1540</v>
      </c>
      <c r="B203">
        <v>11</v>
      </c>
    </row>
    <row r="204" spans="1:2" x14ac:dyDescent="0.25">
      <c r="A204" t="s">
        <v>1566</v>
      </c>
      <c r="B204">
        <v>9</v>
      </c>
    </row>
    <row r="205" spans="1:2" x14ac:dyDescent="0.25">
      <c r="A205" t="s">
        <v>1611</v>
      </c>
      <c r="B205">
        <v>107</v>
      </c>
    </row>
    <row r="206" spans="1:2" x14ac:dyDescent="0.25">
      <c r="A206" t="s">
        <v>1585</v>
      </c>
      <c r="B206">
        <v>1</v>
      </c>
    </row>
    <row r="207" spans="1:2" x14ac:dyDescent="0.25">
      <c r="A207" t="s">
        <v>1601</v>
      </c>
      <c r="B207">
        <v>3</v>
      </c>
    </row>
    <row r="208" spans="1:2" x14ac:dyDescent="0.25">
      <c r="A208" t="s">
        <v>1612</v>
      </c>
      <c r="B208">
        <v>58</v>
      </c>
    </row>
    <row r="209" spans="1:2" x14ac:dyDescent="0.25">
      <c r="A209" t="s">
        <v>1595</v>
      </c>
      <c r="B209">
        <v>8</v>
      </c>
    </row>
    <row r="210" spans="1:2" x14ac:dyDescent="0.25">
      <c r="A210" t="s">
        <v>1542</v>
      </c>
      <c r="B210">
        <v>10</v>
      </c>
    </row>
    <row r="211" spans="1:2" x14ac:dyDescent="0.25">
      <c r="A211" t="s">
        <v>1503</v>
      </c>
      <c r="B211">
        <v>19</v>
      </c>
    </row>
    <row r="212" spans="1:2" x14ac:dyDescent="0.25">
      <c r="A212" t="s">
        <v>1590</v>
      </c>
      <c r="B212">
        <v>4</v>
      </c>
    </row>
    <row r="213" spans="1:2" x14ac:dyDescent="0.25">
      <c r="A213" t="s">
        <v>1501</v>
      </c>
      <c r="B213">
        <v>3</v>
      </c>
    </row>
    <row r="214" spans="1:2" x14ac:dyDescent="0.25">
      <c r="A214" t="s">
        <v>1509</v>
      </c>
      <c r="B214">
        <v>1</v>
      </c>
    </row>
    <row r="215" spans="1:2" x14ac:dyDescent="0.25">
      <c r="A215" t="s">
        <v>1573</v>
      </c>
      <c r="B215">
        <v>18</v>
      </c>
    </row>
    <row r="216" spans="1:2" x14ac:dyDescent="0.25">
      <c r="A216" t="s">
        <v>1513</v>
      </c>
      <c r="B216">
        <v>14</v>
      </c>
    </row>
    <row r="217" spans="1:2" x14ac:dyDescent="0.25">
      <c r="A217" t="s">
        <v>1575</v>
      </c>
      <c r="B217">
        <v>7</v>
      </c>
    </row>
    <row r="218" spans="1:2" x14ac:dyDescent="0.25">
      <c r="A218" t="s">
        <v>1568</v>
      </c>
      <c r="B218">
        <v>1</v>
      </c>
    </row>
    <row r="219" spans="1:2" x14ac:dyDescent="0.25">
      <c r="A219" t="s">
        <v>1569</v>
      </c>
      <c r="B219">
        <v>2</v>
      </c>
    </row>
    <row r="220" spans="1:2" x14ac:dyDescent="0.25">
      <c r="A220" t="s">
        <v>1571</v>
      </c>
      <c r="B220">
        <v>1</v>
      </c>
    </row>
    <row r="221" spans="1:2" x14ac:dyDescent="0.25">
      <c r="A221" t="s">
        <v>1600</v>
      </c>
      <c r="B221">
        <v>9</v>
      </c>
    </row>
    <row r="222" spans="1:2" x14ac:dyDescent="0.25">
      <c r="A222" t="s">
        <v>1579</v>
      </c>
      <c r="B222">
        <v>18</v>
      </c>
    </row>
    <row r="223" spans="1:2" x14ac:dyDescent="0.25">
      <c r="A223" t="s">
        <v>1581</v>
      </c>
      <c r="B223">
        <v>3</v>
      </c>
    </row>
    <row r="224" spans="1:2" x14ac:dyDescent="0.25">
      <c r="A224" t="s">
        <v>1564</v>
      </c>
      <c r="B224">
        <v>4</v>
      </c>
    </row>
    <row r="225" spans="1:2" x14ac:dyDescent="0.25">
      <c r="A225" t="s">
        <v>1541</v>
      </c>
      <c r="B225">
        <v>1</v>
      </c>
    </row>
    <row r="226" spans="1:2" x14ac:dyDescent="0.25">
      <c r="A226" t="s">
        <v>1540</v>
      </c>
      <c r="B226">
        <v>1</v>
      </c>
    </row>
    <row r="227" spans="1:2" x14ac:dyDescent="0.25">
      <c r="A227" t="s">
        <v>1566</v>
      </c>
      <c r="B227">
        <v>10</v>
      </c>
    </row>
    <row r="228" spans="1:2" x14ac:dyDescent="0.25">
      <c r="A228" t="s">
        <v>1568</v>
      </c>
      <c r="B228">
        <v>1</v>
      </c>
    </row>
    <row r="229" spans="1:2" x14ac:dyDescent="0.25">
      <c r="A229" t="s">
        <v>1569</v>
      </c>
      <c r="B229">
        <v>2</v>
      </c>
    </row>
    <row r="230" spans="1:2" x14ac:dyDescent="0.25">
      <c r="A230" t="s">
        <v>1571</v>
      </c>
      <c r="B230">
        <v>1</v>
      </c>
    </row>
    <row r="231" spans="1:2" x14ac:dyDescent="0.25">
      <c r="A231" t="s">
        <v>1573</v>
      </c>
      <c r="B231">
        <v>9</v>
      </c>
    </row>
    <row r="232" spans="1:2" x14ac:dyDescent="0.25">
      <c r="A232" t="s">
        <v>1575</v>
      </c>
      <c r="B232">
        <v>6</v>
      </c>
    </row>
    <row r="233" spans="1:2" x14ac:dyDescent="0.25">
      <c r="A233" t="s">
        <v>1577</v>
      </c>
      <c r="B233">
        <v>7</v>
      </c>
    </row>
    <row r="234" spans="1:2" x14ac:dyDescent="0.25">
      <c r="A234" t="s">
        <v>1581</v>
      </c>
      <c r="B234">
        <v>1</v>
      </c>
    </row>
    <row r="235" spans="1:2" x14ac:dyDescent="0.25">
      <c r="A235" t="s">
        <v>1564</v>
      </c>
      <c r="B235">
        <v>1</v>
      </c>
    </row>
    <row r="236" spans="1:2" x14ac:dyDescent="0.25">
      <c r="A236" t="s">
        <v>1541</v>
      </c>
      <c r="B236">
        <v>3</v>
      </c>
    </row>
    <row r="237" spans="1:2" x14ac:dyDescent="0.25">
      <c r="A237" t="s">
        <v>1540</v>
      </c>
      <c r="B237">
        <v>3</v>
      </c>
    </row>
    <row r="238" spans="1:2" x14ac:dyDescent="0.25">
      <c r="A238" t="s">
        <v>1566</v>
      </c>
      <c r="B238">
        <v>5</v>
      </c>
    </row>
    <row r="239" spans="1:2" x14ac:dyDescent="0.25">
      <c r="A239" t="s">
        <v>1573</v>
      </c>
      <c r="B239">
        <v>9</v>
      </c>
    </row>
    <row r="240" spans="1:2" x14ac:dyDescent="0.25">
      <c r="A240" t="s">
        <v>1575</v>
      </c>
      <c r="B240">
        <v>20</v>
      </c>
    </row>
    <row r="241" spans="1:2" x14ac:dyDescent="0.25">
      <c r="A241" t="s">
        <v>1568</v>
      </c>
      <c r="B241">
        <v>3</v>
      </c>
    </row>
    <row r="242" spans="1:2" x14ac:dyDescent="0.25">
      <c r="A242" t="s">
        <v>1569</v>
      </c>
      <c r="B242">
        <v>3</v>
      </c>
    </row>
    <row r="243" spans="1:2" x14ac:dyDescent="0.25">
      <c r="A243" t="s">
        <v>1571</v>
      </c>
      <c r="B243">
        <v>2</v>
      </c>
    </row>
    <row r="244" spans="1:2" x14ac:dyDescent="0.25">
      <c r="A244" t="s">
        <v>1600</v>
      </c>
      <c r="B244">
        <v>19</v>
      </c>
    </row>
    <row r="245" spans="1:2" x14ac:dyDescent="0.25">
      <c r="A245" t="s">
        <v>1577</v>
      </c>
      <c r="B245">
        <v>8</v>
      </c>
    </row>
    <row r="246" spans="1:2" x14ac:dyDescent="0.25">
      <c r="A246" t="s">
        <v>1579</v>
      </c>
      <c r="B246">
        <v>25</v>
      </c>
    </row>
    <row r="247" spans="1:2" x14ac:dyDescent="0.25">
      <c r="A247" t="s">
        <v>1581</v>
      </c>
      <c r="B247">
        <v>6</v>
      </c>
    </row>
    <row r="248" spans="1:2" x14ac:dyDescent="0.25">
      <c r="A248" t="s">
        <v>1564</v>
      </c>
      <c r="B248">
        <v>2</v>
      </c>
    </row>
    <row r="249" spans="1:2" x14ac:dyDescent="0.25">
      <c r="A249" t="s">
        <v>1583</v>
      </c>
      <c r="B249">
        <v>1</v>
      </c>
    </row>
    <row r="250" spans="1:2" x14ac:dyDescent="0.25">
      <c r="A250" t="s">
        <v>1541</v>
      </c>
      <c r="B250">
        <v>27</v>
      </c>
    </row>
    <row r="251" spans="1:2" x14ac:dyDescent="0.25">
      <c r="A251" t="s">
        <v>1540</v>
      </c>
      <c r="B251">
        <v>1</v>
      </c>
    </row>
    <row r="252" spans="1:2" x14ac:dyDescent="0.25">
      <c r="A252" t="s">
        <v>1566</v>
      </c>
      <c r="B252">
        <v>4</v>
      </c>
    </row>
    <row r="253" spans="1:2" x14ac:dyDescent="0.25">
      <c r="A253" t="s">
        <v>1564</v>
      </c>
      <c r="B253">
        <v>3</v>
      </c>
    </row>
    <row r="254" spans="1:2" x14ac:dyDescent="0.25">
      <c r="A254" t="s">
        <v>1568</v>
      </c>
      <c r="B254">
        <v>1</v>
      </c>
    </row>
    <row r="255" spans="1:2" x14ac:dyDescent="0.25">
      <c r="A255" t="s">
        <v>1569</v>
      </c>
      <c r="B255">
        <v>2</v>
      </c>
    </row>
    <row r="256" spans="1:2" x14ac:dyDescent="0.25">
      <c r="A256" t="s">
        <v>1571</v>
      </c>
      <c r="B256">
        <v>1</v>
      </c>
    </row>
    <row r="257" spans="1:2" x14ac:dyDescent="0.25">
      <c r="A257" t="s">
        <v>1573</v>
      </c>
      <c r="B257">
        <v>6</v>
      </c>
    </row>
    <row r="258" spans="1:2" x14ac:dyDescent="0.25">
      <c r="A258" t="s">
        <v>1575</v>
      </c>
      <c r="B258">
        <v>19</v>
      </c>
    </row>
    <row r="259" spans="1:2" x14ac:dyDescent="0.25">
      <c r="A259" t="s">
        <v>1600</v>
      </c>
      <c r="B259">
        <v>8</v>
      </c>
    </row>
    <row r="260" spans="1:2" x14ac:dyDescent="0.25">
      <c r="A260" t="s">
        <v>1579</v>
      </c>
      <c r="B260">
        <v>27</v>
      </c>
    </row>
    <row r="261" spans="1:2" x14ac:dyDescent="0.25">
      <c r="A261" t="s">
        <v>1581</v>
      </c>
      <c r="B261">
        <v>5</v>
      </c>
    </row>
    <row r="262" spans="1:2" x14ac:dyDescent="0.25">
      <c r="A262" t="s">
        <v>1577</v>
      </c>
      <c r="B262">
        <v>1</v>
      </c>
    </row>
    <row r="263" spans="1:2" x14ac:dyDescent="0.25">
      <c r="A263" t="s">
        <v>1541</v>
      </c>
      <c r="B263">
        <v>4</v>
      </c>
    </row>
    <row r="264" spans="1:2" x14ac:dyDescent="0.25">
      <c r="A264" t="s">
        <v>1540</v>
      </c>
      <c r="B264">
        <v>7</v>
      </c>
    </row>
    <row r="265" spans="1:2" x14ac:dyDescent="0.25">
      <c r="A265" t="s">
        <v>1566</v>
      </c>
      <c r="B265">
        <v>3</v>
      </c>
    </row>
    <row r="266" spans="1:2" x14ac:dyDescent="0.25">
      <c r="A266" t="s">
        <v>1568</v>
      </c>
      <c r="B266">
        <v>2</v>
      </c>
    </row>
    <row r="267" spans="1:2" x14ac:dyDescent="0.25">
      <c r="A267" t="s">
        <v>1569</v>
      </c>
      <c r="B267">
        <v>1</v>
      </c>
    </row>
    <row r="268" spans="1:2" x14ac:dyDescent="0.25">
      <c r="A268" t="s">
        <v>1571</v>
      </c>
      <c r="B268">
        <v>1</v>
      </c>
    </row>
    <row r="269" spans="1:2" x14ac:dyDescent="0.25">
      <c r="A269" t="s">
        <v>1573</v>
      </c>
      <c r="B269">
        <v>12</v>
      </c>
    </row>
    <row r="270" spans="1:2" x14ac:dyDescent="0.25">
      <c r="A270" t="s">
        <v>1575</v>
      </c>
      <c r="B270">
        <v>10</v>
      </c>
    </row>
    <row r="271" spans="1:2" x14ac:dyDescent="0.25">
      <c r="A271" t="s">
        <v>1540</v>
      </c>
      <c r="B271">
        <v>6</v>
      </c>
    </row>
    <row r="272" spans="1:2" x14ac:dyDescent="0.25">
      <c r="A272" t="s">
        <v>1541</v>
      </c>
      <c r="B272">
        <v>7</v>
      </c>
    </row>
    <row r="273" spans="1:2" x14ac:dyDescent="0.25">
      <c r="A273" t="s">
        <v>1566</v>
      </c>
      <c r="B273">
        <v>5</v>
      </c>
    </row>
    <row r="274" spans="1:2" x14ac:dyDescent="0.25">
      <c r="A274" t="s">
        <v>1600</v>
      </c>
      <c r="B274">
        <v>26</v>
      </c>
    </row>
    <row r="275" spans="1:2" x14ac:dyDescent="0.25">
      <c r="A275" t="s">
        <v>1577</v>
      </c>
      <c r="B275">
        <v>1</v>
      </c>
    </row>
    <row r="276" spans="1:2" x14ac:dyDescent="0.25">
      <c r="A276" t="s">
        <v>1579</v>
      </c>
      <c r="B276">
        <v>37</v>
      </c>
    </row>
    <row r="277" spans="1:2" x14ac:dyDescent="0.25">
      <c r="A277" t="s">
        <v>1581</v>
      </c>
      <c r="B277">
        <v>7</v>
      </c>
    </row>
    <row r="278" spans="1:2" x14ac:dyDescent="0.25">
      <c r="A278" t="s">
        <v>1564</v>
      </c>
      <c r="B278">
        <v>2</v>
      </c>
    </row>
    <row r="279" spans="1:2" x14ac:dyDescent="0.25">
      <c r="A279" t="s">
        <v>1569</v>
      </c>
      <c r="B279">
        <v>1</v>
      </c>
    </row>
    <row r="280" spans="1:2" x14ac:dyDescent="0.25">
      <c r="A280" t="s">
        <v>1570</v>
      </c>
      <c r="B280">
        <v>1</v>
      </c>
    </row>
    <row r="281" spans="1:2" x14ac:dyDescent="0.25">
      <c r="A281" t="s">
        <v>1511</v>
      </c>
      <c r="B281">
        <v>36</v>
      </c>
    </row>
    <row r="282" spans="1:2" x14ac:dyDescent="0.25">
      <c r="A282" t="s">
        <v>1503</v>
      </c>
      <c r="B282">
        <v>4</v>
      </c>
    </row>
    <row r="283" spans="1:2" x14ac:dyDescent="0.25">
      <c r="A283" t="s">
        <v>1501</v>
      </c>
      <c r="B283">
        <v>1</v>
      </c>
    </row>
    <row r="284" spans="1:2" x14ac:dyDescent="0.25">
      <c r="A284" t="s">
        <v>1573</v>
      </c>
      <c r="B284">
        <v>11</v>
      </c>
    </row>
    <row r="285" spans="1:2" x14ac:dyDescent="0.25">
      <c r="A285" t="s">
        <v>1568</v>
      </c>
      <c r="B285">
        <v>1</v>
      </c>
    </row>
    <row r="286" spans="1:2" x14ac:dyDescent="0.25">
      <c r="A286" t="s">
        <v>1569</v>
      </c>
      <c r="B286">
        <v>2</v>
      </c>
    </row>
    <row r="287" spans="1:2" x14ac:dyDescent="0.25">
      <c r="A287" t="s">
        <v>1571</v>
      </c>
      <c r="B287">
        <v>1</v>
      </c>
    </row>
    <row r="288" spans="1:2" x14ac:dyDescent="0.25">
      <c r="A288" t="s">
        <v>1575</v>
      </c>
      <c r="B288">
        <v>5</v>
      </c>
    </row>
    <row r="289" spans="1:2" x14ac:dyDescent="0.25">
      <c r="A289" t="s">
        <v>1590</v>
      </c>
      <c r="B289">
        <v>1</v>
      </c>
    </row>
    <row r="290" spans="1:2" x14ac:dyDescent="0.25">
      <c r="A290" t="s">
        <v>1564</v>
      </c>
      <c r="B290">
        <v>1</v>
      </c>
    </row>
    <row r="291" spans="1:2" x14ac:dyDescent="0.25">
      <c r="A291" t="s">
        <v>1511</v>
      </c>
      <c r="B291">
        <v>17</v>
      </c>
    </row>
    <row r="292" spans="1:2" x14ac:dyDescent="0.25">
      <c r="A292" t="s">
        <v>1503</v>
      </c>
      <c r="B292">
        <v>13</v>
      </c>
    </row>
    <row r="293" spans="1:2" x14ac:dyDescent="0.25">
      <c r="A293" t="s">
        <v>1501</v>
      </c>
      <c r="B293">
        <v>19</v>
      </c>
    </row>
    <row r="294" spans="1:2" x14ac:dyDescent="0.25">
      <c r="A294" t="s">
        <v>1606</v>
      </c>
      <c r="B294">
        <v>1</v>
      </c>
    </row>
    <row r="295" spans="1:2" x14ac:dyDescent="0.25">
      <c r="A295" t="s">
        <v>1569</v>
      </c>
      <c r="B295">
        <v>4</v>
      </c>
    </row>
    <row r="296" spans="1:2" x14ac:dyDescent="0.25">
      <c r="A296" t="s">
        <v>1568</v>
      </c>
      <c r="B296">
        <v>2</v>
      </c>
    </row>
    <row r="297" spans="1:2" x14ac:dyDescent="0.25">
      <c r="A297" t="s">
        <v>1571</v>
      </c>
      <c r="B297">
        <v>2</v>
      </c>
    </row>
    <row r="298" spans="1:2" x14ac:dyDescent="0.25">
      <c r="A298" t="s">
        <v>1573</v>
      </c>
      <c r="B298">
        <v>30</v>
      </c>
    </row>
    <row r="299" spans="1:2" x14ac:dyDescent="0.25">
      <c r="A299" t="s">
        <v>1590</v>
      </c>
      <c r="B299">
        <v>3</v>
      </c>
    </row>
    <row r="300" spans="1:2" x14ac:dyDescent="0.25">
      <c r="A300" t="s">
        <v>1575</v>
      </c>
      <c r="B300">
        <v>8</v>
      </c>
    </row>
    <row r="301" spans="1:2" x14ac:dyDescent="0.25">
      <c r="A301" t="s">
        <v>1564</v>
      </c>
      <c r="B301">
        <v>1</v>
      </c>
    </row>
    <row r="302" spans="1:2" x14ac:dyDescent="0.25">
      <c r="A302" t="s">
        <v>1583</v>
      </c>
      <c r="B302">
        <v>1</v>
      </c>
    </row>
    <row r="303" spans="1:2" x14ac:dyDescent="0.25">
      <c r="A303" t="s">
        <v>1720</v>
      </c>
      <c r="B303">
        <v>36</v>
      </c>
    </row>
    <row r="304" spans="1:2" x14ac:dyDescent="0.25">
      <c r="A304" t="s">
        <v>1540</v>
      </c>
      <c r="B304">
        <v>3</v>
      </c>
    </row>
    <row r="305" spans="1:2" x14ac:dyDescent="0.25">
      <c r="A305" t="s">
        <v>1566</v>
      </c>
      <c r="B305">
        <v>5</v>
      </c>
    </row>
    <row r="306" spans="1:2" x14ac:dyDescent="0.25">
      <c r="A306" t="s">
        <v>1573</v>
      </c>
      <c r="B306">
        <v>6</v>
      </c>
    </row>
    <row r="307" spans="1:2" x14ac:dyDescent="0.25">
      <c r="A307" t="s">
        <v>1575</v>
      </c>
      <c r="B307">
        <v>3</v>
      </c>
    </row>
    <row r="308" spans="1:2" x14ac:dyDescent="0.25">
      <c r="A308" t="s">
        <v>1600</v>
      </c>
      <c r="B308">
        <v>4</v>
      </c>
    </row>
    <row r="309" spans="1:2" x14ac:dyDescent="0.25">
      <c r="A309" t="s">
        <v>1579</v>
      </c>
      <c r="B309">
        <v>25</v>
      </c>
    </row>
    <row r="310" spans="1:2" x14ac:dyDescent="0.25">
      <c r="A310" t="s">
        <v>1581</v>
      </c>
      <c r="B310">
        <v>4</v>
      </c>
    </row>
    <row r="311" spans="1:2" x14ac:dyDescent="0.25">
      <c r="A311" t="s">
        <v>1564</v>
      </c>
      <c r="B311">
        <v>3</v>
      </c>
    </row>
    <row r="312" spans="1:2" x14ac:dyDescent="0.25">
      <c r="A312" t="s">
        <v>1596</v>
      </c>
      <c r="B312">
        <v>7</v>
      </c>
    </row>
    <row r="313" spans="1:2" x14ac:dyDescent="0.25">
      <c r="A313" t="s">
        <v>1543</v>
      </c>
      <c r="B313">
        <v>35</v>
      </c>
    </row>
    <row r="314" spans="1:2" x14ac:dyDescent="0.25">
      <c r="A314" t="s">
        <v>1503</v>
      </c>
      <c r="B314">
        <v>30</v>
      </c>
    </row>
    <row r="315" spans="1:2" x14ac:dyDescent="0.25">
      <c r="A315" t="s">
        <v>1566</v>
      </c>
      <c r="B315">
        <v>6</v>
      </c>
    </row>
    <row r="316" spans="1:2" x14ac:dyDescent="0.25">
      <c r="A316" t="s">
        <v>1573</v>
      </c>
      <c r="B316">
        <v>16</v>
      </c>
    </row>
    <row r="317" spans="1:2" x14ac:dyDescent="0.25">
      <c r="A317" t="s">
        <v>1575</v>
      </c>
      <c r="B317">
        <v>50</v>
      </c>
    </row>
    <row r="318" spans="1:2" x14ac:dyDescent="0.25">
      <c r="A318" t="s">
        <v>1600</v>
      </c>
      <c r="B318">
        <v>21</v>
      </c>
    </row>
    <row r="319" spans="1:2" x14ac:dyDescent="0.25">
      <c r="A319" t="s">
        <v>1579</v>
      </c>
      <c r="B319">
        <v>37</v>
      </c>
    </row>
    <row r="320" spans="1:2" x14ac:dyDescent="0.25">
      <c r="A320" t="s">
        <v>1581</v>
      </c>
      <c r="B320">
        <v>22</v>
      </c>
    </row>
    <row r="321" spans="1:2" x14ac:dyDescent="0.25">
      <c r="A321" t="s">
        <v>1590</v>
      </c>
      <c r="B321">
        <v>1</v>
      </c>
    </row>
    <row r="322" spans="1:2" x14ac:dyDescent="0.25">
      <c r="A322" t="s">
        <v>1564</v>
      </c>
      <c r="B322">
        <v>8</v>
      </c>
    </row>
    <row r="323" spans="1:2" x14ac:dyDescent="0.25">
      <c r="A323" t="s">
        <v>1511</v>
      </c>
      <c r="B323">
        <v>51</v>
      </c>
    </row>
    <row r="324" spans="1:2" x14ac:dyDescent="0.25">
      <c r="A324" t="s">
        <v>1596</v>
      </c>
      <c r="B324">
        <v>1</v>
      </c>
    </row>
    <row r="325" spans="1:2" x14ac:dyDescent="0.25">
      <c r="A325" t="s">
        <v>1541</v>
      </c>
      <c r="B325">
        <v>1</v>
      </c>
    </row>
    <row r="326" spans="1:2" x14ac:dyDescent="0.25">
      <c r="A326" t="s">
        <v>1540</v>
      </c>
      <c r="B326">
        <v>1</v>
      </c>
    </row>
    <row r="327" spans="1:2" x14ac:dyDescent="0.25">
      <c r="A327" t="s">
        <v>1566</v>
      </c>
      <c r="B327">
        <v>5</v>
      </c>
    </row>
    <row r="328" spans="1:2" x14ac:dyDescent="0.25">
      <c r="A328" t="s">
        <v>1591</v>
      </c>
      <c r="B328">
        <v>9</v>
      </c>
    </row>
    <row r="329" spans="1:2" x14ac:dyDescent="0.25">
      <c r="A329" t="s">
        <v>1573</v>
      </c>
      <c r="B329">
        <v>12</v>
      </c>
    </row>
    <row r="330" spans="1:2" x14ac:dyDescent="0.25">
      <c r="A330" t="s">
        <v>1575</v>
      </c>
      <c r="B330">
        <v>10</v>
      </c>
    </row>
    <row r="331" spans="1:2" x14ac:dyDescent="0.25">
      <c r="A331" t="s">
        <v>1569</v>
      </c>
      <c r="B331">
        <v>4</v>
      </c>
    </row>
    <row r="332" spans="1:2" x14ac:dyDescent="0.25">
      <c r="A332" t="s">
        <v>1568</v>
      </c>
      <c r="B332">
        <v>30</v>
      </c>
    </row>
    <row r="333" spans="1:2" x14ac:dyDescent="0.25">
      <c r="A333" t="s">
        <v>1571</v>
      </c>
      <c r="B333">
        <v>2</v>
      </c>
    </row>
    <row r="334" spans="1:2" x14ac:dyDescent="0.25">
      <c r="A334" t="s">
        <v>1564</v>
      </c>
      <c r="B334">
        <v>3</v>
      </c>
    </row>
    <row r="335" spans="1:2" x14ac:dyDescent="0.25">
      <c r="A335" t="s">
        <v>1600</v>
      </c>
      <c r="B335">
        <v>5</v>
      </c>
    </row>
    <row r="336" spans="1:2" x14ac:dyDescent="0.25">
      <c r="A336" t="s">
        <v>1579</v>
      </c>
      <c r="B336">
        <v>41</v>
      </c>
    </row>
    <row r="337" spans="1:2" x14ac:dyDescent="0.25">
      <c r="A337" t="s">
        <v>1581</v>
      </c>
      <c r="B337">
        <v>2</v>
      </c>
    </row>
    <row r="338" spans="1:2" x14ac:dyDescent="0.25">
      <c r="A338" t="s">
        <v>1610</v>
      </c>
      <c r="B338">
        <v>2</v>
      </c>
    </row>
    <row r="339" spans="1:2" x14ac:dyDescent="0.25">
      <c r="A339" t="s">
        <v>2073</v>
      </c>
      <c r="B339">
        <v>1</v>
      </c>
    </row>
    <row r="340" spans="1:2" x14ac:dyDescent="0.25">
      <c r="A340" t="s">
        <v>1587</v>
      </c>
      <c r="B340">
        <v>1</v>
      </c>
    </row>
    <row r="341" spans="1:2" x14ac:dyDescent="0.25">
      <c r="A341" t="s">
        <v>1577</v>
      </c>
      <c r="B341">
        <v>15</v>
      </c>
    </row>
    <row r="342" spans="1:2" x14ac:dyDescent="0.25">
      <c r="A342" t="s">
        <v>1609</v>
      </c>
      <c r="B342">
        <v>1</v>
      </c>
    </row>
    <row r="343" spans="1:2" x14ac:dyDescent="0.25">
      <c r="A343" t="s">
        <v>1584</v>
      </c>
      <c r="B343">
        <v>4</v>
      </c>
    </row>
    <row r="344" spans="1:2" x14ac:dyDescent="0.25">
      <c r="A344" t="s">
        <v>1583</v>
      </c>
      <c r="B344">
        <v>1</v>
      </c>
    </row>
    <row r="345" spans="1:2" x14ac:dyDescent="0.25">
      <c r="A345" t="s">
        <v>1720</v>
      </c>
      <c r="B345">
        <v>20</v>
      </c>
    </row>
    <row r="346" spans="1:2" x14ac:dyDescent="0.25">
      <c r="A346" t="s">
        <v>1541</v>
      </c>
      <c r="B346">
        <v>1</v>
      </c>
    </row>
    <row r="347" spans="1:2" x14ac:dyDescent="0.25">
      <c r="A347" t="s">
        <v>1566</v>
      </c>
      <c r="B347">
        <v>4</v>
      </c>
    </row>
    <row r="348" spans="1:2" x14ac:dyDescent="0.25">
      <c r="A348" t="s">
        <v>1564</v>
      </c>
      <c r="B348">
        <v>4</v>
      </c>
    </row>
    <row r="349" spans="1:2" x14ac:dyDescent="0.25">
      <c r="A349" t="s">
        <v>1575</v>
      </c>
      <c r="B349">
        <v>1</v>
      </c>
    </row>
    <row r="350" spans="1:2" x14ac:dyDescent="0.25">
      <c r="A350" t="s">
        <v>1573</v>
      </c>
      <c r="B350">
        <v>3</v>
      </c>
    </row>
    <row r="351" spans="1:2" x14ac:dyDescent="0.25">
      <c r="A351" t="s">
        <v>1600</v>
      </c>
      <c r="B351">
        <v>9</v>
      </c>
    </row>
    <row r="352" spans="1:2" x14ac:dyDescent="0.25">
      <c r="A352" t="s">
        <v>1605</v>
      </c>
      <c r="B352">
        <v>3</v>
      </c>
    </row>
    <row r="353" spans="1:2" x14ac:dyDescent="0.25">
      <c r="A353" t="s">
        <v>1579</v>
      </c>
      <c r="B353">
        <v>20</v>
      </c>
    </row>
    <row r="354" spans="1:2" x14ac:dyDescent="0.25">
      <c r="A354" t="s">
        <v>1581</v>
      </c>
      <c r="B354">
        <v>2</v>
      </c>
    </row>
    <row r="355" spans="1:2" x14ac:dyDescent="0.25">
      <c r="A355" t="s">
        <v>1540</v>
      </c>
      <c r="B355">
        <v>22</v>
      </c>
    </row>
    <row r="356" spans="1:2" x14ac:dyDescent="0.25">
      <c r="A356" t="s">
        <v>1610</v>
      </c>
      <c r="B356">
        <v>1</v>
      </c>
    </row>
    <row r="357" spans="1:2" x14ac:dyDescent="0.25">
      <c r="A357" t="s">
        <v>1541</v>
      </c>
      <c r="B357">
        <v>741</v>
      </c>
    </row>
    <row r="358" spans="1:2" x14ac:dyDescent="0.25">
      <c r="A358" t="s">
        <v>1540</v>
      </c>
      <c r="B358">
        <v>1</v>
      </c>
    </row>
    <row r="359" spans="1:2" x14ac:dyDescent="0.25">
      <c r="A359" t="s">
        <v>1566</v>
      </c>
      <c r="B359">
        <v>5</v>
      </c>
    </row>
    <row r="360" spans="1:2" x14ac:dyDescent="0.25">
      <c r="A360" t="s">
        <v>1573</v>
      </c>
      <c r="B360">
        <v>4</v>
      </c>
    </row>
    <row r="361" spans="1:2" x14ac:dyDescent="0.25">
      <c r="A361" t="s">
        <v>1575</v>
      </c>
      <c r="B361">
        <v>7</v>
      </c>
    </row>
    <row r="362" spans="1:2" x14ac:dyDescent="0.25">
      <c r="A362" t="s">
        <v>1600</v>
      </c>
      <c r="B362">
        <v>26</v>
      </c>
    </row>
    <row r="363" spans="1:2" x14ac:dyDescent="0.25">
      <c r="A363" t="s">
        <v>1579</v>
      </c>
      <c r="B363">
        <v>45</v>
      </c>
    </row>
    <row r="364" spans="1:2" x14ac:dyDescent="0.25">
      <c r="A364" t="s">
        <v>1581</v>
      </c>
      <c r="B364">
        <v>7</v>
      </c>
    </row>
    <row r="365" spans="1:2" x14ac:dyDescent="0.25">
      <c r="A365" t="s">
        <v>1564</v>
      </c>
      <c r="B365">
        <v>4</v>
      </c>
    </row>
    <row r="366" spans="1:2" x14ac:dyDescent="0.25">
      <c r="A366" t="s">
        <v>1604</v>
      </c>
      <c r="B366">
        <v>1</v>
      </c>
    </row>
    <row r="367" spans="1:2" x14ac:dyDescent="0.25">
      <c r="A367" t="s">
        <v>1596</v>
      </c>
      <c r="B367">
        <v>1</v>
      </c>
    </row>
    <row r="368" spans="1:2" x14ac:dyDescent="0.25">
      <c r="A368" t="s">
        <v>1720</v>
      </c>
      <c r="B368">
        <v>29</v>
      </c>
    </row>
    <row r="369" spans="1:2" x14ac:dyDescent="0.25">
      <c r="A369" t="s">
        <v>1540</v>
      </c>
      <c r="B369">
        <v>1</v>
      </c>
    </row>
    <row r="370" spans="1:2" x14ac:dyDescent="0.25">
      <c r="A370" t="s">
        <v>1566</v>
      </c>
      <c r="B370">
        <v>13</v>
      </c>
    </row>
    <row r="371" spans="1:2" x14ac:dyDescent="0.25">
      <c r="A371" t="s">
        <v>1573</v>
      </c>
      <c r="B371">
        <v>4</v>
      </c>
    </row>
    <row r="372" spans="1:2" x14ac:dyDescent="0.25">
      <c r="A372" t="s">
        <v>1575</v>
      </c>
      <c r="B372">
        <v>60</v>
      </c>
    </row>
    <row r="373" spans="1:2" x14ac:dyDescent="0.25">
      <c r="A373" t="s">
        <v>1564</v>
      </c>
      <c r="B373">
        <v>3</v>
      </c>
    </row>
    <row r="374" spans="1:2" x14ac:dyDescent="0.25">
      <c r="A374" t="s">
        <v>1600</v>
      </c>
      <c r="B374">
        <v>22</v>
      </c>
    </row>
    <row r="375" spans="1:2" x14ac:dyDescent="0.25">
      <c r="A375" t="s">
        <v>1579</v>
      </c>
      <c r="B375">
        <v>26</v>
      </c>
    </row>
    <row r="376" spans="1:2" x14ac:dyDescent="0.25">
      <c r="A376" t="s">
        <v>1581</v>
      </c>
      <c r="B376">
        <v>2</v>
      </c>
    </row>
    <row r="377" spans="1:2" x14ac:dyDescent="0.25">
      <c r="A377" t="s">
        <v>1596</v>
      </c>
      <c r="B377">
        <v>1</v>
      </c>
    </row>
    <row r="378" spans="1:2" x14ac:dyDescent="0.25">
      <c r="A378" t="s">
        <v>1720</v>
      </c>
      <c r="B378">
        <v>8</v>
      </c>
    </row>
    <row r="379" spans="1:2" x14ac:dyDescent="0.25">
      <c r="A379" t="s">
        <v>1540</v>
      </c>
      <c r="B379">
        <v>10</v>
      </c>
    </row>
    <row r="380" spans="1:2" x14ac:dyDescent="0.25">
      <c r="A380" t="s">
        <v>1566</v>
      </c>
      <c r="B380">
        <v>16</v>
      </c>
    </row>
    <row r="381" spans="1:2" x14ac:dyDescent="0.25">
      <c r="A381" t="s">
        <v>1573</v>
      </c>
      <c r="B381">
        <v>18</v>
      </c>
    </row>
    <row r="382" spans="1:2" x14ac:dyDescent="0.25">
      <c r="A382" t="s">
        <v>1575</v>
      </c>
      <c r="B382">
        <v>22</v>
      </c>
    </row>
    <row r="383" spans="1:2" x14ac:dyDescent="0.25">
      <c r="A383" t="s">
        <v>1564</v>
      </c>
      <c r="B383">
        <v>4</v>
      </c>
    </row>
    <row r="384" spans="1:2" x14ac:dyDescent="0.25">
      <c r="A384" t="s">
        <v>1600</v>
      </c>
      <c r="B384">
        <v>38</v>
      </c>
    </row>
    <row r="385" spans="1:2" x14ac:dyDescent="0.25">
      <c r="A385" t="s">
        <v>1579</v>
      </c>
      <c r="B385">
        <v>95</v>
      </c>
    </row>
    <row r="386" spans="1:2" x14ac:dyDescent="0.25">
      <c r="A386" t="s">
        <v>1581</v>
      </c>
      <c r="B386">
        <v>13</v>
      </c>
    </row>
    <row r="387" spans="1:2" x14ac:dyDescent="0.25">
      <c r="A387" t="s">
        <v>1596</v>
      </c>
      <c r="B387">
        <v>3</v>
      </c>
    </row>
    <row r="388" spans="1:2" x14ac:dyDescent="0.25">
      <c r="A388" t="s">
        <v>1541</v>
      </c>
      <c r="B388">
        <v>725</v>
      </c>
    </row>
    <row r="389" spans="1:2" x14ac:dyDescent="0.25">
      <c r="A389" t="s">
        <v>1540</v>
      </c>
      <c r="B389">
        <v>1</v>
      </c>
    </row>
    <row r="390" spans="1:2" x14ac:dyDescent="0.25">
      <c r="A390" t="s">
        <v>1566</v>
      </c>
      <c r="B390">
        <v>4</v>
      </c>
    </row>
    <row r="391" spans="1:2" x14ac:dyDescent="0.25">
      <c r="A391" t="s">
        <v>1573</v>
      </c>
      <c r="B391">
        <v>5</v>
      </c>
    </row>
    <row r="392" spans="1:2" x14ac:dyDescent="0.25">
      <c r="A392" t="s">
        <v>1575</v>
      </c>
      <c r="B392">
        <v>47</v>
      </c>
    </row>
    <row r="393" spans="1:2" x14ac:dyDescent="0.25">
      <c r="A393" t="s">
        <v>1600</v>
      </c>
      <c r="B393">
        <v>16</v>
      </c>
    </row>
    <row r="394" spans="1:2" x14ac:dyDescent="0.25">
      <c r="A394" t="s">
        <v>1579</v>
      </c>
      <c r="B394">
        <v>24</v>
      </c>
    </row>
    <row r="395" spans="1:2" x14ac:dyDescent="0.25">
      <c r="A395" t="s">
        <v>1581</v>
      </c>
      <c r="B395">
        <v>2</v>
      </c>
    </row>
    <row r="396" spans="1:2" x14ac:dyDescent="0.25">
      <c r="A396" t="s">
        <v>1564</v>
      </c>
      <c r="B396">
        <v>2</v>
      </c>
    </row>
    <row r="397" spans="1:2" x14ac:dyDescent="0.25">
      <c r="A397" t="s">
        <v>1596</v>
      </c>
      <c r="B397">
        <v>2</v>
      </c>
    </row>
    <row r="398" spans="1:2" x14ac:dyDescent="0.25">
      <c r="A398" t="s">
        <v>1604</v>
      </c>
      <c r="B398">
        <v>1</v>
      </c>
    </row>
    <row r="399" spans="1:2" x14ac:dyDescent="0.25">
      <c r="A399" t="s">
        <v>1544</v>
      </c>
      <c r="B399">
        <v>14</v>
      </c>
    </row>
    <row r="400" spans="1:2" x14ac:dyDescent="0.25">
      <c r="A400" t="s">
        <v>1540</v>
      </c>
      <c r="B400">
        <v>1</v>
      </c>
    </row>
    <row r="401" spans="1:2" x14ac:dyDescent="0.25">
      <c r="A401" t="s">
        <v>1566</v>
      </c>
      <c r="B401">
        <v>29</v>
      </c>
    </row>
    <row r="402" spans="1:2" x14ac:dyDescent="0.25">
      <c r="A402" t="s">
        <v>1573</v>
      </c>
      <c r="B402">
        <v>15</v>
      </c>
    </row>
    <row r="403" spans="1:2" x14ac:dyDescent="0.25">
      <c r="A403" t="s">
        <v>1544</v>
      </c>
      <c r="B403">
        <v>4</v>
      </c>
    </row>
    <row r="404" spans="1:2" x14ac:dyDescent="0.25">
      <c r="A404" t="s">
        <v>1568</v>
      </c>
      <c r="B404">
        <v>2</v>
      </c>
    </row>
    <row r="405" spans="1:2" x14ac:dyDescent="0.25">
      <c r="A405" t="s">
        <v>1544</v>
      </c>
      <c r="B405">
        <v>2</v>
      </c>
    </row>
    <row r="406" spans="1:2" x14ac:dyDescent="0.25">
      <c r="A406" t="s">
        <v>1568</v>
      </c>
      <c r="B406">
        <v>2</v>
      </c>
    </row>
    <row r="407" spans="1:2" x14ac:dyDescent="0.25">
      <c r="A407" t="s">
        <v>1569</v>
      </c>
      <c r="B407">
        <v>1</v>
      </c>
    </row>
    <row r="408" spans="1:2" x14ac:dyDescent="0.25">
      <c r="A408" t="s">
        <v>1571</v>
      </c>
      <c r="B408">
        <v>6</v>
      </c>
    </row>
    <row r="409" spans="1:2" x14ac:dyDescent="0.25">
      <c r="A409" t="s">
        <v>1573</v>
      </c>
      <c r="B409">
        <v>27</v>
      </c>
    </row>
    <row r="410" spans="1:2" x14ac:dyDescent="0.25">
      <c r="A410" t="s">
        <v>1566</v>
      </c>
      <c r="B410">
        <v>9</v>
      </c>
    </row>
    <row r="411" spans="1:2" x14ac:dyDescent="0.25">
      <c r="A411" t="s">
        <v>1503</v>
      </c>
      <c r="B411">
        <v>33</v>
      </c>
    </row>
    <row r="412" spans="1:2" x14ac:dyDescent="0.25">
      <c r="A412" t="s">
        <v>1519</v>
      </c>
      <c r="B412">
        <v>16</v>
      </c>
    </row>
    <row r="413" spans="1:2" x14ac:dyDescent="0.25">
      <c r="A413" t="s">
        <v>1503</v>
      </c>
      <c r="B413">
        <v>1</v>
      </c>
    </row>
    <row r="414" spans="1:2" x14ac:dyDescent="0.25">
      <c r="A414" t="s">
        <v>1566</v>
      </c>
      <c r="B414">
        <v>1</v>
      </c>
    </row>
    <row r="415" spans="1:2" x14ac:dyDescent="0.25">
      <c r="A415" t="s">
        <v>1573</v>
      </c>
      <c r="B415">
        <v>1</v>
      </c>
    </row>
    <row r="416" spans="1:2" x14ac:dyDescent="0.25">
      <c r="A416" t="s">
        <v>1575</v>
      </c>
      <c r="B416">
        <v>3</v>
      </c>
    </row>
    <row r="417" spans="1:2" x14ac:dyDescent="0.25">
      <c r="A417" t="s">
        <v>1540</v>
      </c>
      <c r="B417">
        <v>5</v>
      </c>
    </row>
    <row r="418" spans="1:2" x14ac:dyDescent="0.25">
      <c r="A418" t="s">
        <v>1566</v>
      </c>
      <c r="B418">
        <v>4</v>
      </c>
    </row>
    <row r="419" spans="1:2" x14ac:dyDescent="0.25">
      <c r="A419" t="s">
        <v>1583</v>
      </c>
      <c r="B419">
        <v>1</v>
      </c>
    </row>
    <row r="420" spans="1:2" x14ac:dyDescent="0.25">
      <c r="A420" t="s">
        <v>1568</v>
      </c>
      <c r="B420">
        <v>2</v>
      </c>
    </row>
    <row r="421" spans="1:2" x14ac:dyDescent="0.25">
      <c r="A421" t="s">
        <v>1569</v>
      </c>
      <c r="B421">
        <v>4</v>
      </c>
    </row>
    <row r="422" spans="1:2" x14ac:dyDescent="0.25">
      <c r="A422" t="s">
        <v>1571</v>
      </c>
      <c r="B422">
        <v>3</v>
      </c>
    </row>
    <row r="423" spans="1:2" x14ac:dyDescent="0.25">
      <c r="A423" t="s">
        <v>1573</v>
      </c>
      <c r="B423">
        <v>6</v>
      </c>
    </row>
    <row r="424" spans="1:2" x14ac:dyDescent="0.25">
      <c r="A424" t="s">
        <v>1575</v>
      </c>
      <c r="B424">
        <v>4</v>
      </c>
    </row>
    <row r="425" spans="1:2" x14ac:dyDescent="0.25">
      <c r="A425" t="s">
        <v>1564</v>
      </c>
      <c r="B425">
        <v>2</v>
      </c>
    </row>
    <row r="426" spans="1:2" x14ac:dyDescent="0.25">
      <c r="A426" t="s">
        <v>1600</v>
      </c>
      <c r="B426">
        <v>9</v>
      </c>
    </row>
    <row r="427" spans="1:2" x14ac:dyDescent="0.25">
      <c r="A427" t="s">
        <v>1577</v>
      </c>
      <c r="B427">
        <v>2</v>
      </c>
    </row>
    <row r="428" spans="1:2" x14ac:dyDescent="0.25">
      <c r="A428" t="s">
        <v>1579</v>
      </c>
      <c r="B428">
        <v>17</v>
      </c>
    </row>
    <row r="429" spans="1:2" x14ac:dyDescent="0.25">
      <c r="A429" t="s">
        <v>1581</v>
      </c>
      <c r="B429">
        <v>2</v>
      </c>
    </row>
    <row r="430" spans="1:2" x14ac:dyDescent="0.25">
      <c r="A430" t="s">
        <v>1545</v>
      </c>
      <c r="B430">
        <v>5</v>
      </c>
    </row>
    <row r="431" spans="1:2" x14ac:dyDescent="0.25">
      <c r="A431" t="s">
        <v>1589</v>
      </c>
      <c r="B431">
        <v>2</v>
      </c>
    </row>
    <row r="432" spans="1:2" x14ac:dyDescent="0.25">
      <c r="A432" t="s">
        <v>1617</v>
      </c>
      <c r="B432">
        <v>1</v>
      </c>
    </row>
    <row r="433" spans="1:2" x14ac:dyDescent="0.25">
      <c r="A433" t="s">
        <v>1566</v>
      </c>
      <c r="B433">
        <v>3</v>
      </c>
    </row>
    <row r="434" spans="1:2" x14ac:dyDescent="0.25">
      <c r="A434" t="s">
        <v>1573</v>
      </c>
      <c r="B434">
        <v>6</v>
      </c>
    </row>
    <row r="435" spans="1:2" x14ac:dyDescent="0.25">
      <c r="A435" t="s">
        <v>1575</v>
      </c>
      <c r="B435">
        <v>6</v>
      </c>
    </row>
    <row r="436" spans="1:2" x14ac:dyDescent="0.25">
      <c r="A436" t="s">
        <v>1568</v>
      </c>
      <c r="B436">
        <v>26</v>
      </c>
    </row>
    <row r="437" spans="1:2" x14ac:dyDescent="0.25">
      <c r="A437" t="s">
        <v>1569</v>
      </c>
      <c r="B437">
        <v>1</v>
      </c>
    </row>
    <row r="438" spans="1:2" x14ac:dyDescent="0.25">
      <c r="A438" t="s">
        <v>1571</v>
      </c>
      <c r="B438">
        <v>1</v>
      </c>
    </row>
    <row r="439" spans="1:2" x14ac:dyDescent="0.25">
      <c r="A439" t="s">
        <v>1564</v>
      </c>
      <c r="B439">
        <v>2</v>
      </c>
    </row>
    <row r="440" spans="1:2" x14ac:dyDescent="0.25">
      <c r="A440" t="s">
        <v>1600</v>
      </c>
      <c r="B440">
        <v>29</v>
      </c>
    </row>
    <row r="441" spans="1:2" x14ac:dyDescent="0.25">
      <c r="A441" t="s">
        <v>1577</v>
      </c>
      <c r="B441">
        <v>6</v>
      </c>
    </row>
    <row r="442" spans="1:2" x14ac:dyDescent="0.25">
      <c r="A442" t="s">
        <v>1579</v>
      </c>
      <c r="B442">
        <v>33</v>
      </c>
    </row>
    <row r="443" spans="1:2" x14ac:dyDescent="0.25">
      <c r="A443" t="s">
        <v>1581</v>
      </c>
      <c r="B443">
        <v>5</v>
      </c>
    </row>
    <row r="444" spans="1:2" x14ac:dyDescent="0.25">
      <c r="A444" t="s">
        <v>1545</v>
      </c>
      <c r="B444">
        <v>20</v>
      </c>
    </row>
    <row r="445" spans="1:2" x14ac:dyDescent="0.25">
      <c r="A445" t="s">
        <v>1589</v>
      </c>
      <c r="B445">
        <v>14</v>
      </c>
    </row>
    <row r="446" spans="1:2" x14ac:dyDescent="0.25">
      <c r="A446" t="s">
        <v>1573</v>
      </c>
      <c r="B446">
        <v>79</v>
      </c>
    </row>
    <row r="447" spans="1:2" x14ac:dyDescent="0.25">
      <c r="A447" t="s">
        <v>1617</v>
      </c>
      <c r="B447">
        <v>1</v>
      </c>
    </row>
    <row r="448" spans="1:2" x14ac:dyDescent="0.25">
      <c r="A448" t="s">
        <v>1566</v>
      </c>
      <c r="B448">
        <v>22</v>
      </c>
    </row>
    <row r="449" spans="1:2" x14ac:dyDescent="0.25">
      <c r="A449" t="s">
        <v>1575</v>
      </c>
      <c r="B449">
        <v>77</v>
      </c>
    </row>
    <row r="450" spans="1:2" x14ac:dyDescent="0.25">
      <c r="A450" t="s">
        <v>1609</v>
      </c>
      <c r="B450">
        <v>9</v>
      </c>
    </row>
    <row r="451" spans="1:2" x14ac:dyDescent="0.25">
      <c r="A451" t="s">
        <v>1568</v>
      </c>
      <c r="B451">
        <v>12</v>
      </c>
    </row>
    <row r="452" spans="1:2" x14ac:dyDescent="0.25">
      <c r="A452" t="s">
        <v>1569</v>
      </c>
      <c r="B452">
        <v>4</v>
      </c>
    </row>
    <row r="453" spans="1:2" x14ac:dyDescent="0.25">
      <c r="A453" t="s">
        <v>1571</v>
      </c>
      <c r="B453">
        <v>3</v>
      </c>
    </row>
    <row r="454" spans="1:2" x14ac:dyDescent="0.25">
      <c r="A454" t="s">
        <v>1600</v>
      </c>
      <c r="B454">
        <v>43</v>
      </c>
    </row>
    <row r="455" spans="1:2" x14ac:dyDescent="0.25">
      <c r="A455" t="s">
        <v>1614</v>
      </c>
      <c r="B455">
        <v>57</v>
      </c>
    </row>
    <row r="456" spans="1:2" x14ac:dyDescent="0.25">
      <c r="A456" t="s">
        <v>1564</v>
      </c>
      <c r="B456">
        <v>2</v>
      </c>
    </row>
    <row r="457" spans="1:2" x14ac:dyDescent="0.25">
      <c r="A457" t="s">
        <v>1577</v>
      </c>
      <c r="B457">
        <v>17</v>
      </c>
    </row>
    <row r="458" spans="1:2" x14ac:dyDescent="0.25">
      <c r="A458" t="s">
        <v>1579</v>
      </c>
      <c r="B458">
        <v>1</v>
      </c>
    </row>
    <row r="459" spans="1:2" x14ac:dyDescent="0.25">
      <c r="A459" t="s">
        <v>1581</v>
      </c>
      <c r="B459">
        <v>1</v>
      </c>
    </row>
    <row r="460" spans="1:2" x14ac:dyDescent="0.25">
      <c r="A460" t="s">
        <v>1588</v>
      </c>
      <c r="B460">
        <v>24</v>
      </c>
    </row>
    <row r="461" spans="1:2" x14ac:dyDescent="0.25">
      <c r="A461" t="s">
        <v>1548</v>
      </c>
      <c r="B461">
        <v>53</v>
      </c>
    </row>
    <row r="462" spans="1:2" x14ac:dyDescent="0.25">
      <c r="A462" t="s">
        <v>1515</v>
      </c>
      <c r="B462">
        <v>37</v>
      </c>
    </row>
    <row r="463" spans="1:2" x14ac:dyDescent="0.25">
      <c r="A463" t="s">
        <v>1501</v>
      </c>
      <c r="B463">
        <v>8</v>
      </c>
    </row>
    <row r="464" spans="1:2" x14ac:dyDescent="0.25">
      <c r="A464" t="s">
        <v>1590</v>
      </c>
      <c r="B464">
        <v>1</v>
      </c>
    </row>
    <row r="465" spans="1:1" x14ac:dyDescent="0.25">
      <c r="A465" t="s">
        <v>1618</v>
      </c>
    </row>
    <row r="466" spans="1:1" x14ac:dyDescent="0.25">
      <c r="A466" t="s">
        <v>1618</v>
      </c>
    </row>
    <row r="467" spans="1:1" x14ac:dyDescent="0.25">
      <c r="A467" t="s">
        <v>1618</v>
      </c>
    </row>
    <row r="468" spans="1:1" x14ac:dyDescent="0.25">
      <c r="A468" t="s">
        <v>1618</v>
      </c>
    </row>
    <row r="469" spans="1:1" x14ac:dyDescent="0.25">
      <c r="A469" t="s">
        <v>1618</v>
      </c>
    </row>
    <row r="470" spans="1:1" x14ac:dyDescent="0.25">
      <c r="A470" t="s">
        <v>1618</v>
      </c>
    </row>
    <row r="471" spans="1:1" x14ac:dyDescent="0.25">
      <c r="A471" t="s">
        <v>1618</v>
      </c>
    </row>
    <row r="472" spans="1:1" x14ac:dyDescent="0.25">
      <c r="A472" t="s">
        <v>1618</v>
      </c>
    </row>
    <row r="473" spans="1:1" x14ac:dyDescent="0.25">
      <c r="A473" t="s">
        <v>1618</v>
      </c>
    </row>
    <row r="474" spans="1:1" x14ac:dyDescent="0.25">
      <c r="A474" t="s">
        <v>1618</v>
      </c>
    </row>
    <row r="475" spans="1:1" x14ac:dyDescent="0.25">
      <c r="A475" t="s">
        <v>1618</v>
      </c>
    </row>
    <row r="476" spans="1:1" x14ac:dyDescent="0.25">
      <c r="A476" t="s">
        <v>1618</v>
      </c>
    </row>
    <row r="477" spans="1:1" x14ac:dyDescent="0.25">
      <c r="A477" t="s">
        <v>1618</v>
      </c>
    </row>
    <row r="478" spans="1:1" x14ac:dyDescent="0.25">
      <c r="A478" t="s">
        <v>1618</v>
      </c>
    </row>
    <row r="479" spans="1:1" x14ac:dyDescent="0.25">
      <c r="A479" t="s">
        <v>1618</v>
      </c>
    </row>
    <row r="480" spans="1:1" x14ac:dyDescent="0.25">
      <c r="A480" t="s">
        <v>1618</v>
      </c>
    </row>
    <row r="481" spans="1:1" x14ac:dyDescent="0.25">
      <c r="A481" t="s">
        <v>1618</v>
      </c>
    </row>
    <row r="482" spans="1:1" x14ac:dyDescent="0.25">
      <c r="A482" t="s">
        <v>1618</v>
      </c>
    </row>
    <row r="483" spans="1:1" x14ac:dyDescent="0.25">
      <c r="A483" t="s">
        <v>1618</v>
      </c>
    </row>
    <row r="484" spans="1:1" x14ac:dyDescent="0.25">
      <c r="A484" t="s">
        <v>1618</v>
      </c>
    </row>
    <row r="485" spans="1:1" x14ac:dyDescent="0.25">
      <c r="A485" t="s">
        <v>1618</v>
      </c>
    </row>
    <row r="486" spans="1:1" x14ac:dyDescent="0.25">
      <c r="A486" t="s">
        <v>1618</v>
      </c>
    </row>
    <row r="487" spans="1:1" x14ac:dyDescent="0.25">
      <c r="A487" t="s">
        <v>1618</v>
      </c>
    </row>
    <row r="488" spans="1:1" x14ac:dyDescent="0.25">
      <c r="A488" t="s">
        <v>1618</v>
      </c>
    </row>
    <row r="489" spans="1:1" x14ac:dyDescent="0.25">
      <c r="A489" t="s">
        <v>1618</v>
      </c>
    </row>
    <row r="490" spans="1:1" x14ac:dyDescent="0.25">
      <c r="A490" t="s">
        <v>1618</v>
      </c>
    </row>
    <row r="491" spans="1:1" x14ac:dyDescent="0.25">
      <c r="A491" t="s">
        <v>1618</v>
      </c>
    </row>
    <row r="492" spans="1:1" x14ac:dyDescent="0.25">
      <c r="A492" t="s">
        <v>1618</v>
      </c>
    </row>
    <row r="493" spans="1:1" x14ac:dyDescent="0.25">
      <c r="A493" t="s">
        <v>1618</v>
      </c>
    </row>
    <row r="494" spans="1:1" x14ac:dyDescent="0.25">
      <c r="A494" t="s">
        <v>1618</v>
      </c>
    </row>
    <row r="495" spans="1:1" x14ac:dyDescent="0.25">
      <c r="A495" t="s">
        <v>1618</v>
      </c>
    </row>
    <row r="496" spans="1:1" x14ac:dyDescent="0.25">
      <c r="A496" t="s">
        <v>1618</v>
      </c>
    </row>
    <row r="497" spans="1:1" x14ac:dyDescent="0.25">
      <c r="A497" t="s">
        <v>1618</v>
      </c>
    </row>
    <row r="498" spans="1:1" x14ac:dyDescent="0.25">
      <c r="A498" t="s">
        <v>1618</v>
      </c>
    </row>
    <row r="499" spans="1:1" x14ac:dyDescent="0.25">
      <c r="A499" t="s">
        <v>1618</v>
      </c>
    </row>
    <row r="500" spans="1:1" x14ac:dyDescent="0.25">
      <c r="A500" t="s">
        <v>1618</v>
      </c>
    </row>
    <row r="501" spans="1:1" x14ac:dyDescent="0.25">
      <c r="A501" t="s">
        <v>1618</v>
      </c>
    </row>
    <row r="502" spans="1:1" x14ac:dyDescent="0.25">
      <c r="A502" t="s">
        <v>1618</v>
      </c>
    </row>
    <row r="503" spans="1:1" x14ac:dyDescent="0.25">
      <c r="A503" t="s">
        <v>1618</v>
      </c>
    </row>
    <row r="504" spans="1:1" x14ac:dyDescent="0.25">
      <c r="A504" t="s">
        <v>1618</v>
      </c>
    </row>
    <row r="505" spans="1:1" x14ac:dyDescent="0.25">
      <c r="A505" t="s">
        <v>1618</v>
      </c>
    </row>
    <row r="506" spans="1:1" x14ac:dyDescent="0.25">
      <c r="A506" t="s">
        <v>1618</v>
      </c>
    </row>
    <row r="507" spans="1:1" x14ac:dyDescent="0.25">
      <c r="A507" t="s">
        <v>1618</v>
      </c>
    </row>
    <row r="508" spans="1:1" x14ac:dyDescent="0.25">
      <c r="A508" t="s">
        <v>1618</v>
      </c>
    </row>
    <row r="509" spans="1:1" x14ac:dyDescent="0.25">
      <c r="A509" t="s">
        <v>1618</v>
      </c>
    </row>
    <row r="510" spans="1:1" x14ac:dyDescent="0.25">
      <c r="A510" t="s">
        <v>1618</v>
      </c>
    </row>
    <row r="511" spans="1:1" x14ac:dyDescent="0.25">
      <c r="A511" t="s">
        <v>1618</v>
      </c>
    </row>
    <row r="512" spans="1:1" x14ac:dyDescent="0.25">
      <c r="A512" t="s">
        <v>1618</v>
      </c>
    </row>
    <row r="513" spans="1:1" x14ac:dyDescent="0.25">
      <c r="A513" t="s">
        <v>1618</v>
      </c>
    </row>
    <row r="514" spans="1:1" x14ac:dyDescent="0.25">
      <c r="A514" t="s">
        <v>1618</v>
      </c>
    </row>
    <row r="515" spans="1:1" x14ac:dyDescent="0.25">
      <c r="A515" t="s">
        <v>1618</v>
      </c>
    </row>
    <row r="516" spans="1:1" x14ac:dyDescent="0.25">
      <c r="A516" t="s">
        <v>1618</v>
      </c>
    </row>
    <row r="517" spans="1:1" x14ac:dyDescent="0.25">
      <c r="A517" t="s">
        <v>1618</v>
      </c>
    </row>
    <row r="518" spans="1:1" x14ac:dyDescent="0.25">
      <c r="A518" t="s">
        <v>1618</v>
      </c>
    </row>
    <row r="519" spans="1:1" x14ac:dyDescent="0.25">
      <c r="A519" t="s">
        <v>1618</v>
      </c>
    </row>
    <row r="520" spans="1:1" x14ac:dyDescent="0.25">
      <c r="A520" t="s">
        <v>1618</v>
      </c>
    </row>
    <row r="521" spans="1:1" x14ac:dyDescent="0.25">
      <c r="A521" t="s">
        <v>1618</v>
      </c>
    </row>
    <row r="522" spans="1:1" x14ac:dyDescent="0.25">
      <c r="A522" t="s">
        <v>1618</v>
      </c>
    </row>
    <row r="523" spans="1:1" x14ac:dyDescent="0.25">
      <c r="A523" t="s">
        <v>1618</v>
      </c>
    </row>
    <row r="524" spans="1:1" x14ac:dyDescent="0.25">
      <c r="A524" t="s">
        <v>1618</v>
      </c>
    </row>
    <row r="525" spans="1:1" x14ac:dyDescent="0.25">
      <c r="A525" t="s">
        <v>1618</v>
      </c>
    </row>
    <row r="526" spans="1:1" x14ac:dyDescent="0.25">
      <c r="A526" t="s">
        <v>1618</v>
      </c>
    </row>
    <row r="527" spans="1:1" x14ac:dyDescent="0.25">
      <c r="A527" t="s">
        <v>1618</v>
      </c>
    </row>
    <row r="528" spans="1:1" x14ac:dyDescent="0.25">
      <c r="A528" t="s">
        <v>1618</v>
      </c>
    </row>
    <row r="529" spans="1:1" x14ac:dyDescent="0.25">
      <c r="A529" t="s">
        <v>1618</v>
      </c>
    </row>
    <row r="530" spans="1:1" x14ac:dyDescent="0.25">
      <c r="A530" t="s">
        <v>1618</v>
      </c>
    </row>
    <row r="531" spans="1:1" x14ac:dyDescent="0.25">
      <c r="A531" t="s">
        <v>1618</v>
      </c>
    </row>
    <row r="532" spans="1:1" x14ac:dyDescent="0.25">
      <c r="A532" t="s">
        <v>1618</v>
      </c>
    </row>
    <row r="533" spans="1:1" x14ac:dyDescent="0.25">
      <c r="A533" t="s">
        <v>1618</v>
      </c>
    </row>
    <row r="534" spans="1:1" x14ac:dyDescent="0.25">
      <c r="A534" t="s">
        <v>1618</v>
      </c>
    </row>
    <row r="535" spans="1:1" x14ac:dyDescent="0.25">
      <c r="A535" t="s">
        <v>1618</v>
      </c>
    </row>
    <row r="536" spans="1:1" x14ac:dyDescent="0.25">
      <c r="A536" t="s">
        <v>1618</v>
      </c>
    </row>
    <row r="537" spans="1:1" x14ac:dyDescent="0.25">
      <c r="A537" t="s">
        <v>1618</v>
      </c>
    </row>
    <row r="538" spans="1:1" x14ac:dyDescent="0.25">
      <c r="A538" t="s">
        <v>1618</v>
      </c>
    </row>
    <row r="539" spans="1:1" x14ac:dyDescent="0.25">
      <c r="A539" t="s">
        <v>1618</v>
      </c>
    </row>
    <row r="540" spans="1:1" x14ac:dyDescent="0.25">
      <c r="A540" t="s">
        <v>1618</v>
      </c>
    </row>
    <row r="541" spans="1:1" x14ac:dyDescent="0.25">
      <c r="A541" t="s">
        <v>1618</v>
      </c>
    </row>
    <row r="542" spans="1:1" x14ac:dyDescent="0.25">
      <c r="A542" t="s">
        <v>1618</v>
      </c>
    </row>
    <row r="543" spans="1:1" x14ac:dyDescent="0.25">
      <c r="A543" t="s">
        <v>1618</v>
      </c>
    </row>
    <row r="544" spans="1:1" x14ac:dyDescent="0.25">
      <c r="A544" t="s">
        <v>1618</v>
      </c>
    </row>
    <row r="545" spans="1:1" x14ac:dyDescent="0.25">
      <c r="A545" t="s">
        <v>1618</v>
      </c>
    </row>
    <row r="546" spans="1:1" x14ac:dyDescent="0.25">
      <c r="A546" t="s">
        <v>1618</v>
      </c>
    </row>
    <row r="547" spans="1:1" x14ac:dyDescent="0.25">
      <c r="A547" t="s">
        <v>1618</v>
      </c>
    </row>
    <row r="548" spans="1:1" x14ac:dyDescent="0.25">
      <c r="A548" t="s">
        <v>1618</v>
      </c>
    </row>
    <row r="549" spans="1:1" x14ac:dyDescent="0.25">
      <c r="A549" t="s">
        <v>1618</v>
      </c>
    </row>
    <row r="550" spans="1:1" x14ac:dyDescent="0.25">
      <c r="A550" t="s">
        <v>1618</v>
      </c>
    </row>
    <row r="551" spans="1:1" x14ac:dyDescent="0.25">
      <c r="A551" t="s">
        <v>1618</v>
      </c>
    </row>
    <row r="552" spans="1:1" x14ac:dyDescent="0.25">
      <c r="A552" t="s">
        <v>1618</v>
      </c>
    </row>
    <row r="553" spans="1:1" x14ac:dyDescent="0.25">
      <c r="A553" t="s">
        <v>1618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B2"/>
  <sheetViews>
    <sheetView topLeftCell="A19" workbookViewId="0">
      <selection activeCell="L3" sqref="L3"/>
    </sheetView>
  </sheetViews>
  <sheetFormatPr defaultRowHeight="15" x14ac:dyDescent="0.25"/>
  <cols>
    <col min="1" max="1" width="10.5703125" customWidth="1"/>
    <col min="2" max="2" width="29.28515625" bestFit="1" customWidth="1"/>
    <col min="3" max="3" width="15" bestFit="1" customWidth="1"/>
  </cols>
  <sheetData>
    <row r="2" spans="2:2" x14ac:dyDescent="0.25">
      <c r="B2" t="s">
        <v>1619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01 ORGANOGRAMA</vt:lpstr>
      <vt:lpstr>02-PADs</vt:lpstr>
      <vt:lpstr>03-COMPARATIVOS</vt:lpstr>
      <vt:lpstr>Areas TRE</vt:lpstr>
      <vt:lpstr>Questoes</vt:lpstr>
      <vt:lpstr>04-DADOS COMPARATIVOS GERAIS</vt:lpstr>
      <vt:lpstr>DADOS PARA MINITAB</vt:lpstr>
      <vt:lpstr>05- GRÁFICO COMPARATIVOS GERAL</vt:lpstr>
    </vt:vector>
  </TitlesOfParts>
  <Company>Tribunal Regional Eleitoral do Paraná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Helcio</dc:creator>
  <cp:lastModifiedBy>Ruhan Pablo Acosta Sanabria</cp:lastModifiedBy>
  <dcterms:created xsi:type="dcterms:W3CDTF">2016-11-21T20:00:29Z</dcterms:created>
  <dcterms:modified xsi:type="dcterms:W3CDTF">2018-01-08T22:11:03Z</dcterms:modified>
</cp:coreProperties>
</file>