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4160" windowHeight="750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12" i="1" l="1"/>
  <c r="D12" i="1"/>
  <c r="D11" i="1"/>
  <c r="D3" i="1"/>
  <c r="D10" i="1"/>
  <c r="D9" i="1"/>
  <c r="E3" i="1" l="1"/>
  <c r="E11" i="1"/>
  <c r="D22" i="1"/>
  <c r="D23" i="1" s="1"/>
  <c r="E10" i="1"/>
  <c r="E9" i="1"/>
  <c r="D19" i="1" l="1"/>
  <c r="D24" i="1" s="1"/>
  <c r="D21" i="1"/>
  <c r="D25" i="1" l="1"/>
  <c r="D26" i="1" s="1"/>
  <c r="E21" i="1"/>
  <c r="D20" i="1"/>
</calcChain>
</file>

<file path=xl/sharedStrings.xml><?xml version="1.0" encoding="utf-8"?>
<sst xmlns="http://schemas.openxmlformats.org/spreadsheetml/2006/main" count="29" uniqueCount="29">
  <si>
    <t>CUSTO MÉDIO TOTAL ANUAL</t>
  </si>
  <si>
    <t>CUSTO SALARIAL - SERVIDORES DA SECGS</t>
  </si>
  <si>
    <t>CONSIDERAR QUE: cada servidor possui um computador, cada sala possui em média  08 lâmpadas, cada estação de trabalhoconsome em média 500/Watts por hora, durante 7hs por dia, num total de 420 minutos</t>
  </si>
  <si>
    <t xml:space="preserve">Precisa fazer o cálculo no site da COPEL SIMULADOR -  http://www.copel.com/hpcopel/simulador/
</t>
  </si>
  <si>
    <t>TELEFONE</t>
  </si>
  <si>
    <t>COMPUTADOR - ESTAÇÃO DE TRABALHO</t>
  </si>
  <si>
    <t>LÂMPADA</t>
  </si>
  <si>
    <t>Nº DE SERVIDORES</t>
  </si>
  <si>
    <t>Considerar que houve eleições e a média aumentou devido à horas -extras. Não foi separado por categoria, mas sim a média geral.</t>
  </si>
  <si>
    <t>Os valores foram encaminhados somente como parâmetro, porém as áreas específicas deverão efetuar a confirmação formal.</t>
  </si>
  <si>
    <t xml:space="preserve">TOTAIS </t>
  </si>
  <si>
    <t>OPORTUNIDADE DE ECONOMIA(META 15%)</t>
  </si>
  <si>
    <t>CUSTO 3 DIAS SALARIOS + ENERGIA + TELEFONE</t>
  </si>
  <si>
    <t>*Com horas extras</t>
  </si>
  <si>
    <t>CUSTO MENSAL SALARIOS + ENERGIA + TELEFONE</t>
  </si>
  <si>
    <t>CUSTO MENSAL DO PAD</t>
  </si>
  <si>
    <t>VOLUME DE PADS (LICITACOES MENSAL MÉDIO/12</t>
  </si>
  <si>
    <t>CUSTO DIARIO DO PAD</t>
  </si>
  <si>
    <t>VOLUME DA PADS DIARIO</t>
  </si>
  <si>
    <t>CUSTO POR HORA DO PAD</t>
  </si>
  <si>
    <t>CUSTO DE 1 DIA + ENERGIA + TELEFONE</t>
  </si>
  <si>
    <t>CUSTO MÉDIO MENSAL
1 SERVIDOR</t>
  </si>
  <si>
    <t>QTDE SERVIDORES TER</t>
  </si>
  <si>
    <t>CUSTO MÉDIO ANUAL PARA 1 SERVIDOR*</t>
  </si>
  <si>
    <t>CUSTO MÉDIO POR DIA  DE 1 SERVIDOR DA SECGS
(CUSTO MÉDIO MENSAL/(30))</t>
  </si>
  <si>
    <t>CUSTO MÉDIO DE 3 DIAS DE TRABALHO PARA 1 SERVIDOR DA SECGS
 (CUSTO POR DIA X 3  )</t>
  </si>
  <si>
    <t>TOTAL (COMPUTADOR + LAMPADA + TELEFONE)</t>
  </si>
  <si>
    <t>CUSTO MÉDIO INDIRETO PARA 1 SERVIDOR</t>
  </si>
  <si>
    <t>CUSTO MÉDIO INDIRETO POR DIA
 PARA 1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</si>
</sst>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* #,##0.00_-;\-[$R$-416]* #,##0.00_-;_-[$R$-416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64" fontId="0" fillId="0" borderId="1" xfId="1" applyFont="1" applyBorder="1" applyAlignment="1">
      <alignment horizontal="center"/>
    </xf>
    <xf numFmtId="0" fontId="4" fillId="0" borderId="2" xfId="0" applyFont="1" applyFill="1" applyBorder="1"/>
    <xf numFmtId="0" fontId="4" fillId="0" borderId="1" xfId="0" applyFont="1" applyBorder="1" applyAlignment="1">
      <alignment wrapText="1"/>
    </xf>
    <xf numFmtId="43" fontId="0" fillId="0" borderId="0" xfId="0" applyNumberFormat="1"/>
    <xf numFmtId="165" fontId="0" fillId="0" borderId="1" xfId="0" applyNumberFormat="1" applyBorder="1"/>
    <xf numFmtId="0" fontId="5" fillId="0" borderId="0" xfId="0" applyFont="1"/>
    <xf numFmtId="43" fontId="5" fillId="0" borderId="0" xfId="0" applyNumberFormat="1" applyFont="1"/>
    <xf numFmtId="43" fontId="0" fillId="0" borderId="1" xfId="0" applyNumberFormat="1" applyBorder="1"/>
    <xf numFmtId="4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7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0" fillId="0" borderId="7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9.png"/><Relationship Id="rId4" Type="http://schemas.openxmlformats.org/officeDocument/2006/relationships/image" Target="../media/image4.gif"/><Relationship Id="rId9" Type="http://schemas.openxmlformats.org/officeDocument/2006/relationships/hyperlink" Target="javascript:void(0);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0</xdr:rowOff>
    </xdr:from>
    <xdr:to>
      <xdr:col>1</xdr:col>
      <xdr:colOff>123825</xdr:colOff>
      <xdr:row>0</xdr:row>
      <xdr:rowOff>57150</xdr:rowOff>
    </xdr:to>
    <xdr:pic>
      <xdr:nvPicPr>
        <xdr:cNvPr id="1026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19716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28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1244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29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30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31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32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33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34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35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6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552450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7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672465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39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86677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40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41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42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43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44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45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46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7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067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8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467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9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867900"/>
          <a:ext cx="1524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tabSelected="1" topLeftCell="A3" zoomScale="90" zoomScaleNormal="90" workbookViewId="0">
      <selection activeCell="D15" sqref="D15"/>
    </sheetView>
  </sheetViews>
  <sheetFormatPr defaultRowHeight="15" x14ac:dyDescent="0.25"/>
  <cols>
    <col min="1" max="1" width="24.7109375" customWidth="1"/>
    <col min="2" max="2" width="25.85546875" customWidth="1"/>
    <col min="3" max="3" width="28.28515625" customWidth="1"/>
    <col min="4" max="4" width="26.42578125" bestFit="1" customWidth="1"/>
    <col min="5" max="5" width="36.42578125" customWidth="1"/>
    <col min="6" max="6" width="29.7109375" bestFit="1" customWidth="1"/>
  </cols>
  <sheetData>
    <row r="1" spans="1:7" ht="18.75" x14ac:dyDescent="0.3">
      <c r="A1" s="21" t="s">
        <v>1</v>
      </c>
      <c r="B1" s="21"/>
      <c r="C1" s="21"/>
      <c r="D1" s="21"/>
    </row>
    <row r="2" spans="1:7" ht="63" x14ac:dyDescent="0.25">
      <c r="A2" s="4" t="s">
        <v>7</v>
      </c>
      <c r="B2" s="7" t="s">
        <v>21</v>
      </c>
      <c r="C2" s="7" t="s">
        <v>23</v>
      </c>
      <c r="D2" s="7" t="s">
        <v>24</v>
      </c>
      <c r="E2" s="7" t="s">
        <v>25</v>
      </c>
      <c r="F2" s="4" t="s">
        <v>0</v>
      </c>
      <c r="G2" s="6"/>
    </row>
    <row r="3" spans="1:7" x14ac:dyDescent="0.25">
      <c r="A3" s="2">
        <v>42</v>
      </c>
      <c r="B3" s="5">
        <v>14500</v>
      </c>
      <c r="C3" s="5">
        <v>174000</v>
      </c>
      <c r="D3" s="8">
        <f>(B3/30)</f>
        <v>483.33333333333331</v>
      </c>
      <c r="E3" s="12">
        <f>D3*3</f>
        <v>1450</v>
      </c>
      <c r="F3" s="5">
        <v>7330000</v>
      </c>
    </row>
    <row r="4" spans="1:7" x14ac:dyDescent="0.25">
      <c r="A4" s="1"/>
      <c r="B4" s="1"/>
      <c r="C4" s="3" t="s">
        <v>13</v>
      </c>
      <c r="D4" s="1"/>
    </row>
    <row r="5" spans="1:7" x14ac:dyDescent="0.25">
      <c r="A5" s="1" t="s">
        <v>8</v>
      </c>
      <c r="B5" s="1"/>
      <c r="C5" s="1"/>
      <c r="D5" s="1"/>
    </row>
    <row r="6" spans="1:7" x14ac:dyDescent="0.25">
      <c r="A6" s="1" t="s">
        <v>22</v>
      </c>
      <c r="B6" s="1">
        <v>431</v>
      </c>
      <c r="C6" s="1"/>
      <c r="D6" s="1"/>
    </row>
    <row r="8" spans="1:7" ht="50.25" customHeight="1" x14ac:dyDescent="0.25">
      <c r="A8" s="15" t="s">
        <v>27</v>
      </c>
      <c r="B8" s="15"/>
      <c r="C8" s="15"/>
      <c r="D8" s="15"/>
      <c r="E8" s="27" t="s">
        <v>28</v>
      </c>
      <c r="G8" t="s">
        <v>9</v>
      </c>
    </row>
    <row r="9" spans="1:7" ht="34.5" customHeight="1" x14ac:dyDescent="0.25">
      <c r="A9" s="17" t="s">
        <v>5</v>
      </c>
      <c r="B9" s="18"/>
      <c r="C9" s="19"/>
      <c r="D9" s="9">
        <f>2846.37/42</f>
        <v>67.770714285714277</v>
      </c>
      <c r="E9" s="9">
        <f>D9/30</f>
        <v>2.2590238095238093</v>
      </c>
    </row>
    <row r="10" spans="1:7" ht="25.5" customHeight="1" x14ac:dyDescent="0.25">
      <c r="A10" s="17" t="s">
        <v>6</v>
      </c>
      <c r="B10" s="18"/>
      <c r="C10" s="19"/>
      <c r="D10" s="9">
        <f>34.7/42</f>
        <v>0.82619047619047625</v>
      </c>
      <c r="E10" s="9">
        <f>D10/30</f>
        <v>2.7539682539682541E-2</v>
      </c>
    </row>
    <row r="11" spans="1:7" x14ac:dyDescent="0.25">
      <c r="A11" s="17" t="s">
        <v>4</v>
      </c>
      <c r="B11" s="18"/>
      <c r="C11" s="19"/>
      <c r="D11" s="1">
        <f>(9492.75/431)</f>
        <v>22.024941995359629</v>
      </c>
      <c r="E11" s="9">
        <f>D11/30</f>
        <v>0.73416473317865427</v>
      </c>
    </row>
    <row r="12" spans="1:7" x14ac:dyDescent="0.25">
      <c r="A12" s="28" t="s">
        <v>26</v>
      </c>
      <c r="B12" s="28"/>
      <c r="C12" s="29"/>
      <c r="D12" s="30">
        <f>SUM(D9:D11)</f>
        <v>90.621846757264379</v>
      </c>
      <c r="E12" s="30">
        <f>SUM(E9:E11)</f>
        <v>3.0207282252421459</v>
      </c>
    </row>
    <row r="13" spans="1:7" ht="75.75" customHeight="1" x14ac:dyDescent="0.25">
      <c r="A13" s="22" t="s">
        <v>2</v>
      </c>
      <c r="B13" s="22"/>
      <c r="C13" s="22"/>
      <c r="D13" s="25"/>
      <c r="E13" s="20"/>
    </row>
    <row r="14" spans="1:7" ht="75" customHeight="1" x14ac:dyDescent="0.25">
      <c r="A14" s="23" t="s">
        <v>3</v>
      </c>
      <c r="B14" s="23"/>
      <c r="C14" s="24"/>
      <c r="D14" s="26"/>
      <c r="E14" s="20"/>
    </row>
    <row r="18" spans="1:6" x14ac:dyDescent="0.25">
      <c r="A18" s="16" t="s">
        <v>10</v>
      </c>
      <c r="B18" s="16"/>
      <c r="C18" s="16"/>
      <c r="D18" s="16"/>
      <c r="E18" s="16"/>
      <c r="F18" s="16"/>
    </row>
    <row r="19" spans="1:6" x14ac:dyDescent="0.25">
      <c r="A19" s="14" t="s">
        <v>14</v>
      </c>
      <c r="B19" s="14"/>
      <c r="C19" s="14"/>
      <c r="D19" s="13" t="e">
        <f>B3+#REF!+D11</f>
        <v>#REF!</v>
      </c>
    </row>
    <row r="20" spans="1:6" x14ac:dyDescent="0.25">
      <c r="A20" s="14" t="s">
        <v>12</v>
      </c>
      <c r="B20" s="14"/>
      <c r="C20" s="14"/>
      <c r="D20" s="11" t="e">
        <f>D21*3</f>
        <v>#REF!</v>
      </c>
      <c r="E20" s="10" t="s">
        <v>11</v>
      </c>
    </row>
    <row r="21" spans="1:6" x14ac:dyDescent="0.25">
      <c r="A21" s="14" t="s">
        <v>20</v>
      </c>
      <c r="B21" s="14"/>
      <c r="C21" s="14"/>
      <c r="D21" s="8" t="e">
        <f>D3+#REF!+#REF!</f>
        <v>#REF!</v>
      </c>
      <c r="E21" s="8" t="e">
        <f>D21*30</f>
        <v>#REF!</v>
      </c>
    </row>
    <row r="22" spans="1:6" x14ac:dyDescent="0.25">
      <c r="A22" s="14" t="s">
        <v>16</v>
      </c>
      <c r="B22" s="14"/>
      <c r="C22" s="14"/>
      <c r="D22">
        <f>100/12</f>
        <v>8.3333333333333339</v>
      </c>
    </row>
    <row r="23" spans="1:6" x14ac:dyDescent="0.25">
      <c r="A23" s="14" t="s">
        <v>18</v>
      </c>
      <c r="B23" s="14"/>
      <c r="C23" s="14"/>
      <c r="D23">
        <f>D22/30</f>
        <v>0.27777777777777779</v>
      </c>
    </row>
    <row r="24" spans="1:6" x14ac:dyDescent="0.25">
      <c r="A24" s="14" t="s">
        <v>15</v>
      </c>
      <c r="B24" s="14"/>
      <c r="C24" s="14"/>
      <c r="D24" s="8" t="e">
        <f>D22*D19</f>
        <v>#REF!</v>
      </c>
    </row>
    <row r="25" spans="1:6" x14ac:dyDescent="0.25">
      <c r="A25" s="14" t="s">
        <v>17</v>
      </c>
      <c r="B25" s="14"/>
      <c r="C25" s="14"/>
      <c r="D25" s="8" t="e">
        <f>D21*D23</f>
        <v>#REF!</v>
      </c>
    </row>
    <row r="26" spans="1:6" x14ac:dyDescent="0.25">
      <c r="A26" s="14" t="s">
        <v>19</v>
      </c>
      <c r="B26" s="14"/>
      <c r="C26" s="14"/>
      <c r="D26" s="8" t="e">
        <f>D25/24</f>
        <v>#REF!</v>
      </c>
    </row>
  </sheetData>
  <mergeCells count="19">
    <mergeCell ref="A11:C11"/>
    <mergeCell ref="E13:E14"/>
    <mergeCell ref="A1:D1"/>
    <mergeCell ref="A13:C13"/>
    <mergeCell ref="A14:C14"/>
    <mergeCell ref="A8:D8"/>
    <mergeCell ref="D13:D14"/>
    <mergeCell ref="A9:C9"/>
    <mergeCell ref="A10:C10"/>
    <mergeCell ref="A12:C12"/>
    <mergeCell ref="A26:C26"/>
    <mergeCell ref="A21:C21"/>
    <mergeCell ref="A22:C22"/>
    <mergeCell ref="A24:C24"/>
    <mergeCell ref="A25:C25"/>
    <mergeCell ref="A23:C23"/>
    <mergeCell ref="A18:F18"/>
    <mergeCell ref="A19:C19"/>
    <mergeCell ref="A20:C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Justiça Eleitoral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069720290604</dc:creator>
  <cp:lastModifiedBy>Ruhan Pablo Acosta Sanabria</cp:lastModifiedBy>
  <dcterms:created xsi:type="dcterms:W3CDTF">2017-03-28T21:09:34Z</dcterms:created>
  <dcterms:modified xsi:type="dcterms:W3CDTF">2017-03-29T22:12:37Z</dcterms:modified>
</cp:coreProperties>
</file>